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/>
  <mc:AlternateContent xmlns:mc="http://schemas.openxmlformats.org/markup-compatibility/2006">
    <mc:Choice Requires="x15">
      <x15ac:absPath xmlns:x15ac="http://schemas.microsoft.com/office/spreadsheetml/2010/11/ac" url="W:\Latest Daily Files\"/>
    </mc:Choice>
  </mc:AlternateContent>
  <xr:revisionPtr revIDLastSave="0" documentId="13_ncr:1_{478B30A3-EE2A-42D2-AFCF-6639DE36FBDC}" xr6:coauthVersionLast="47" xr6:coauthVersionMax="47" xr10:uidLastSave="{00000000-0000-0000-0000-000000000000}"/>
  <bookViews>
    <workbookView xWindow="-108" yWindow="-108" windowWidth="23256" windowHeight="12456" tabRatio="847" firstSheet="15" activeTab="17" xr2:uid="{00000000-000D-0000-FFFF-FFFF00000000}"/>
  </bookViews>
  <sheets>
    <sheet name="Summary" sheetId="4" state="hidden" r:id="rId1"/>
    <sheet name="Diesel Summary" sheetId="9" state="hidden" r:id="rId2"/>
    <sheet name="Customer Payment OR  " sheetId="12" state="hidden" r:id="rId3"/>
    <sheet name="Supplier Payment PV" sheetId="11" state="hidden" r:id="rId4"/>
    <sheet name="MBB Joint Driver Petty Cash " sheetId="2" state="hidden" r:id="rId5"/>
    <sheet name="Cash Book PV" sheetId="15" state="hidden" r:id="rId6"/>
    <sheet name="Journal JL " sheetId="14" state="hidden" r:id="rId7"/>
    <sheet name="Payment Made Before Sept " sheetId="13" state="hidden" r:id="rId8"/>
    <sheet name="Cash in Hand (PBB LML)" sheetId="3" state="hidden" r:id="rId9"/>
    <sheet name="Payment Received" sheetId="7" state="hidden" r:id="rId10"/>
    <sheet name="Payment Made" sheetId="8" state="hidden" r:id="rId11"/>
    <sheet name="PBB " sheetId="6" state="hidden" r:id="rId12"/>
    <sheet name="Alliance Loan Acc" sheetId="20" state="hidden" r:id="rId13"/>
    <sheet name="Alliance Bank 12118001-0071220" sheetId="18" state="hidden" r:id="rId14"/>
    <sheet name="Maybank 5127-8108-6026 " sheetId="19" r:id="rId15"/>
    <sheet name="AmBank  888-1045-115-089" sheetId="25" r:id="rId16"/>
    <sheet name="Public Bank 3198-901-808 " sheetId="17" r:id="rId17"/>
    <sheet name="CIMB 8007-596-871 " sheetId="16" r:id="rId18"/>
    <sheet name="SST Balancing Check (3)" sheetId="32" r:id="rId19"/>
    <sheet name="New Cash in Hand" sheetId="28" r:id="rId20"/>
    <sheet name="Driver Petty Cash" sheetId="26" r:id="rId21"/>
  </sheets>
  <definedNames>
    <definedName name="_xlnm._FilterDatabase" localSheetId="13" hidden="1">'Alliance Bank 12118001-0071220'!$A$2:$J$254</definedName>
    <definedName name="_xlnm._FilterDatabase" localSheetId="12" hidden="1">'Alliance Loan Acc'!$A$2:$J$77</definedName>
    <definedName name="_xlnm._FilterDatabase" localSheetId="15" hidden="1">'AmBank  888-1045-115-089'!$A$2:$J$124</definedName>
    <definedName name="_xlnm._FilterDatabase" localSheetId="5" hidden="1">'Cash Book PV'!$B$2:$J$88</definedName>
    <definedName name="_xlnm._FilterDatabase" localSheetId="17" hidden="1">'CIMB 8007-596-871 '!$A$2:$L$5199</definedName>
    <definedName name="_xlnm._FilterDatabase" localSheetId="2" hidden="1">'Customer Payment OR  '!$A$2:$I$259</definedName>
    <definedName name="_xlnm._FilterDatabase" localSheetId="20" hidden="1">'Driver Petty Cash'!$A$2:$J$79</definedName>
    <definedName name="_xlnm._FilterDatabase" localSheetId="6" hidden="1">'Journal JL '!$B$2:$G$2</definedName>
    <definedName name="_xlnm._FilterDatabase" localSheetId="14" hidden="1">'Maybank 5127-8108-6026 '!$A$2:$J$162</definedName>
    <definedName name="_xlnm._FilterDatabase" localSheetId="4" hidden="1">'MBB Joint Driver Petty Cash '!$A$2:$F$100</definedName>
    <definedName name="_xlnm._FilterDatabase" localSheetId="19" hidden="1">'New Cash in Hand'!$A$2:$J$79</definedName>
    <definedName name="_xlnm._FilterDatabase" localSheetId="10" hidden="1">'Payment Made'!$B$2:$G$341</definedName>
    <definedName name="_xlnm._FilterDatabase" localSheetId="7" hidden="1">'Payment Made Before Sept '!$B$2:$H$278</definedName>
    <definedName name="_xlnm._FilterDatabase" localSheetId="9" hidden="1">'Payment Received'!$A$2:$G$154</definedName>
    <definedName name="_xlnm._FilterDatabase" localSheetId="11" hidden="1">'PBB '!$A$2:$F$46</definedName>
    <definedName name="_xlnm._FilterDatabase" localSheetId="16" hidden="1">'Public Bank 3198-901-808 '!$A$2:$K$2259</definedName>
    <definedName name="_xlnm._FilterDatabase" localSheetId="3" hidden="1">'Supplier Payment PV'!$A$2:$K$40</definedName>
    <definedName name="d" localSheetId="13">#REF!</definedName>
    <definedName name="d" localSheetId="12">#REF!</definedName>
    <definedName name="d" localSheetId="15">#REF!</definedName>
    <definedName name="d" localSheetId="5">#REF!</definedName>
    <definedName name="d" localSheetId="20">#REF!</definedName>
    <definedName name="d" localSheetId="14">#REF!</definedName>
    <definedName name="d" localSheetId="19">#REF!</definedName>
    <definedName name="d" localSheetId="16">#REF!</definedName>
    <definedName name="d">#REF!</definedName>
    <definedName name="k" localSheetId="13">#REF!</definedName>
    <definedName name="k" localSheetId="12">#REF!</definedName>
    <definedName name="k" localSheetId="15">#REF!</definedName>
    <definedName name="k" localSheetId="5">#REF!</definedName>
    <definedName name="k" localSheetId="20">#REF!</definedName>
    <definedName name="k" localSheetId="14">#REF!</definedName>
    <definedName name="k" localSheetId="19">#REF!</definedName>
    <definedName name="k" localSheetId="16">#REF!</definedName>
    <definedName name="k">#REF!</definedName>
    <definedName name="PL" localSheetId="13">#REF!</definedName>
    <definedName name="PL" localSheetId="12">#REF!</definedName>
    <definedName name="PL" localSheetId="15">#REF!</definedName>
    <definedName name="PL" localSheetId="5">#REF!</definedName>
    <definedName name="PL" localSheetId="8">#REF!</definedName>
    <definedName name="PL" localSheetId="2">#REF!</definedName>
    <definedName name="PL" localSheetId="20">#REF!</definedName>
    <definedName name="PL" localSheetId="6">#REF!</definedName>
    <definedName name="PL" localSheetId="14">#REF!</definedName>
    <definedName name="PL" localSheetId="4">#REF!</definedName>
    <definedName name="PL" localSheetId="19">#REF!</definedName>
    <definedName name="PL" localSheetId="10">#REF!</definedName>
    <definedName name="PL" localSheetId="7">#REF!</definedName>
    <definedName name="PL" localSheetId="9">#REF!</definedName>
    <definedName name="PL" localSheetId="11">#REF!</definedName>
    <definedName name="PL" localSheetId="16">#REF!</definedName>
    <definedName name="PL" localSheetId="3">#REF!</definedName>
    <definedName name="PL">#REF!</definedName>
    <definedName name="_xlnm.Print_Area" localSheetId="17">'CIMB 8007-596-871 '!$A$1:$J$2584</definedName>
    <definedName name="_xlnm.Print_Area" localSheetId="16">'Public Bank 3198-901-808 '!$A$1:$K$1096</definedName>
    <definedName name="_xlnm.Print_Area" localSheetId="18">'SST Balancing Check (3)'!$A$1:$C$26</definedName>
    <definedName name="SERV._TYPE" localSheetId="13">#REF!</definedName>
    <definedName name="SERV._TYPE" localSheetId="12">#REF!</definedName>
    <definedName name="SERV._TYPE" localSheetId="15">#REF!</definedName>
    <definedName name="SERV._TYPE" localSheetId="5">#REF!</definedName>
    <definedName name="SERV._TYPE" localSheetId="8">#REF!</definedName>
    <definedName name="SERV._TYPE" localSheetId="2">#REF!</definedName>
    <definedName name="SERV._TYPE" localSheetId="20">#REF!</definedName>
    <definedName name="SERV._TYPE" localSheetId="6">#REF!</definedName>
    <definedName name="SERV._TYPE" localSheetId="14">#REF!</definedName>
    <definedName name="SERV._TYPE" localSheetId="4">#REF!</definedName>
    <definedName name="SERV._TYPE" localSheetId="19">#REF!</definedName>
    <definedName name="SERV._TYPE" localSheetId="10">#REF!</definedName>
    <definedName name="SERV._TYPE" localSheetId="7">#REF!</definedName>
    <definedName name="SERV._TYPE" localSheetId="9">#REF!</definedName>
    <definedName name="SERV._TYPE" localSheetId="11">#REF!</definedName>
    <definedName name="SERV._TYPE" localSheetId="16">#REF!</definedName>
    <definedName name="SERV._TYPE" localSheetId="3">#REF!</definedName>
    <definedName name="SERV._TYPE">#REF!</definedName>
    <definedName name="SERV.TYPE" localSheetId="13">#REF!</definedName>
    <definedName name="SERV.TYPE" localSheetId="12">#REF!</definedName>
    <definedName name="SERV.TYPE" localSheetId="15">#REF!</definedName>
    <definedName name="SERV.TYPE" localSheetId="5">#REF!</definedName>
    <definedName name="SERV.TYPE" localSheetId="8">#REF!</definedName>
    <definedName name="SERV.TYPE" localSheetId="2">#REF!</definedName>
    <definedName name="SERV.TYPE" localSheetId="20">#REF!</definedName>
    <definedName name="SERV.TYPE" localSheetId="6">#REF!</definedName>
    <definedName name="SERV.TYPE" localSheetId="14">#REF!</definedName>
    <definedName name="SERV.TYPE" localSheetId="4">#REF!</definedName>
    <definedName name="SERV.TYPE" localSheetId="19">#REF!</definedName>
    <definedName name="SERV.TYPE" localSheetId="10">#REF!</definedName>
    <definedName name="SERV.TYPE" localSheetId="7">#REF!</definedName>
    <definedName name="SERV.TYPE" localSheetId="9">#REF!</definedName>
    <definedName name="SERV.TYPE" localSheetId="11">#REF!</definedName>
    <definedName name="SERV.TYPE" localSheetId="16">#REF!</definedName>
    <definedName name="SERV.TYPE" localSheetId="3">#REF!</definedName>
    <definedName name="SERV.TYPE">#REF!</definedName>
    <definedName name="SERVICETYPE" localSheetId="13">#REF!</definedName>
    <definedName name="SERVICETYPE" localSheetId="12">#REF!</definedName>
    <definedName name="SERVICETYPE" localSheetId="15">#REF!</definedName>
    <definedName name="SERVICETYPE" localSheetId="5">#REF!</definedName>
    <definedName name="SERVICETYPE" localSheetId="8">#REF!</definedName>
    <definedName name="SERVICETYPE" localSheetId="2">#REF!</definedName>
    <definedName name="SERVICETYPE" localSheetId="20">#REF!</definedName>
    <definedName name="SERVICETYPE" localSheetId="6">#REF!</definedName>
    <definedName name="SERVICETYPE" localSheetId="14">#REF!</definedName>
    <definedName name="SERVICETYPE" localSheetId="4">#REF!</definedName>
    <definedName name="SERVICETYPE" localSheetId="19">#REF!</definedName>
    <definedName name="SERVICETYPE" localSheetId="10">#REF!</definedName>
    <definedName name="SERVICETYPE" localSheetId="7">#REF!</definedName>
    <definedName name="SERVICETYPE" localSheetId="9">#REF!</definedName>
    <definedName name="SERVICETYPE" localSheetId="11">#REF!</definedName>
    <definedName name="SERVICETYPE" localSheetId="16">#REF!</definedName>
    <definedName name="SERVICETYPE" localSheetId="3">#REF!</definedName>
    <definedName name="SERVICETYPE">#REF!</definedName>
  </definedNames>
  <calcPr calcId="191029"/>
  <pivotCaches>
    <pivotCache cacheId="19" r:id="rId22"/>
  </pivotCaches>
</workbook>
</file>

<file path=xl/calcChain.xml><?xml version="1.0" encoding="utf-8"?>
<calcChain xmlns="http://schemas.openxmlformats.org/spreadsheetml/2006/main">
  <c r="Y37" i="32" l="1"/>
  <c r="X30" i="32"/>
  <c r="W30" i="32"/>
  <c r="Y30" i="32" s="1"/>
  <c r="Y28" i="32"/>
  <c r="X26" i="32"/>
  <c r="X29" i="32" s="1"/>
  <c r="W26" i="32"/>
  <c r="W29" i="32" s="1"/>
  <c r="Y25" i="32"/>
  <c r="Y24" i="32"/>
  <c r="Y23" i="32"/>
  <c r="AB23" i="32" s="1"/>
  <c r="X18" i="32"/>
  <c r="X19" i="32" s="1"/>
  <c r="W18" i="32"/>
  <c r="W19" i="32" s="1"/>
  <c r="Y17" i="32"/>
  <c r="Y16" i="32"/>
  <c r="Y13" i="32"/>
  <c r="W9" i="32"/>
  <c r="W10" i="32" s="1"/>
  <c r="Y8" i="32"/>
  <c r="X9" i="32"/>
  <c r="X10" i="32" s="1"/>
  <c r="Y6" i="32"/>
  <c r="Y4" i="32"/>
  <c r="Y3" i="32"/>
  <c r="V13" i="32"/>
  <c r="U7" i="32"/>
  <c r="T7" i="32"/>
  <c r="Y26" i="32" l="1"/>
  <c r="Y19" i="32"/>
  <c r="X31" i="32"/>
  <c r="W31" i="32"/>
  <c r="Y31" i="32" s="1"/>
  <c r="Y38" i="32" s="1"/>
  <c r="Y10" i="32"/>
  <c r="Y7" i="32"/>
  <c r="Y18" i="32"/>
  <c r="Y20" i="32" s="1"/>
  <c r="Y29" i="32"/>
  <c r="Y9" i="32"/>
  <c r="V37" i="32"/>
  <c r="V28" i="32"/>
  <c r="U26" i="32"/>
  <c r="U29" i="32" s="1"/>
  <c r="T26" i="32"/>
  <c r="T29" i="32" s="1"/>
  <c r="V25" i="32"/>
  <c r="V24" i="32"/>
  <c r="V23" i="32"/>
  <c r="U18" i="32"/>
  <c r="U19" i="32" s="1"/>
  <c r="T18" i="32"/>
  <c r="V17" i="32"/>
  <c r="V16" i="32"/>
  <c r="U9" i="32"/>
  <c r="U10" i="32" s="1"/>
  <c r="V7" i="32"/>
  <c r="V6" i="32"/>
  <c r="V4" i="32"/>
  <c r="V3" i="32"/>
  <c r="R8" i="32"/>
  <c r="R9" i="32" s="1"/>
  <c r="R10" i="32" s="1"/>
  <c r="Q8" i="32"/>
  <c r="Q30" i="32" s="1"/>
  <c r="S37" i="32"/>
  <c r="P37" i="32"/>
  <c r="M37" i="32"/>
  <c r="J37" i="32"/>
  <c r="D37" i="32"/>
  <c r="G36" i="32"/>
  <c r="G37" i="32" s="1"/>
  <c r="P30" i="32"/>
  <c r="L30" i="32"/>
  <c r="K30" i="32"/>
  <c r="J30" i="32"/>
  <c r="F30" i="32"/>
  <c r="E30" i="32"/>
  <c r="C30" i="32"/>
  <c r="B30" i="32"/>
  <c r="S28" i="32"/>
  <c r="P28" i="32"/>
  <c r="M28" i="32"/>
  <c r="R26" i="32"/>
  <c r="R29" i="32" s="1"/>
  <c r="Q26" i="32"/>
  <c r="Q29" i="32" s="1"/>
  <c r="O26" i="32"/>
  <c r="O29" i="32" s="1"/>
  <c r="O31" i="32" s="1"/>
  <c r="N26" i="32"/>
  <c r="I26" i="32"/>
  <c r="I29" i="32" s="1"/>
  <c r="I31" i="32" s="1"/>
  <c r="H26" i="32"/>
  <c r="H29" i="32" s="1"/>
  <c r="H31" i="32" s="1"/>
  <c r="F26" i="32"/>
  <c r="F29" i="32" s="1"/>
  <c r="E26" i="32"/>
  <c r="C26" i="32"/>
  <c r="C29" i="32" s="1"/>
  <c r="B26" i="32"/>
  <c r="S25" i="32"/>
  <c r="P25" i="32"/>
  <c r="J25" i="32"/>
  <c r="G25" i="32"/>
  <c r="D25" i="32"/>
  <c r="S24" i="32"/>
  <c r="P24" i="32"/>
  <c r="M24" i="32"/>
  <c r="J24" i="32"/>
  <c r="G24" i="32"/>
  <c r="D24" i="32"/>
  <c r="S23" i="32"/>
  <c r="P23" i="32"/>
  <c r="M23" i="32"/>
  <c r="J23" i="32"/>
  <c r="G23" i="32"/>
  <c r="D23" i="32"/>
  <c r="R18" i="32"/>
  <c r="R19" i="32" s="1"/>
  <c r="Q18" i="32"/>
  <c r="Q19" i="32" s="1"/>
  <c r="L18" i="32"/>
  <c r="L19" i="32" s="1"/>
  <c r="L25" i="32" s="1"/>
  <c r="L26" i="32" s="1"/>
  <c r="L29" i="32" s="1"/>
  <c r="K18" i="32"/>
  <c r="I18" i="32"/>
  <c r="I19" i="32" s="1"/>
  <c r="H18" i="32"/>
  <c r="H19" i="32" s="1"/>
  <c r="F18" i="32"/>
  <c r="F19" i="32" s="1"/>
  <c r="E18" i="32"/>
  <c r="C18" i="32"/>
  <c r="C19" i="32" s="1"/>
  <c r="B18" i="32"/>
  <c r="B19" i="32" s="1"/>
  <c r="S17" i="32"/>
  <c r="P17" i="32"/>
  <c r="M17" i="32"/>
  <c r="J17" i="32"/>
  <c r="G17" i="32"/>
  <c r="D17" i="32"/>
  <c r="S16" i="32"/>
  <c r="O16" i="32"/>
  <c r="O18" i="32" s="1"/>
  <c r="O19" i="32" s="1"/>
  <c r="N16" i="32"/>
  <c r="N18" i="32" s="1"/>
  <c r="M16" i="32"/>
  <c r="J16" i="32"/>
  <c r="G16" i="32"/>
  <c r="D16" i="32"/>
  <c r="S13" i="32"/>
  <c r="P13" i="32"/>
  <c r="M13" i="32"/>
  <c r="J13" i="32"/>
  <c r="G13" i="32"/>
  <c r="D13" i="32"/>
  <c r="F9" i="32"/>
  <c r="F10" i="32" s="1"/>
  <c r="E9" i="32"/>
  <c r="C9" i="32"/>
  <c r="C10" i="32" s="1"/>
  <c r="B9" i="32"/>
  <c r="B10" i="32" s="1"/>
  <c r="O8" i="32"/>
  <c r="O9" i="32" s="1"/>
  <c r="O10" i="32" s="1"/>
  <c r="N8" i="32"/>
  <c r="N9" i="32" s="1"/>
  <c r="N10" i="32" s="1"/>
  <c r="M8" i="32"/>
  <c r="H8" i="32"/>
  <c r="G8" i="32"/>
  <c r="D8" i="32"/>
  <c r="S7" i="32"/>
  <c r="P7" i="32"/>
  <c r="L7" i="32"/>
  <c r="L9" i="32" s="1"/>
  <c r="L10" i="32" s="1"/>
  <c r="K7" i="32"/>
  <c r="K9" i="32" s="1"/>
  <c r="I7" i="32"/>
  <c r="I9" i="32" s="1"/>
  <c r="I10" i="32" s="1"/>
  <c r="H7" i="32"/>
  <c r="G7" i="32"/>
  <c r="D7" i="32"/>
  <c r="S6" i="32"/>
  <c r="P6" i="32"/>
  <c r="M6" i="32"/>
  <c r="J6" i="32"/>
  <c r="G6" i="32"/>
  <c r="D6" i="32"/>
  <c r="S4" i="32"/>
  <c r="P4" i="32"/>
  <c r="M4" i="32"/>
  <c r="J4" i="32"/>
  <c r="G4" i="32"/>
  <c r="D4" i="32"/>
  <c r="S3" i="32"/>
  <c r="P3" i="32"/>
  <c r="M3" i="32"/>
  <c r="J3" i="32"/>
  <c r="G3" i="32"/>
  <c r="D3" i="32"/>
  <c r="V18" i="32" l="1"/>
  <c r="V20" i="32" s="1"/>
  <c r="V26" i="32"/>
  <c r="V29" i="32"/>
  <c r="T19" i="32"/>
  <c r="V19" i="32" s="1"/>
  <c r="U30" i="32"/>
  <c r="D26" i="32"/>
  <c r="S8" i="32"/>
  <c r="R30" i="32"/>
  <c r="S30" i="32" s="1"/>
  <c r="Q9" i="32"/>
  <c r="S9" i="32" s="1"/>
  <c r="M18" i="32"/>
  <c r="M20" i="32" s="1"/>
  <c r="D30" i="32"/>
  <c r="F31" i="32"/>
  <c r="P8" i="32"/>
  <c r="G9" i="32"/>
  <c r="D19" i="32"/>
  <c r="G30" i="32"/>
  <c r="S19" i="32"/>
  <c r="L31" i="32"/>
  <c r="D10" i="32"/>
  <c r="M30" i="32"/>
  <c r="C31" i="32"/>
  <c r="G26" i="32"/>
  <c r="J26" i="32"/>
  <c r="P10" i="32"/>
  <c r="D18" i="32"/>
  <c r="D20" i="32" s="1"/>
  <c r="H9" i="32"/>
  <c r="H10" i="32" s="1"/>
  <c r="J10" i="32" s="1"/>
  <c r="K19" i="32"/>
  <c r="M19" i="32" s="1"/>
  <c r="S29" i="32"/>
  <c r="J31" i="32"/>
  <c r="J38" i="32" s="1"/>
  <c r="E10" i="32"/>
  <c r="G10" i="32" s="1"/>
  <c r="P26" i="32"/>
  <c r="J7" i="32"/>
  <c r="G18" i="32"/>
  <c r="G20" i="32" s="1"/>
  <c r="S26" i="32"/>
  <c r="D9" i="32"/>
  <c r="J19" i="32"/>
  <c r="E29" i="32"/>
  <c r="E31" i="32" s="1"/>
  <c r="P18" i="32"/>
  <c r="P20" i="32" s="1"/>
  <c r="N19" i="32"/>
  <c r="P19" i="32" s="1"/>
  <c r="K10" i="32"/>
  <c r="M10" i="32" s="1"/>
  <c r="M9" i="32"/>
  <c r="P9" i="32"/>
  <c r="J18" i="32"/>
  <c r="J20" i="32" s="1"/>
  <c r="E19" i="32"/>
  <c r="G19" i="32" s="1"/>
  <c r="Q31" i="32"/>
  <c r="M7" i="32"/>
  <c r="P16" i="32"/>
  <c r="S18" i="32"/>
  <c r="S20" i="32" s="1"/>
  <c r="J29" i="32"/>
  <c r="J8" i="32"/>
  <c r="B29" i="32"/>
  <c r="N29" i="32"/>
  <c r="Q10" i="32" l="1"/>
  <c r="S10" i="32" s="1"/>
  <c r="R31" i="32"/>
  <c r="S31" i="32" s="1"/>
  <c r="S38" i="32" s="1"/>
  <c r="U31" i="32"/>
  <c r="G31" i="32"/>
  <c r="G38" i="32" s="1"/>
  <c r="J9" i="32"/>
  <c r="G29" i="32"/>
  <c r="K25" i="32"/>
  <c r="K26" i="32" s="1"/>
  <c r="P29" i="32"/>
  <c r="N31" i="32"/>
  <c r="P31" i="32" s="1"/>
  <c r="P38" i="32" s="1"/>
  <c r="D29" i="32"/>
  <c r="B31" i="32"/>
  <c r="D31" i="32" s="1"/>
  <c r="D38" i="32" s="1"/>
  <c r="M25" i="32" l="1"/>
  <c r="M26" i="32"/>
  <c r="K29" i="32"/>
  <c r="H4" i="28"/>
  <c r="H5" i="28" s="1"/>
  <c r="G1" i="28"/>
  <c r="F1" i="28"/>
  <c r="K31" i="32" l="1"/>
  <c r="M31" i="32" s="1"/>
  <c r="M38" i="32" s="1"/>
  <c r="M29" i="32"/>
  <c r="H6" i="28"/>
  <c r="H7" i="28" s="1"/>
  <c r="H8" i="28" s="1"/>
  <c r="H9" i="28" s="1"/>
  <c r="H10" i="28" s="1"/>
  <c r="H11" i="28" s="1"/>
  <c r="H12" i="28" s="1"/>
  <c r="H13" i="28" s="1"/>
  <c r="H14" i="28" s="1"/>
  <c r="H15" i="28" s="1"/>
  <c r="H16" i="28" s="1"/>
  <c r="H17" i="28" s="1"/>
  <c r="H18" i="28" s="1"/>
  <c r="H19" i="28" s="1"/>
  <c r="H20" i="28" s="1"/>
  <c r="H21" i="28" s="1"/>
  <c r="H22" i="28" s="1"/>
  <c r="H23" i="28" s="1"/>
  <c r="H24" i="28" s="1"/>
  <c r="H25" i="28" s="1"/>
  <c r="H26" i="28" s="1"/>
  <c r="H27" i="28" s="1"/>
  <c r="H28" i="28" s="1"/>
  <c r="H29" i="28" s="1"/>
  <c r="H30" i="28" s="1"/>
  <c r="H31" i="28" s="1"/>
  <c r="H32" i="28" s="1"/>
  <c r="H33" i="28" s="1"/>
  <c r="H34" i="28" s="1"/>
  <c r="H35" i="28" s="1"/>
  <c r="H36" i="28" s="1"/>
  <c r="H37" i="28" s="1"/>
  <c r="H38" i="28" s="1"/>
  <c r="H39" i="28" s="1"/>
  <c r="H40" i="28" s="1"/>
  <c r="H41" i="28" s="1"/>
  <c r="H42" i="28" s="1"/>
  <c r="H43" i="28" s="1"/>
  <c r="H44" i="28" s="1"/>
  <c r="H45" i="28" s="1"/>
  <c r="H46" i="28" s="1"/>
  <c r="H47" i="28" s="1"/>
  <c r="H48" i="28" s="1"/>
  <c r="H49" i="28" s="1"/>
  <c r="H50" i="28" s="1"/>
  <c r="H51" i="28" s="1"/>
  <c r="H52" i="28" s="1"/>
  <c r="H53" i="28" s="1"/>
  <c r="H54" i="28" s="1"/>
  <c r="H55" i="28" s="1"/>
  <c r="H56" i="28" s="1"/>
  <c r="H57" i="28" s="1"/>
  <c r="H58" i="28" s="1"/>
  <c r="H59" i="28" s="1"/>
  <c r="H60" i="28" s="1"/>
  <c r="H61" i="28" s="1"/>
  <c r="H62" i="28" s="1"/>
  <c r="H63" i="28" s="1"/>
  <c r="H64" i="28" s="1"/>
  <c r="H65" i="28" s="1"/>
  <c r="H66" i="28" s="1"/>
  <c r="H67" i="28" s="1"/>
  <c r="H68" i="28" s="1"/>
  <c r="H69" i="28" s="1"/>
  <c r="H70" i="28" s="1"/>
  <c r="H71" i="28" s="1"/>
  <c r="H72" i="28" s="1"/>
  <c r="H73" i="28" s="1"/>
  <c r="H74" i="28" s="1"/>
  <c r="H75" i="28" s="1"/>
  <c r="H76" i="28" s="1"/>
  <c r="H77" i="28" s="1"/>
  <c r="H78" i="28" s="1"/>
  <c r="H79" i="28" s="1"/>
  <c r="H1" i="28"/>
  <c r="F1" i="16" l="1"/>
  <c r="H4" i="26"/>
  <c r="H5" i="26" s="1"/>
  <c r="H6" i="26" s="1"/>
  <c r="H7" i="26" s="1"/>
  <c r="H8" i="26" s="1"/>
  <c r="H9" i="26" s="1"/>
  <c r="H10" i="26" s="1"/>
  <c r="H11" i="26" s="1"/>
  <c r="H12" i="26" s="1"/>
  <c r="H13" i="26" s="1"/>
  <c r="H14" i="26" s="1"/>
  <c r="H15" i="26" s="1"/>
  <c r="H16" i="26" s="1"/>
  <c r="H17" i="26" s="1"/>
  <c r="H18" i="26" s="1"/>
  <c r="H19" i="26" s="1"/>
  <c r="H20" i="26" s="1"/>
  <c r="H21" i="26" s="1"/>
  <c r="H22" i="26" s="1"/>
  <c r="H23" i="26" s="1"/>
  <c r="H24" i="26" s="1"/>
  <c r="H25" i="26" s="1"/>
  <c r="H26" i="26" s="1"/>
  <c r="H27" i="26" s="1"/>
  <c r="H28" i="26" s="1"/>
  <c r="H29" i="26" s="1"/>
  <c r="H30" i="26" s="1"/>
  <c r="H31" i="26" s="1"/>
  <c r="H32" i="26" s="1"/>
  <c r="H33" i="26" s="1"/>
  <c r="H34" i="26" s="1"/>
  <c r="H35" i="26" s="1"/>
  <c r="H36" i="26" s="1"/>
  <c r="H37" i="26" s="1"/>
  <c r="H38" i="26" s="1"/>
  <c r="H39" i="26" s="1"/>
  <c r="H40" i="26" s="1"/>
  <c r="H41" i="26" s="1"/>
  <c r="H42" i="26" s="1"/>
  <c r="H43" i="26" s="1"/>
  <c r="H44" i="26" s="1"/>
  <c r="H45" i="26" s="1"/>
  <c r="H46" i="26" s="1"/>
  <c r="H47" i="26" s="1"/>
  <c r="H48" i="26" s="1"/>
  <c r="H49" i="26" s="1"/>
  <c r="H50" i="26" s="1"/>
  <c r="H51" i="26" s="1"/>
  <c r="H52" i="26" s="1"/>
  <c r="H53" i="26" s="1"/>
  <c r="H54" i="26" s="1"/>
  <c r="H55" i="26" s="1"/>
  <c r="H56" i="26" s="1"/>
  <c r="H57" i="26" s="1"/>
  <c r="H58" i="26" s="1"/>
  <c r="H59" i="26" s="1"/>
  <c r="H60" i="26" s="1"/>
  <c r="H61" i="26" s="1"/>
  <c r="H62" i="26" s="1"/>
  <c r="H63" i="26" s="1"/>
  <c r="H64" i="26" s="1"/>
  <c r="H65" i="26" s="1"/>
  <c r="H66" i="26" s="1"/>
  <c r="H67" i="26" s="1"/>
  <c r="H68" i="26" s="1"/>
  <c r="H69" i="26" s="1"/>
  <c r="H70" i="26" s="1"/>
  <c r="H71" i="26" s="1"/>
  <c r="H72" i="26" s="1"/>
  <c r="H73" i="26" s="1"/>
  <c r="H74" i="26" s="1"/>
  <c r="H75" i="26" s="1"/>
  <c r="H76" i="26" s="1"/>
  <c r="H77" i="26" s="1"/>
  <c r="H78" i="26" s="1"/>
  <c r="H79" i="26" s="1"/>
  <c r="G1" i="26"/>
  <c r="F1" i="26"/>
  <c r="G2314" i="16"/>
  <c r="G2313" i="16"/>
  <c r="G2311" i="16"/>
  <c r="H4" i="25"/>
  <c r="H5" i="25" s="1"/>
  <c r="H6" i="25" s="1"/>
  <c r="H7" i="25" s="1"/>
  <c r="H8" i="25" s="1"/>
  <c r="H9" i="25" s="1"/>
  <c r="H10" i="25" s="1"/>
  <c r="H11" i="25" s="1"/>
  <c r="H12" i="25" s="1"/>
  <c r="H13" i="25" s="1"/>
  <c r="H14" i="25" s="1"/>
  <c r="H15" i="25" s="1"/>
  <c r="H16" i="25" s="1"/>
  <c r="H17" i="25" s="1"/>
  <c r="H18" i="25" s="1"/>
  <c r="H19" i="25" s="1"/>
  <c r="H20" i="25" s="1"/>
  <c r="H21" i="25" s="1"/>
  <c r="H22" i="25" s="1"/>
  <c r="H23" i="25" s="1"/>
  <c r="H24" i="25" s="1"/>
  <c r="H25" i="25" s="1"/>
  <c r="H26" i="25" s="1"/>
  <c r="H27" i="25" s="1"/>
  <c r="H28" i="25" s="1"/>
  <c r="H29" i="25" s="1"/>
  <c r="H30" i="25" s="1"/>
  <c r="H31" i="25" s="1"/>
  <c r="H32" i="25" s="1"/>
  <c r="H33" i="25" s="1"/>
  <c r="H34" i="25" s="1"/>
  <c r="H35" i="25" s="1"/>
  <c r="H36" i="25" s="1"/>
  <c r="H37" i="25" s="1"/>
  <c r="H38" i="25" s="1"/>
  <c r="H39" i="25" s="1"/>
  <c r="H40" i="25" s="1"/>
  <c r="H41" i="25" s="1"/>
  <c r="H42" i="25" s="1"/>
  <c r="H43" i="25" s="1"/>
  <c r="H44" i="25" s="1"/>
  <c r="H45" i="25" s="1"/>
  <c r="H46" i="25" s="1"/>
  <c r="H47" i="25" s="1"/>
  <c r="H48" i="25" s="1"/>
  <c r="H49" i="25" s="1"/>
  <c r="H50" i="25" s="1"/>
  <c r="H51" i="25" s="1"/>
  <c r="H52" i="25" s="1"/>
  <c r="H53" i="25" s="1"/>
  <c r="H54" i="25" s="1"/>
  <c r="H55" i="25" s="1"/>
  <c r="H56" i="25" s="1"/>
  <c r="H57" i="25" s="1"/>
  <c r="H58" i="25" s="1"/>
  <c r="H59" i="25" s="1"/>
  <c r="H60" i="25" s="1"/>
  <c r="H61" i="25" s="1"/>
  <c r="H62" i="25" s="1"/>
  <c r="H63" i="25" s="1"/>
  <c r="H64" i="25" s="1"/>
  <c r="H65" i="25" s="1"/>
  <c r="H66" i="25" s="1"/>
  <c r="H67" i="25" s="1"/>
  <c r="H68" i="25" s="1"/>
  <c r="H69" i="25" s="1"/>
  <c r="H70" i="25" s="1"/>
  <c r="H71" i="25" s="1"/>
  <c r="H72" i="25" s="1"/>
  <c r="H73" i="25" s="1"/>
  <c r="H74" i="25" s="1"/>
  <c r="H75" i="25" s="1"/>
  <c r="H76" i="25" s="1"/>
  <c r="H77" i="25" s="1"/>
  <c r="G1" i="25"/>
  <c r="F1" i="25"/>
  <c r="H4" i="20"/>
  <c r="H5" i="20" s="1"/>
  <c r="H6" i="20" s="1"/>
  <c r="H7" i="20" s="1"/>
  <c r="H8" i="20" s="1"/>
  <c r="H9" i="20" s="1"/>
  <c r="H10" i="20" s="1"/>
  <c r="H11" i="20" s="1"/>
  <c r="H12" i="20" s="1"/>
  <c r="H13" i="20" s="1"/>
  <c r="H14" i="20" s="1"/>
  <c r="H15" i="20" s="1"/>
  <c r="H16" i="20" s="1"/>
  <c r="H17" i="20" s="1"/>
  <c r="H18" i="20" s="1"/>
  <c r="H19" i="20" s="1"/>
  <c r="H20" i="20" s="1"/>
  <c r="H21" i="20" s="1"/>
  <c r="H22" i="20" s="1"/>
  <c r="H23" i="20" s="1"/>
  <c r="H24" i="20" s="1"/>
  <c r="H25" i="20" s="1"/>
  <c r="H26" i="20" s="1"/>
  <c r="H27" i="20" s="1"/>
  <c r="H28" i="20" s="1"/>
  <c r="H29" i="20" s="1"/>
  <c r="H30" i="20" s="1"/>
  <c r="H31" i="20" s="1"/>
  <c r="H32" i="20" s="1"/>
  <c r="H33" i="20" s="1"/>
  <c r="H34" i="20" s="1"/>
  <c r="H35" i="20" s="1"/>
  <c r="H36" i="20" s="1"/>
  <c r="H37" i="20" s="1"/>
  <c r="H38" i="20" s="1"/>
  <c r="H39" i="20" s="1"/>
  <c r="H40" i="20" s="1"/>
  <c r="H41" i="20" s="1"/>
  <c r="H42" i="20" s="1"/>
  <c r="H43" i="20" s="1"/>
  <c r="H44" i="20" s="1"/>
  <c r="H45" i="20" s="1"/>
  <c r="H46" i="20" s="1"/>
  <c r="H47" i="20" s="1"/>
  <c r="H48" i="20" s="1"/>
  <c r="H49" i="20" s="1"/>
  <c r="H50" i="20" s="1"/>
  <c r="H51" i="20" s="1"/>
  <c r="H52" i="20" s="1"/>
  <c r="H53" i="20" s="1"/>
  <c r="H54" i="20" s="1"/>
  <c r="H55" i="20" s="1"/>
  <c r="H56" i="20" s="1"/>
  <c r="H57" i="20" s="1"/>
  <c r="H58" i="20" s="1"/>
  <c r="H59" i="20" s="1"/>
  <c r="H60" i="20" s="1"/>
  <c r="H61" i="20" s="1"/>
  <c r="H62" i="20" s="1"/>
  <c r="H63" i="20" s="1"/>
  <c r="H64" i="20" s="1"/>
  <c r="H65" i="20" s="1"/>
  <c r="H66" i="20" s="1"/>
  <c r="H67" i="20" s="1"/>
  <c r="H68" i="20" s="1"/>
  <c r="H69" i="20" s="1"/>
  <c r="H70" i="20" s="1"/>
  <c r="H71" i="20" s="1"/>
  <c r="H72" i="20" s="1"/>
  <c r="H73" i="20" s="1"/>
  <c r="H74" i="20" s="1"/>
  <c r="H75" i="20" s="1"/>
  <c r="H76" i="20" s="1"/>
  <c r="H77" i="20" s="1"/>
  <c r="G1" i="20"/>
  <c r="F1" i="20"/>
  <c r="H4" i="19"/>
  <c r="H5" i="19" s="1"/>
  <c r="H6" i="19" s="1"/>
  <c r="H7" i="19" s="1"/>
  <c r="H8" i="19" s="1"/>
  <c r="H9" i="19" s="1"/>
  <c r="H10" i="19" s="1"/>
  <c r="H11" i="19" s="1"/>
  <c r="H12" i="19" s="1"/>
  <c r="H13" i="19" s="1"/>
  <c r="H14" i="19" s="1"/>
  <c r="H15" i="19" s="1"/>
  <c r="H16" i="19" s="1"/>
  <c r="H17" i="19" s="1"/>
  <c r="H18" i="19" s="1"/>
  <c r="H19" i="19" s="1"/>
  <c r="H20" i="19" s="1"/>
  <c r="H21" i="19" s="1"/>
  <c r="H22" i="19" s="1"/>
  <c r="H23" i="19" s="1"/>
  <c r="H24" i="19" s="1"/>
  <c r="H25" i="19" s="1"/>
  <c r="H26" i="19" s="1"/>
  <c r="H27" i="19" s="1"/>
  <c r="H28" i="19" s="1"/>
  <c r="H29" i="19" s="1"/>
  <c r="H30" i="19" s="1"/>
  <c r="H31" i="19" s="1"/>
  <c r="H32" i="19" s="1"/>
  <c r="H33" i="19" s="1"/>
  <c r="H34" i="19" s="1"/>
  <c r="H35" i="19" s="1"/>
  <c r="H36" i="19" s="1"/>
  <c r="H37" i="19" s="1"/>
  <c r="H38" i="19" s="1"/>
  <c r="H39" i="19" s="1"/>
  <c r="H40" i="19" s="1"/>
  <c r="H41" i="19" s="1"/>
  <c r="H42" i="19" s="1"/>
  <c r="H43" i="19" s="1"/>
  <c r="H44" i="19" s="1"/>
  <c r="H45" i="19" s="1"/>
  <c r="H46" i="19" s="1"/>
  <c r="H47" i="19" s="1"/>
  <c r="H48" i="19" s="1"/>
  <c r="H49" i="19" s="1"/>
  <c r="H50" i="19" s="1"/>
  <c r="H51" i="19" s="1"/>
  <c r="H52" i="19" s="1"/>
  <c r="H53" i="19" s="1"/>
  <c r="H54" i="19" s="1"/>
  <c r="H55" i="19" s="1"/>
  <c r="H56" i="19" s="1"/>
  <c r="H57" i="19" s="1"/>
  <c r="H58" i="19" s="1"/>
  <c r="H59" i="19" s="1"/>
  <c r="H60" i="19" s="1"/>
  <c r="H61" i="19" s="1"/>
  <c r="H62" i="19" s="1"/>
  <c r="H63" i="19" s="1"/>
  <c r="H64" i="19" s="1"/>
  <c r="H65" i="19" s="1"/>
  <c r="H66" i="19" s="1"/>
  <c r="H67" i="19" s="1"/>
  <c r="H68" i="19" s="1"/>
  <c r="H69" i="19" s="1"/>
  <c r="H70" i="19" s="1"/>
  <c r="H71" i="19" s="1"/>
  <c r="H72" i="19" s="1"/>
  <c r="H73" i="19" s="1"/>
  <c r="H74" i="19" s="1"/>
  <c r="H75" i="19" s="1"/>
  <c r="H76" i="19" s="1"/>
  <c r="H77" i="19" s="1"/>
  <c r="H78" i="19" s="1"/>
  <c r="H79" i="19" s="1"/>
  <c r="H80" i="19" s="1"/>
  <c r="H81" i="19" s="1"/>
  <c r="H82" i="19" s="1"/>
  <c r="H83" i="19" s="1"/>
  <c r="H84" i="19" s="1"/>
  <c r="H85" i="19" s="1"/>
  <c r="H86" i="19" s="1"/>
  <c r="H87" i="19" s="1"/>
  <c r="H88" i="19" s="1"/>
  <c r="H89" i="19" s="1"/>
  <c r="H90" i="19" s="1"/>
  <c r="H91" i="19" s="1"/>
  <c r="H92" i="19" s="1"/>
  <c r="H93" i="19" s="1"/>
  <c r="H94" i="19" s="1"/>
  <c r="H95" i="19" s="1"/>
  <c r="H96" i="19" s="1"/>
  <c r="H97" i="19" s="1"/>
  <c r="H98" i="19" s="1"/>
  <c r="H99" i="19" s="1"/>
  <c r="H100" i="19" s="1"/>
  <c r="H101" i="19" s="1"/>
  <c r="H102" i="19" s="1"/>
  <c r="H103" i="19" s="1"/>
  <c r="H104" i="19" s="1"/>
  <c r="H105" i="19" s="1"/>
  <c r="H106" i="19" s="1"/>
  <c r="H107" i="19" s="1"/>
  <c r="H108" i="19" s="1"/>
  <c r="H109" i="19" s="1"/>
  <c r="H110" i="19" s="1"/>
  <c r="H111" i="19" s="1"/>
  <c r="H112" i="19" s="1"/>
  <c r="H113" i="19" s="1"/>
  <c r="H114" i="19" s="1"/>
  <c r="H115" i="19" s="1"/>
  <c r="H116" i="19" s="1"/>
  <c r="H117" i="19" s="1"/>
  <c r="H118" i="19" s="1"/>
  <c r="H119" i="19" s="1"/>
  <c r="H120" i="19" s="1"/>
  <c r="H121" i="19" s="1"/>
  <c r="H122" i="19" s="1"/>
  <c r="H123" i="19" s="1"/>
  <c r="H124" i="19" s="1"/>
  <c r="H125" i="19" s="1"/>
  <c r="H126" i="19" s="1"/>
  <c r="H127" i="19" s="1"/>
  <c r="H128" i="19" s="1"/>
  <c r="H129" i="19" s="1"/>
  <c r="H130" i="19" s="1"/>
  <c r="H131" i="19" s="1"/>
  <c r="H132" i="19" s="1"/>
  <c r="H133" i="19" s="1"/>
  <c r="H134" i="19" s="1"/>
  <c r="H135" i="19" s="1"/>
  <c r="H136" i="19" s="1"/>
  <c r="H137" i="19" s="1"/>
  <c r="H138" i="19" s="1"/>
  <c r="H139" i="19" s="1"/>
  <c r="H140" i="19" s="1"/>
  <c r="H141" i="19" s="1"/>
  <c r="H142" i="19" s="1"/>
  <c r="H143" i="19" s="1"/>
  <c r="H144" i="19" s="1"/>
  <c r="H145" i="19" s="1"/>
  <c r="H146" i="19" s="1"/>
  <c r="H147" i="19" s="1"/>
  <c r="H148" i="19" s="1"/>
  <c r="H149" i="19" s="1"/>
  <c r="H150" i="19" s="1"/>
  <c r="H151" i="19" s="1"/>
  <c r="H152" i="19" s="1"/>
  <c r="H153" i="19" s="1"/>
  <c r="H154" i="19" s="1"/>
  <c r="H155" i="19" s="1"/>
  <c r="H156" i="19" s="1"/>
  <c r="H157" i="19" s="1"/>
  <c r="H158" i="19" s="1"/>
  <c r="H159" i="19" s="1"/>
  <c r="H160" i="19" s="1"/>
  <c r="H161" i="19" s="1"/>
  <c r="H162" i="19" s="1"/>
  <c r="H163" i="19" s="1"/>
  <c r="H164" i="19" s="1"/>
  <c r="H165" i="19" s="1"/>
  <c r="H166" i="19" s="1"/>
  <c r="H167" i="19" s="1"/>
  <c r="H168" i="19" s="1"/>
  <c r="H169" i="19" s="1"/>
  <c r="H170" i="19" s="1"/>
  <c r="H171" i="19" s="1"/>
  <c r="H172" i="19" s="1"/>
  <c r="H173" i="19" s="1"/>
  <c r="H174" i="19" s="1"/>
  <c r="H175" i="19" s="1"/>
  <c r="H176" i="19" s="1"/>
  <c r="H177" i="19" s="1"/>
  <c r="H178" i="19" s="1"/>
  <c r="H179" i="19" s="1"/>
  <c r="H180" i="19" s="1"/>
  <c r="H181" i="19" s="1"/>
  <c r="H182" i="19" s="1"/>
  <c r="H183" i="19" s="1"/>
  <c r="G1" i="19"/>
  <c r="F1" i="19"/>
  <c r="H4" i="18"/>
  <c r="H5" i="18" s="1"/>
  <c r="H6" i="18" s="1"/>
  <c r="H7" i="18" s="1"/>
  <c r="H8" i="18" s="1"/>
  <c r="H9" i="18" s="1"/>
  <c r="H10" i="18" s="1"/>
  <c r="H11" i="18" s="1"/>
  <c r="H12" i="18" s="1"/>
  <c r="H13" i="18" s="1"/>
  <c r="H14" i="18" s="1"/>
  <c r="H15" i="18" s="1"/>
  <c r="H16" i="18" s="1"/>
  <c r="H17" i="18" s="1"/>
  <c r="H18" i="18" s="1"/>
  <c r="H19" i="18" s="1"/>
  <c r="H20" i="18" s="1"/>
  <c r="H21" i="18" s="1"/>
  <c r="H22" i="18" s="1"/>
  <c r="H23" i="18" s="1"/>
  <c r="H24" i="18" s="1"/>
  <c r="H25" i="18" s="1"/>
  <c r="H26" i="18" s="1"/>
  <c r="H27" i="18" s="1"/>
  <c r="H28" i="18" s="1"/>
  <c r="H29" i="18" s="1"/>
  <c r="H30" i="18" s="1"/>
  <c r="H31" i="18" s="1"/>
  <c r="H32" i="18" s="1"/>
  <c r="H33" i="18" s="1"/>
  <c r="H34" i="18" s="1"/>
  <c r="H35" i="18" s="1"/>
  <c r="H36" i="18" s="1"/>
  <c r="H37" i="18" s="1"/>
  <c r="H38" i="18" s="1"/>
  <c r="H39" i="18" s="1"/>
  <c r="H40" i="18" s="1"/>
  <c r="H41" i="18" s="1"/>
  <c r="H42" i="18" s="1"/>
  <c r="H43" i="18" s="1"/>
  <c r="H44" i="18" s="1"/>
  <c r="H45" i="18" s="1"/>
  <c r="H46" i="18" s="1"/>
  <c r="H47" i="18" s="1"/>
  <c r="H48" i="18" s="1"/>
  <c r="H49" i="18" s="1"/>
  <c r="H50" i="18" s="1"/>
  <c r="H51" i="18" s="1"/>
  <c r="H52" i="18" s="1"/>
  <c r="H53" i="18" s="1"/>
  <c r="H54" i="18" s="1"/>
  <c r="H55" i="18" s="1"/>
  <c r="H56" i="18" s="1"/>
  <c r="H57" i="18" s="1"/>
  <c r="H58" i="18" s="1"/>
  <c r="H59" i="18" s="1"/>
  <c r="H60" i="18" s="1"/>
  <c r="H61" i="18" s="1"/>
  <c r="H62" i="18" s="1"/>
  <c r="H63" i="18" s="1"/>
  <c r="H64" i="18" s="1"/>
  <c r="H65" i="18" s="1"/>
  <c r="H66" i="18" s="1"/>
  <c r="H67" i="18" s="1"/>
  <c r="H68" i="18" s="1"/>
  <c r="H69" i="18" s="1"/>
  <c r="H70" i="18" s="1"/>
  <c r="H71" i="18" s="1"/>
  <c r="H72" i="18" s="1"/>
  <c r="H73" i="18" s="1"/>
  <c r="H74" i="18" s="1"/>
  <c r="H75" i="18" s="1"/>
  <c r="H76" i="18" s="1"/>
  <c r="H77" i="18" s="1"/>
  <c r="H78" i="18" s="1"/>
  <c r="H79" i="18" s="1"/>
  <c r="H80" i="18" s="1"/>
  <c r="H81" i="18" s="1"/>
  <c r="H82" i="18" s="1"/>
  <c r="H83" i="18" s="1"/>
  <c r="H84" i="18" s="1"/>
  <c r="H85" i="18" s="1"/>
  <c r="H86" i="18" s="1"/>
  <c r="H87" i="18" s="1"/>
  <c r="H88" i="18" s="1"/>
  <c r="H89" i="18" s="1"/>
  <c r="H90" i="18" s="1"/>
  <c r="H91" i="18" s="1"/>
  <c r="H92" i="18" s="1"/>
  <c r="H93" i="18" s="1"/>
  <c r="H94" i="18" s="1"/>
  <c r="H95" i="18" s="1"/>
  <c r="H96" i="18" s="1"/>
  <c r="H97" i="18" s="1"/>
  <c r="H98" i="18" s="1"/>
  <c r="H99" i="18" s="1"/>
  <c r="H100" i="18" s="1"/>
  <c r="H101" i="18" s="1"/>
  <c r="H102" i="18" s="1"/>
  <c r="H103" i="18" s="1"/>
  <c r="H104" i="18" s="1"/>
  <c r="H105" i="18" s="1"/>
  <c r="H106" i="18" s="1"/>
  <c r="H107" i="18" s="1"/>
  <c r="H108" i="18" s="1"/>
  <c r="H109" i="18" s="1"/>
  <c r="H110" i="18" s="1"/>
  <c r="H111" i="18" s="1"/>
  <c r="H112" i="18" s="1"/>
  <c r="H113" i="18" s="1"/>
  <c r="H114" i="18" s="1"/>
  <c r="H115" i="18" s="1"/>
  <c r="H116" i="18" s="1"/>
  <c r="H117" i="18" s="1"/>
  <c r="H118" i="18" s="1"/>
  <c r="H119" i="18" s="1"/>
  <c r="H120" i="18" s="1"/>
  <c r="H121" i="18" s="1"/>
  <c r="H122" i="18" s="1"/>
  <c r="H123" i="18" s="1"/>
  <c r="H124" i="18" s="1"/>
  <c r="H125" i="18" s="1"/>
  <c r="H126" i="18" s="1"/>
  <c r="H127" i="18" s="1"/>
  <c r="H128" i="18" s="1"/>
  <c r="H129" i="18" s="1"/>
  <c r="H130" i="18" s="1"/>
  <c r="H131" i="18" s="1"/>
  <c r="H132" i="18" s="1"/>
  <c r="H133" i="18" s="1"/>
  <c r="H134" i="18" s="1"/>
  <c r="H135" i="18" s="1"/>
  <c r="H136" i="18" s="1"/>
  <c r="H137" i="18" s="1"/>
  <c r="H138" i="18" s="1"/>
  <c r="H139" i="18" s="1"/>
  <c r="H140" i="18" s="1"/>
  <c r="H141" i="18" s="1"/>
  <c r="H142" i="18" s="1"/>
  <c r="H143" i="18" s="1"/>
  <c r="H144" i="18" s="1"/>
  <c r="H145" i="18" s="1"/>
  <c r="H146" i="18" s="1"/>
  <c r="H147" i="18" s="1"/>
  <c r="H148" i="18" s="1"/>
  <c r="H149" i="18" s="1"/>
  <c r="H150" i="18" s="1"/>
  <c r="H151" i="18" s="1"/>
  <c r="H152" i="18" s="1"/>
  <c r="H153" i="18" s="1"/>
  <c r="H154" i="18" s="1"/>
  <c r="H155" i="18" s="1"/>
  <c r="H156" i="18" s="1"/>
  <c r="H157" i="18" s="1"/>
  <c r="H158" i="18" s="1"/>
  <c r="H159" i="18" s="1"/>
  <c r="H160" i="18" s="1"/>
  <c r="H161" i="18" s="1"/>
  <c r="H162" i="18" s="1"/>
  <c r="H163" i="18" s="1"/>
  <c r="H164" i="18" s="1"/>
  <c r="H165" i="18" s="1"/>
  <c r="H166" i="18" s="1"/>
  <c r="H167" i="18" s="1"/>
  <c r="H168" i="18" s="1"/>
  <c r="H169" i="18" s="1"/>
  <c r="H170" i="18" s="1"/>
  <c r="H171" i="18" s="1"/>
  <c r="H172" i="18" s="1"/>
  <c r="H173" i="18" s="1"/>
  <c r="H174" i="18" s="1"/>
  <c r="H175" i="18" s="1"/>
  <c r="H176" i="18" s="1"/>
  <c r="H177" i="18" s="1"/>
  <c r="H178" i="18" s="1"/>
  <c r="H179" i="18" s="1"/>
  <c r="H180" i="18" s="1"/>
  <c r="H181" i="18" s="1"/>
  <c r="H182" i="18" s="1"/>
  <c r="H183" i="18" s="1"/>
  <c r="H184" i="18" s="1"/>
  <c r="H185" i="18" s="1"/>
  <c r="H186" i="18" s="1"/>
  <c r="H187" i="18" s="1"/>
  <c r="H188" i="18" s="1"/>
  <c r="H189" i="18" s="1"/>
  <c r="H190" i="18" s="1"/>
  <c r="H191" i="18" s="1"/>
  <c r="H192" i="18" s="1"/>
  <c r="H193" i="18" s="1"/>
  <c r="H194" i="18" s="1"/>
  <c r="H195" i="18" s="1"/>
  <c r="H196" i="18" s="1"/>
  <c r="H197" i="18" s="1"/>
  <c r="H198" i="18" s="1"/>
  <c r="H199" i="18" s="1"/>
  <c r="H200" i="18" s="1"/>
  <c r="H201" i="18" s="1"/>
  <c r="H202" i="18" s="1"/>
  <c r="H203" i="18" s="1"/>
  <c r="H204" i="18" s="1"/>
  <c r="H205" i="18" s="1"/>
  <c r="H206" i="18" s="1"/>
  <c r="H207" i="18" s="1"/>
  <c r="H208" i="18" s="1"/>
  <c r="H209" i="18" s="1"/>
  <c r="H210" i="18" s="1"/>
  <c r="H211" i="18" s="1"/>
  <c r="H212" i="18" s="1"/>
  <c r="H213" i="18" s="1"/>
  <c r="H214" i="18" s="1"/>
  <c r="H215" i="18" s="1"/>
  <c r="H216" i="18" s="1"/>
  <c r="H217" i="18" s="1"/>
  <c r="H218" i="18" s="1"/>
  <c r="H219" i="18" s="1"/>
  <c r="H220" i="18" s="1"/>
  <c r="H221" i="18" s="1"/>
  <c r="H222" i="18" s="1"/>
  <c r="H223" i="18" s="1"/>
  <c r="H224" i="18" s="1"/>
  <c r="H225" i="18" s="1"/>
  <c r="H226" i="18" s="1"/>
  <c r="H227" i="18" s="1"/>
  <c r="H228" i="18" s="1"/>
  <c r="H229" i="18" s="1"/>
  <c r="H230" i="18" s="1"/>
  <c r="H231" i="18" s="1"/>
  <c r="H232" i="18" s="1"/>
  <c r="H233" i="18" s="1"/>
  <c r="H234" i="18" s="1"/>
  <c r="H235" i="18" s="1"/>
  <c r="H236" i="18" s="1"/>
  <c r="H237" i="18" s="1"/>
  <c r="H238" i="18" s="1"/>
  <c r="H239" i="18" s="1"/>
  <c r="H240" i="18" s="1"/>
  <c r="H241" i="18" s="1"/>
  <c r="H242" i="18" s="1"/>
  <c r="H243" i="18" s="1"/>
  <c r="H244" i="18" s="1"/>
  <c r="H245" i="18" s="1"/>
  <c r="H246" i="18" s="1"/>
  <c r="H247" i="18" s="1"/>
  <c r="H248" i="18" s="1"/>
  <c r="H249" i="18" s="1"/>
  <c r="H250" i="18" s="1"/>
  <c r="H251" i="18" s="1"/>
  <c r="H252" i="18" s="1"/>
  <c r="H253" i="18" s="1"/>
  <c r="H254" i="18" s="1"/>
  <c r="G1" i="18"/>
  <c r="F1" i="18"/>
  <c r="H4" i="17"/>
  <c r="H5" i="17" s="1"/>
  <c r="H6" i="17" s="1"/>
  <c r="H7" i="17" s="1"/>
  <c r="H8" i="17" s="1"/>
  <c r="H9" i="17" s="1"/>
  <c r="H10" i="17" s="1"/>
  <c r="H11" i="17" s="1"/>
  <c r="H12" i="17" s="1"/>
  <c r="H13" i="17" s="1"/>
  <c r="H14" i="17" s="1"/>
  <c r="H15" i="17" s="1"/>
  <c r="H16" i="17" s="1"/>
  <c r="H17" i="17" s="1"/>
  <c r="H18" i="17" s="1"/>
  <c r="H19" i="17" s="1"/>
  <c r="H20" i="17" s="1"/>
  <c r="H21" i="17" s="1"/>
  <c r="H22" i="17" s="1"/>
  <c r="H23" i="17" s="1"/>
  <c r="H24" i="17" s="1"/>
  <c r="H25" i="17" s="1"/>
  <c r="H26" i="17" s="1"/>
  <c r="H27" i="17" s="1"/>
  <c r="H28" i="17" s="1"/>
  <c r="H29" i="17" s="1"/>
  <c r="H30" i="17" s="1"/>
  <c r="H31" i="17" s="1"/>
  <c r="H32" i="17" s="1"/>
  <c r="H33" i="17" s="1"/>
  <c r="H34" i="17" s="1"/>
  <c r="H35" i="17" s="1"/>
  <c r="H36" i="17" s="1"/>
  <c r="H37" i="17" s="1"/>
  <c r="H38" i="17" s="1"/>
  <c r="H39" i="17" s="1"/>
  <c r="H40" i="17" s="1"/>
  <c r="H41" i="17" s="1"/>
  <c r="H42" i="17" s="1"/>
  <c r="H43" i="17" s="1"/>
  <c r="H44" i="17" s="1"/>
  <c r="H45" i="17" s="1"/>
  <c r="H46" i="17" s="1"/>
  <c r="H47" i="17" s="1"/>
  <c r="H48" i="17" s="1"/>
  <c r="H49" i="17" s="1"/>
  <c r="H50" i="17" s="1"/>
  <c r="H51" i="17" s="1"/>
  <c r="H52" i="17" s="1"/>
  <c r="H53" i="17" s="1"/>
  <c r="H54" i="17" s="1"/>
  <c r="H55" i="17" s="1"/>
  <c r="H56" i="17" s="1"/>
  <c r="H57" i="17" s="1"/>
  <c r="H58" i="17" s="1"/>
  <c r="H59" i="17" s="1"/>
  <c r="H60" i="17" s="1"/>
  <c r="H61" i="17" s="1"/>
  <c r="H62" i="17" s="1"/>
  <c r="H63" i="17" s="1"/>
  <c r="H64" i="17" s="1"/>
  <c r="H65" i="17" s="1"/>
  <c r="H66" i="17" s="1"/>
  <c r="H67" i="17" s="1"/>
  <c r="H68" i="17" s="1"/>
  <c r="H69" i="17" s="1"/>
  <c r="H70" i="17" s="1"/>
  <c r="H71" i="17" s="1"/>
  <c r="H72" i="17" s="1"/>
  <c r="H73" i="17" s="1"/>
  <c r="H74" i="17" s="1"/>
  <c r="H75" i="17" s="1"/>
  <c r="H76" i="17" s="1"/>
  <c r="H77" i="17" s="1"/>
  <c r="H78" i="17" s="1"/>
  <c r="H79" i="17" s="1"/>
  <c r="H80" i="17" s="1"/>
  <c r="H81" i="17" s="1"/>
  <c r="H82" i="17" s="1"/>
  <c r="H83" i="17" s="1"/>
  <c r="H84" i="17" s="1"/>
  <c r="H85" i="17" s="1"/>
  <c r="H86" i="17" s="1"/>
  <c r="H87" i="17" s="1"/>
  <c r="H88" i="17" s="1"/>
  <c r="H89" i="17" s="1"/>
  <c r="H90" i="17" s="1"/>
  <c r="H91" i="17" s="1"/>
  <c r="H92" i="17" s="1"/>
  <c r="H93" i="17" s="1"/>
  <c r="H94" i="17" s="1"/>
  <c r="H95" i="17" s="1"/>
  <c r="H96" i="17" s="1"/>
  <c r="H97" i="17" s="1"/>
  <c r="H98" i="17" s="1"/>
  <c r="H99" i="17" s="1"/>
  <c r="H100" i="17" s="1"/>
  <c r="H101" i="17" s="1"/>
  <c r="H102" i="17" s="1"/>
  <c r="H103" i="17" s="1"/>
  <c r="H104" i="17" s="1"/>
  <c r="H105" i="17" s="1"/>
  <c r="H106" i="17" s="1"/>
  <c r="H107" i="17" s="1"/>
  <c r="H108" i="17" s="1"/>
  <c r="H109" i="17" s="1"/>
  <c r="H110" i="17" s="1"/>
  <c r="H111" i="17" s="1"/>
  <c r="H112" i="17" s="1"/>
  <c r="H113" i="17" s="1"/>
  <c r="H114" i="17" s="1"/>
  <c r="H115" i="17" s="1"/>
  <c r="H116" i="17" s="1"/>
  <c r="H117" i="17" s="1"/>
  <c r="H118" i="17" s="1"/>
  <c r="H119" i="17" s="1"/>
  <c r="H120" i="17" s="1"/>
  <c r="H121" i="17" s="1"/>
  <c r="H122" i="17" s="1"/>
  <c r="H123" i="17" s="1"/>
  <c r="H124" i="17" s="1"/>
  <c r="H125" i="17" s="1"/>
  <c r="H126" i="17" s="1"/>
  <c r="H127" i="17" s="1"/>
  <c r="H128" i="17" s="1"/>
  <c r="H129" i="17" s="1"/>
  <c r="H130" i="17" s="1"/>
  <c r="H131" i="17" s="1"/>
  <c r="H132" i="17" s="1"/>
  <c r="H133" i="17" s="1"/>
  <c r="H134" i="17" s="1"/>
  <c r="H135" i="17" s="1"/>
  <c r="H136" i="17" s="1"/>
  <c r="H137" i="17" s="1"/>
  <c r="H138" i="17" s="1"/>
  <c r="H139" i="17" s="1"/>
  <c r="H140" i="17" s="1"/>
  <c r="H141" i="17" s="1"/>
  <c r="H142" i="17" s="1"/>
  <c r="H143" i="17" s="1"/>
  <c r="H144" i="17" s="1"/>
  <c r="H145" i="17" s="1"/>
  <c r="H146" i="17" s="1"/>
  <c r="H147" i="17" s="1"/>
  <c r="H148" i="17" s="1"/>
  <c r="H149" i="17" s="1"/>
  <c r="H150" i="17" s="1"/>
  <c r="H151" i="17" s="1"/>
  <c r="H152" i="17" s="1"/>
  <c r="H153" i="17" s="1"/>
  <c r="H154" i="17" s="1"/>
  <c r="H155" i="17" s="1"/>
  <c r="H156" i="17" s="1"/>
  <c r="H157" i="17" s="1"/>
  <c r="H158" i="17" s="1"/>
  <c r="H159" i="17" s="1"/>
  <c r="H160" i="17" s="1"/>
  <c r="H161" i="17" s="1"/>
  <c r="H162" i="17" s="1"/>
  <c r="H163" i="17" s="1"/>
  <c r="H164" i="17" s="1"/>
  <c r="H165" i="17" s="1"/>
  <c r="H166" i="17" s="1"/>
  <c r="H167" i="17" s="1"/>
  <c r="H168" i="17" s="1"/>
  <c r="H169" i="17" s="1"/>
  <c r="H170" i="17" s="1"/>
  <c r="H171" i="17" s="1"/>
  <c r="H172" i="17" s="1"/>
  <c r="H173" i="17" s="1"/>
  <c r="H174" i="17" s="1"/>
  <c r="H175" i="17" s="1"/>
  <c r="H176" i="17" s="1"/>
  <c r="H177" i="17" s="1"/>
  <c r="H178" i="17" s="1"/>
  <c r="H179" i="17" s="1"/>
  <c r="H180" i="17" s="1"/>
  <c r="H181" i="17" s="1"/>
  <c r="H182" i="17" s="1"/>
  <c r="H183" i="17" s="1"/>
  <c r="H184" i="17" s="1"/>
  <c r="H185" i="17" s="1"/>
  <c r="H186" i="17" s="1"/>
  <c r="H187" i="17" s="1"/>
  <c r="H188" i="17" s="1"/>
  <c r="H189" i="17" s="1"/>
  <c r="H190" i="17" s="1"/>
  <c r="H191" i="17" s="1"/>
  <c r="H192" i="17" s="1"/>
  <c r="H193" i="17" s="1"/>
  <c r="H194" i="17" s="1"/>
  <c r="H195" i="17" s="1"/>
  <c r="H196" i="17" s="1"/>
  <c r="H197" i="17" s="1"/>
  <c r="H198" i="17" s="1"/>
  <c r="H199" i="17" s="1"/>
  <c r="H200" i="17" s="1"/>
  <c r="H201" i="17" s="1"/>
  <c r="H202" i="17" s="1"/>
  <c r="H203" i="17" s="1"/>
  <c r="H204" i="17" s="1"/>
  <c r="H205" i="17" s="1"/>
  <c r="H206" i="17" s="1"/>
  <c r="H207" i="17" s="1"/>
  <c r="H208" i="17" s="1"/>
  <c r="H209" i="17" s="1"/>
  <c r="H210" i="17" s="1"/>
  <c r="H211" i="17" s="1"/>
  <c r="H212" i="17" s="1"/>
  <c r="H213" i="17" s="1"/>
  <c r="H214" i="17" s="1"/>
  <c r="H215" i="17" s="1"/>
  <c r="H216" i="17" s="1"/>
  <c r="H217" i="17" s="1"/>
  <c r="H218" i="17" s="1"/>
  <c r="H219" i="17" s="1"/>
  <c r="H220" i="17" s="1"/>
  <c r="H221" i="17" s="1"/>
  <c r="H222" i="17" s="1"/>
  <c r="H223" i="17" s="1"/>
  <c r="H224" i="17" s="1"/>
  <c r="H225" i="17" s="1"/>
  <c r="H226" i="17" s="1"/>
  <c r="H227" i="17" s="1"/>
  <c r="H228" i="17" s="1"/>
  <c r="H229" i="17" s="1"/>
  <c r="H230" i="17" s="1"/>
  <c r="H231" i="17" s="1"/>
  <c r="H232" i="17" s="1"/>
  <c r="H233" i="17" s="1"/>
  <c r="H234" i="17" s="1"/>
  <c r="H235" i="17" s="1"/>
  <c r="H236" i="17" s="1"/>
  <c r="H237" i="17" s="1"/>
  <c r="H238" i="17" s="1"/>
  <c r="H239" i="17" s="1"/>
  <c r="H240" i="17" s="1"/>
  <c r="H241" i="17" s="1"/>
  <c r="H242" i="17" s="1"/>
  <c r="H243" i="17" s="1"/>
  <c r="H244" i="17" s="1"/>
  <c r="H245" i="17" s="1"/>
  <c r="H246" i="17" s="1"/>
  <c r="H247" i="17" s="1"/>
  <c r="H248" i="17" s="1"/>
  <c r="H249" i="17" s="1"/>
  <c r="H250" i="17" s="1"/>
  <c r="H251" i="17" s="1"/>
  <c r="H252" i="17" s="1"/>
  <c r="H253" i="17" s="1"/>
  <c r="H254" i="17" s="1"/>
  <c r="H255" i="17" s="1"/>
  <c r="H256" i="17" s="1"/>
  <c r="H257" i="17" s="1"/>
  <c r="H258" i="17" s="1"/>
  <c r="H259" i="17" s="1"/>
  <c r="H260" i="17" s="1"/>
  <c r="H261" i="17" s="1"/>
  <c r="H262" i="17" s="1"/>
  <c r="H263" i="17" s="1"/>
  <c r="H264" i="17" s="1"/>
  <c r="H265" i="17" s="1"/>
  <c r="H266" i="17" s="1"/>
  <c r="H267" i="17" s="1"/>
  <c r="H268" i="17" s="1"/>
  <c r="H269" i="17" s="1"/>
  <c r="H270" i="17" s="1"/>
  <c r="H271" i="17" s="1"/>
  <c r="H272" i="17" s="1"/>
  <c r="H273" i="17" s="1"/>
  <c r="H274" i="17" s="1"/>
  <c r="H275" i="17" s="1"/>
  <c r="H276" i="17" s="1"/>
  <c r="H277" i="17" s="1"/>
  <c r="H278" i="17" s="1"/>
  <c r="H279" i="17" s="1"/>
  <c r="H280" i="17" s="1"/>
  <c r="H281" i="17" s="1"/>
  <c r="H282" i="17" s="1"/>
  <c r="H283" i="17" s="1"/>
  <c r="H284" i="17" s="1"/>
  <c r="H285" i="17" s="1"/>
  <c r="H286" i="17" s="1"/>
  <c r="H287" i="17" s="1"/>
  <c r="H288" i="17" s="1"/>
  <c r="H289" i="17" s="1"/>
  <c r="H290" i="17" s="1"/>
  <c r="H291" i="17" s="1"/>
  <c r="H292" i="17" s="1"/>
  <c r="H293" i="17" s="1"/>
  <c r="H294" i="17" s="1"/>
  <c r="H295" i="17" s="1"/>
  <c r="H296" i="17" s="1"/>
  <c r="H297" i="17" s="1"/>
  <c r="H298" i="17" s="1"/>
  <c r="H299" i="17" s="1"/>
  <c r="H300" i="17" s="1"/>
  <c r="H301" i="17" s="1"/>
  <c r="H302" i="17" s="1"/>
  <c r="H303" i="17" s="1"/>
  <c r="H304" i="17" s="1"/>
  <c r="H305" i="17" s="1"/>
  <c r="H306" i="17" s="1"/>
  <c r="H307" i="17" s="1"/>
  <c r="H308" i="17" s="1"/>
  <c r="H309" i="17" s="1"/>
  <c r="H310" i="17" s="1"/>
  <c r="H311" i="17" s="1"/>
  <c r="H312" i="17" s="1"/>
  <c r="H313" i="17" s="1"/>
  <c r="H314" i="17" s="1"/>
  <c r="H315" i="17" s="1"/>
  <c r="H316" i="17" s="1"/>
  <c r="H317" i="17" s="1"/>
  <c r="H318" i="17" s="1"/>
  <c r="H319" i="17" s="1"/>
  <c r="H320" i="17" s="1"/>
  <c r="H321" i="17" s="1"/>
  <c r="H322" i="17" s="1"/>
  <c r="H323" i="17" s="1"/>
  <c r="H324" i="17" s="1"/>
  <c r="H325" i="17" s="1"/>
  <c r="H326" i="17" s="1"/>
  <c r="H327" i="17" s="1"/>
  <c r="H328" i="17" s="1"/>
  <c r="H329" i="17" s="1"/>
  <c r="H330" i="17" s="1"/>
  <c r="H331" i="17" s="1"/>
  <c r="H332" i="17" s="1"/>
  <c r="H333" i="17" s="1"/>
  <c r="H334" i="17" s="1"/>
  <c r="H335" i="17" s="1"/>
  <c r="H336" i="17" s="1"/>
  <c r="H337" i="17" s="1"/>
  <c r="H338" i="17" s="1"/>
  <c r="H339" i="17" s="1"/>
  <c r="H340" i="17" s="1"/>
  <c r="H341" i="17" s="1"/>
  <c r="H342" i="17" s="1"/>
  <c r="H343" i="17" s="1"/>
  <c r="H344" i="17" s="1"/>
  <c r="H345" i="17" s="1"/>
  <c r="H346" i="17" s="1"/>
  <c r="H347" i="17" s="1"/>
  <c r="H348" i="17" s="1"/>
  <c r="H349" i="17" s="1"/>
  <c r="H350" i="17" s="1"/>
  <c r="H351" i="17" s="1"/>
  <c r="H352" i="17" s="1"/>
  <c r="H353" i="17" s="1"/>
  <c r="H354" i="17" s="1"/>
  <c r="H355" i="17" s="1"/>
  <c r="H356" i="17" s="1"/>
  <c r="H357" i="17" s="1"/>
  <c r="H358" i="17" s="1"/>
  <c r="H359" i="17" s="1"/>
  <c r="H360" i="17" s="1"/>
  <c r="H361" i="17" s="1"/>
  <c r="H362" i="17" s="1"/>
  <c r="H363" i="17" s="1"/>
  <c r="H364" i="17" s="1"/>
  <c r="H365" i="17" s="1"/>
  <c r="H366" i="17" s="1"/>
  <c r="H367" i="17" s="1"/>
  <c r="H368" i="17" s="1"/>
  <c r="H369" i="17" s="1"/>
  <c r="H370" i="17" s="1"/>
  <c r="H371" i="17" s="1"/>
  <c r="H372" i="17" s="1"/>
  <c r="H373" i="17" s="1"/>
  <c r="H374" i="17" s="1"/>
  <c r="H375" i="17" s="1"/>
  <c r="H376" i="17" s="1"/>
  <c r="H377" i="17" s="1"/>
  <c r="H378" i="17" s="1"/>
  <c r="H379" i="17" s="1"/>
  <c r="H380" i="17" s="1"/>
  <c r="H381" i="17" s="1"/>
  <c r="H382" i="17" s="1"/>
  <c r="H383" i="17" s="1"/>
  <c r="H384" i="17" s="1"/>
  <c r="H385" i="17" s="1"/>
  <c r="H386" i="17" s="1"/>
  <c r="H387" i="17" s="1"/>
  <c r="H388" i="17" s="1"/>
  <c r="H389" i="17" s="1"/>
  <c r="H390" i="17" s="1"/>
  <c r="H391" i="17" s="1"/>
  <c r="H392" i="17" s="1"/>
  <c r="H393" i="17" s="1"/>
  <c r="H394" i="17" s="1"/>
  <c r="H395" i="17" s="1"/>
  <c r="H396" i="17" s="1"/>
  <c r="H397" i="17" s="1"/>
  <c r="H398" i="17" s="1"/>
  <c r="H399" i="17" s="1"/>
  <c r="H400" i="17" s="1"/>
  <c r="H401" i="17" s="1"/>
  <c r="H402" i="17" s="1"/>
  <c r="H403" i="17" s="1"/>
  <c r="H404" i="17" s="1"/>
  <c r="H405" i="17" s="1"/>
  <c r="H406" i="17" s="1"/>
  <c r="H407" i="17" s="1"/>
  <c r="H408" i="17" s="1"/>
  <c r="H409" i="17" s="1"/>
  <c r="H410" i="17" s="1"/>
  <c r="H411" i="17" s="1"/>
  <c r="H412" i="17" s="1"/>
  <c r="H413" i="17" s="1"/>
  <c r="H414" i="17" s="1"/>
  <c r="H415" i="17" s="1"/>
  <c r="H416" i="17" s="1"/>
  <c r="H417" i="17" s="1"/>
  <c r="H418" i="17" s="1"/>
  <c r="H419" i="17" s="1"/>
  <c r="H420" i="17" s="1"/>
  <c r="H421" i="17" s="1"/>
  <c r="H422" i="17" s="1"/>
  <c r="H423" i="17" s="1"/>
  <c r="H424" i="17" s="1"/>
  <c r="H425" i="17" s="1"/>
  <c r="H426" i="17" s="1"/>
  <c r="H427" i="17" s="1"/>
  <c r="H428" i="17" s="1"/>
  <c r="H429" i="17" s="1"/>
  <c r="H430" i="17" s="1"/>
  <c r="H431" i="17" s="1"/>
  <c r="H432" i="17" s="1"/>
  <c r="H433" i="17" s="1"/>
  <c r="H434" i="17" s="1"/>
  <c r="H435" i="17" s="1"/>
  <c r="H436" i="17" s="1"/>
  <c r="H437" i="17" s="1"/>
  <c r="H438" i="17" s="1"/>
  <c r="H439" i="17" s="1"/>
  <c r="H440" i="17" s="1"/>
  <c r="H441" i="17" s="1"/>
  <c r="H442" i="17" s="1"/>
  <c r="H443" i="17" s="1"/>
  <c r="H444" i="17" s="1"/>
  <c r="H445" i="17" s="1"/>
  <c r="H446" i="17" s="1"/>
  <c r="H447" i="17" s="1"/>
  <c r="H448" i="17" s="1"/>
  <c r="H449" i="17" s="1"/>
  <c r="H450" i="17" s="1"/>
  <c r="H451" i="17" s="1"/>
  <c r="H452" i="17" s="1"/>
  <c r="H453" i="17" s="1"/>
  <c r="H454" i="17" s="1"/>
  <c r="H455" i="17" s="1"/>
  <c r="H456" i="17" s="1"/>
  <c r="H457" i="17" s="1"/>
  <c r="H458" i="17" s="1"/>
  <c r="H459" i="17" s="1"/>
  <c r="H460" i="17" s="1"/>
  <c r="H461" i="17" s="1"/>
  <c r="H462" i="17" s="1"/>
  <c r="H463" i="17" s="1"/>
  <c r="H464" i="17" s="1"/>
  <c r="H465" i="17" s="1"/>
  <c r="H466" i="17" s="1"/>
  <c r="H467" i="17" s="1"/>
  <c r="H468" i="17" s="1"/>
  <c r="H469" i="17" s="1"/>
  <c r="H470" i="17" s="1"/>
  <c r="H471" i="17" s="1"/>
  <c r="H472" i="17" s="1"/>
  <c r="H473" i="17" s="1"/>
  <c r="H474" i="17" s="1"/>
  <c r="H475" i="17" s="1"/>
  <c r="H476" i="17" s="1"/>
  <c r="H477" i="17" s="1"/>
  <c r="H478" i="17" s="1"/>
  <c r="H479" i="17" s="1"/>
  <c r="H480" i="17" s="1"/>
  <c r="H481" i="17" s="1"/>
  <c r="H482" i="17" s="1"/>
  <c r="H483" i="17" s="1"/>
  <c r="H484" i="17" s="1"/>
  <c r="H485" i="17" s="1"/>
  <c r="H486" i="17" s="1"/>
  <c r="H487" i="17" s="1"/>
  <c r="H488" i="17" s="1"/>
  <c r="H489" i="17" s="1"/>
  <c r="H490" i="17" s="1"/>
  <c r="H491" i="17" s="1"/>
  <c r="H492" i="17" s="1"/>
  <c r="H493" i="17" s="1"/>
  <c r="H494" i="17" s="1"/>
  <c r="H495" i="17" s="1"/>
  <c r="H496" i="17" s="1"/>
  <c r="H497" i="17" s="1"/>
  <c r="H498" i="17" s="1"/>
  <c r="H499" i="17" s="1"/>
  <c r="H500" i="17" s="1"/>
  <c r="H501" i="17" s="1"/>
  <c r="H502" i="17" s="1"/>
  <c r="H503" i="17" s="1"/>
  <c r="H504" i="17" s="1"/>
  <c r="H505" i="17" s="1"/>
  <c r="H506" i="17" s="1"/>
  <c r="H507" i="17" s="1"/>
  <c r="H508" i="17" s="1"/>
  <c r="H509" i="17" s="1"/>
  <c r="H510" i="17" s="1"/>
  <c r="H511" i="17" s="1"/>
  <c r="H512" i="17" s="1"/>
  <c r="H513" i="17" s="1"/>
  <c r="H514" i="17" s="1"/>
  <c r="H515" i="17" s="1"/>
  <c r="H516" i="17" s="1"/>
  <c r="H517" i="17" s="1"/>
  <c r="H518" i="17" s="1"/>
  <c r="H519" i="17" s="1"/>
  <c r="H520" i="17" s="1"/>
  <c r="H521" i="17" s="1"/>
  <c r="H522" i="17" s="1"/>
  <c r="H523" i="17" s="1"/>
  <c r="H524" i="17" s="1"/>
  <c r="H525" i="17" s="1"/>
  <c r="H526" i="17" s="1"/>
  <c r="H527" i="17" s="1"/>
  <c r="H528" i="17" s="1"/>
  <c r="H529" i="17" s="1"/>
  <c r="H530" i="17" s="1"/>
  <c r="H531" i="17" s="1"/>
  <c r="H532" i="17" s="1"/>
  <c r="H533" i="17" s="1"/>
  <c r="H534" i="17" s="1"/>
  <c r="H535" i="17" s="1"/>
  <c r="H536" i="17" s="1"/>
  <c r="H537" i="17" s="1"/>
  <c r="H538" i="17" s="1"/>
  <c r="H539" i="17" s="1"/>
  <c r="H540" i="17" s="1"/>
  <c r="H541" i="17" s="1"/>
  <c r="H542" i="17" s="1"/>
  <c r="H543" i="17" s="1"/>
  <c r="H544" i="17" s="1"/>
  <c r="H545" i="17" s="1"/>
  <c r="H546" i="17" s="1"/>
  <c r="H547" i="17" s="1"/>
  <c r="H548" i="17" s="1"/>
  <c r="H549" i="17" s="1"/>
  <c r="H550" i="17" s="1"/>
  <c r="H551" i="17" s="1"/>
  <c r="H552" i="17" s="1"/>
  <c r="H553" i="17" s="1"/>
  <c r="H554" i="17" s="1"/>
  <c r="H555" i="17" s="1"/>
  <c r="H556" i="17" s="1"/>
  <c r="H557" i="17" s="1"/>
  <c r="H558" i="17" s="1"/>
  <c r="H559" i="17" s="1"/>
  <c r="H560" i="17" s="1"/>
  <c r="H561" i="17" s="1"/>
  <c r="H562" i="17" s="1"/>
  <c r="H563" i="17" s="1"/>
  <c r="H564" i="17" s="1"/>
  <c r="H565" i="17" s="1"/>
  <c r="H566" i="17" s="1"/>
  <c r="H567" i="17" s="1"/>
  <c r="H568" i="17" s="1"/>
  <c r="H569" i="17" s="1"/>
  <c r="H570" i="17" s="1"/>
  <c r="H571" i="17" s="1"/>
  <c r="H572" i="17" s="1"/>
  <c r="H573" i="17" s="1"/>
  <c r="H574" i="17" s="1"/>
  <c r="H575" i="17" s="1"/>
  <c r="H576" i="17" s="1"/>
  <c r="H577" i="17" s="1"/>
  <c r="H578" i="17" s="1"/>
  <c r="H579" i="17" s="1"/>
  <c r="H580" i="17" s="1"/>
  <c r="H581" i="17" s="1"/>
  <c r="H582" i="17" s="1"/>
  <c r="H583" i="17" s="1"/>
  <c r="H584" i="17" s="1"/>
  <c r="H585" i="17" s="1"/>
  <c r="H586" i="17" s="1"/>
  <c r="H587" i="17" s="1"/>
  <c r="H588" i="17" s="1"/>
  <c r="H589" i="17" s="1"/>
  <c r="H590" i="17" s="1"/>
  <c r="H591" i="17" s="1"/>
  <c r="H592" i="17" s="1"/>
  <c r="H593" i="17" s="1"/>
  <c r="H594" i="17" s="1"/>
  <c r="H595" i="17" s="1"/>
  <c r="H596" i="17" s="1"/>
  <c r="H597" i="17" s="1"/>
  <c r="H598" i="17" s="1"/>
  <c r="H599" i="17" s="1"/>
  <c r="H600" i="17" s="1"/>
  <c r="H601" i="17" s="1"/>
  <c r="H602" i="17" s="1"/>
  <c r="H603" i="17" s="1"/>
  <c r="H604" i="17" s="1"/>
  <c r="H605" i="17" s="1"/>
  <c r="H606" i="17" s="1"/>
  <c r="H607" i="17" s="1"/>
  <c r="H608" i="17" s="1"/>
  <c r="H609" i="17" s="1"/>
  <c r="H610" i="17" s="1"/>
  <c r="H611" i="17" s="1"/>
  <c r="H612" i="17" s="1"/>
  <c r="H613" i="17" s="1"/>
  <c r="H614" i="17" s="1"/>
  <c r="H615" i="17" s="1"/>
  <c r="H616" i="17" s="1"/>
  <c r="H617" i="17" s="1"/>
  <c r="H618" i="17" s="1"/>
  <c r="H619" i="17" s="1"/>
  <c r="H620" i="17" s="1"/>
  <c r="H621" i="17" s="1"/>
  <c r="H622" i="17" s="1"/>
  <c r="H623" i="17" s="1"/>
  <c r="H624" i="17" s="1"/>
  <c r="H625" i="17" s="1"/>
  <c r="H626" i="17" s="1"/>
  <c r="H627" i="17" s="1"/>
  <c r="H628" i="17" s="1"/>
  <c r="H629" i="17" s="1"/>
  <c r="H630" i="17" s="1"/>
  <c r="H631" i="17" s="1"/>
  <c r="H632" i="17" s="1"/>
  <c r="H633" i="17" s="1"/>
  <c r="H634" i="17" s="1"/>
  <c r="H635" i="17" s="1"/>
  <c r="H636" i="17" s="1"/>
  <c r="H637" i="17" s="1"/>
  <c r="H638" i="17" s="1"/>
  <c r="H639" i="17" s="1"/>
  <c r="H640" i="17" s="1"/>
  <c r="H641" i="17" s="1"/>
  <c r="H642" i="17" s="1"/>
  <c r="H643" i="17" s="1"/>
  <c r="H644" i="17" s="1"/>
  <c r="H645" i="17" s="1"/>
  <c r="H646" i="17" s="1"/>
  <c r="H647" i="17" s="1"/>
  <c r="H648" i="17" s="1"/>
  <c r="H649" i="17" s="1"/>
  <c r="H650" i="17" s="1"/>
  <c r="H651" i="17" s="1"/>
  <c r="H652" i="17" s="1"/>
  <c r="H653" i="17" s="1"/>
  <c r="H654" i="17" s="1"/>
  <c r="H655" i="17" s="1"/>
  <c r="H656" i="17" s="1"/>
  <c r="H657" i="17" s="1"/>
  <c r="H658" i="17" s="1"/>
  <c r="H659" i="17" s="1"/>
  <c r="H660" i="17" s="1"/>
  <c r="H661" i="17" s="1"/>
  <c r="H662" i="17" s="1"/>
  <c r="H663" i="17" s="1"/>
  <c r="H664" i="17" s="1"/>
  <c r="H665" i="17" s="1"/>
  <c r="H666" i="17" s="1"/>
  <c r="H667" i="17" s="1"/>
  <c r="H668" i="17" s="1"/>
  <c r="H669" i="17" s="1"/>
  <c r="H670" i="17" s="1"/>
  <c r="H671" i="17" s="1"/>
  <c r="H672" i="17" s="1"/>
  <c r="H673" i="17" s="1"/>
  <c r="H674" i="17" s="1"/>
  <c r="H675" i="17" s="1"/>
  <c r="H676" i="17" s="1"/>
  <c r="H677" i="17" s="1"/>
  <c r="H678" i="17" s="1"/>
  <c r="H679" i="17" s="1"/>
  <c r="H680" i="17" s="1"/>
  <c r="H681" i="17" s="1"/>
  <c r="H682" i="17" s="1"/>
  <c r="H683" i="17" s="1"/>
  <c r="H684" i="17" s="1"/>
  <c r="H685" i="17" s="1"/>
  <c r="H686" i="17" s="1"/>
  <c r="H687" i="17" s="1"/>
  <c r="H688" i="17" s="1"/>
  <c r="H689" i="17" s="1"/>
  <c r="H690" i="17" s="1"/>
  <c r="H691" i="17" s="1"/>
  <c r="H692" i="17" s="1"/>
  <c r="H693" i="17" s="1"/>
  <c r="H694" i="17" s="1"/>
  <c r="H695" i="17" s="1"/>
  <c r="H696" i="17" s="1"/>
  <c r="H697" i="17" s="1"/>
  <c r="H698" i="17" s="1"/>
  <c r="H699" i="17" s="1"/>
  <c r="H700" i="17" s="1"/>
  <c r="H701" i="17" s="1"/>
  <c r="H702" i="17" s="1"/>
  <c r="H703" i="17" s="1"/>
  <c r="H704" i="17" s="1"/>
  <c r="H705" i="17" s="1"/>
  <c r="H706" i="17" s="1"/>
  <c r="H707" i="17" s="1"/>
  <c r="H708" i="17" s="1"/>
  <c r="H709" i="17" s="1"/>
  <c r="H710" i="17" s="1"/>
  <c r="H711" i="17" s="1"/>
  <c r="H712" i="17" s="1"/>
  <c r="H713" i="17" s="1"/>
  <c r="H714" i="17" s="1"/>
  <c r="H715" i="17" s="1"/>
  <c r="H716" i="17" s="1"/>
  <c r="H717" i="17" s="1"/>
  <c r="H718" i="17" s="1"/>
  <c r="H719" i="17" s="1"/>
  <c r="H720" i="17" s="1"/>
  <c r="H721" i="17" s="1"/>
  <c r="H722" i="17" s="1"/>
  <c r="H723" i="17" s="1"/>
  <c r="H724" i="17" s="1"/>
  <c r="H725" i="17" s="1"/>
  <c r="H726" i="17" s="1"/>
  <c r="H727" i="17" s="1"/>
  <c r="H728" i="17" s="1"/>
  <c r="H729" i="17" s="1"/>
  <c r="H730" i="17" s="1"/>
  <c r="H731" i="17" s="1"/>
  <c r="H732" i="17" s="1"/>
  <c r="H733" i="17" s="1"/>
  <c r="H734" i="17" s="1"/>
  <c r="H735" i="17" s="1"/>
  <c r="H736" i="17" s="1"/>
  <c r="H737" i="17" s="1"/>
  <c r="H738" i="17" s="1"/>
  <c r="H739" i="17" s="1"/>
  <c r="H740" i="17" s="1"/>
  <c r="H741" i="17" s="1"/>
  <c r="H742" i="17" s="1"/>
  <c r="H743" i="17" s="1"/>
  <c r="H744" i="17" s="1"/>
  <c r="H745" i="17" s="1"/>
  <c r="H746" i="17" s="1"/>
  <c r="H747" i="17" s="1"/>
  <c r="H748" i="17" s="1"/>
  <c r="H749" i="17" s="1"/>
  <c r="H750" i="17" s="1"/>
  <c r="H751" i="17" s="1"/>
  <c r="H752" i="17" s="1"/>
  <c r="H753" i="17" s="1"/>
  <c r="H754" i="17" s="1"/>
  <c r="H755" i="17" s="1"/>
  <c r="H756" i="17" s="1"/>
  <c r="H757" i="17" s="1"/>
  <c r="H758" i="17" s="1"/>
  <c r="H759" i="17" s="1"/>
  <c r="H760" i="17" s="1"/>
  <c r="H761" i="17" s="1"/>
  <c r="H762" i="17" s="1"/>
  <c r="H763" i="17" s="1"/>
  <c r="H764" i="17" s="1"/>
  <c r="H765" i="17" s="1"/>
  <c r="H766" i="17" s="1"/>
  <c r="H767" i="17" s="1"/>
  <c r="H768" i="17" s="1"/>
  <c r="H769" i="17" s="1"/>
  <c r="H770" i="17" s="1"/>
  <c r="H771" i="17" s="1"/>
  <c r="H772" i="17" s="1"/>
  <c r="H773" i="17" s="1"/>
  <c r="H774" i="17" s="1"/>
  <c r="H775" i="17" s="1"/>
  <c r="H776" i="17" s="1"/>
  <c r="H777" i="17" s="1"/>
  <c r="H778" i="17" s="1"/>
  <c r="H779" i="17" s="1"/>
  <c r="H780" i="17" s="1"/>
  <c r="H781" i="17" s="1"/>
  <c r="H782" i="17" s="1"/>
  <c r="H783" i="17" s="1"/>
  <c r="H784" i="17" s="1"/>
  <c r="H785" i="17" s="1"/>
  <c r="H786" i="17" s="1"/>
  <c r="H787" i="17" s="1"/>
  <c r="H788" i="17" s="1"/>
  <c r="H789" i="17" s="1"/>
  <c r="H790" i="17" s="1"/>
  <c r="H791" i="17" s="1"/>
  <c r="H792" i="17" s="1"/>
  <c r="H793" i="17" s="1"/>
  <c r="H794" i="17" s="1"/>
  <c r="H795" i="17" s="1"/>
  <c r="H796" i="17" s="1"/>
  <c r="H797" i="17" s="1"/>
  <c r="H798" i="17" s="1"/>
  <c r="H799" i="17" s="1"/>
  <c r="H800" i="17" s="1"/>
  <c r="H801" i="17" s="1"/>
  <c r="H802" i="17" s="1"/>
  <c r="H803" i="17" s="1"/>
  <c r="H804" i="17" s="1"/>
  <c r="H805" i="17" s="1"/>
  <c r="H806" i="17" s="1"/>
  <c r="H807" i="17" s="1"/>
  <c r="H808" i="17" s="1"/>
  <c r="H809" i="17" s="1"/>
  <c r="H810" i="17" s="1"/>
  <c r="H811" i="17" s="1"/>
  <c r="H812" i="17" s="1"/>
  <c r="H813" i="17" s="1"/>
  <c r="H814" i="17" s="1"/>
  <c r="H815" i="17" s="1"/>
  <c r="H816" i="17" s="1"/>
  <c r="H817" i="17" s="1"/>
  <c r="H818" i="17" s="1"/>
  <c r="H819" i="17" s="1"/>
  <c r="H820" i="17" s="1"/>
  <c r="H821" i="17" s="1"/>
  <c r="H822" i="17" s="1"/>
  <c r="H823" i="17" s="1"/>
  <c r="H824" i="17" s="1"/>
  <c r="H825" i="17" s="1"/>
  <c r="H826" i="17" s="1"/>
  <c r="H827" i="17" s="1"/>
  <c r="H828" i="17" s="1"/>
  <c r="H829" i="17" s="1"/>
  <c r="H830" i="17" s="1"/>
  <c r="H831" i="17" s="1"/>
  <c r="H832" i="17" s="1"/>
  <c r="H833" i="17" s="1"/>
  <c r="H834" i="17" s="1"/>
  <c r="H835" i="17" s="1"/>
  <c r="H836" i="17" s="1"/>
  <c r="H837" i="17" s="1"/>
  <c r="H838" i="17" s="1"/>
  <c r="H839" i="17" s="1"/>
  <c r="H840" i="17" s="1"/>
  <c r="H841" i="17" s="1"/>
  <c r="H842" i="17" s="1"/>
  <c r="H843" i="17" s="1"/>
  <c r="H844" i="17" s="1"/>
  <c r="H845" i="17" s="1"/>
  <c r="H846" i="17" s="1"/>
  <c r="H847" i="17" s="1"/>
  <c r="H848" i="17" s="1"/>
  <c r="H849" i="17" s="1"/>
  <c r="H850" i="17" s="1"/>
  <c r="H851" i="17" s="1"/>
  <c r="H852" i="17" s="1"/>
  <c r="H853" i="17" s="1"/>
  <c r="H854" i="17" s="1"/>
  <c r="H855" i="17" s="1"/>
  <c r="H856" i="17" s="1"/>
  <c r="H857" i="17" s="1"/>
  <c r="H858" i="17" s="1"/>
  <c r="H859" i="17" s="1"/>
  <c r="H860" i="17" s="1"/>
  <c r="H861" i="17" s="1"/>
  <c r="H862" i="17" s="1"/>
  <c r="H863" i="17" s="1"/>
  <c r="H864" i="17" s="1"/>
  <c r="H865" i="17" s="1"/>
  <c r="H866" i="17" s="1"/>
  <c r="H867" i="17" s="1"/>
  <c r="H868" i="17" s="1"/>
  <c r="H869" i="17" s="1"/>
  <c r="H870" i="17" s="1"/>
  <c r="H871" i="17" s="1"/>
  <c r="H872" i="17" s="1"/>
  <c r="H873" i="17" s="1"/>
  <c r="H874" i="17" s="1"/>
  <c r="H875" i="17" s="1"/>
  <c r="H876" i="17" s="1"/>
  <c r="H877" i="17" s="1"/>
  <c r="H878" i="17" s="1"/>
  <c r="H879" i="17" s="1"/>
  <c r="H880" i="17" s="1"/>
  <c r="H881" i="17" s="1"/>
  <c r="H882" i="17" s="1"/>
  <c r="H883" i="17" s="1"/>
  <c r="H884" i="17" s="1"/>
  <c r="H885" i="17" s="1"/>
  <c r="H886" i="17" s="1"/>
  <c r="H887" i="17" s="1"/>
  <c r="H888" i="17" s="1"/>
  <c r="H889" i="17" s="1"/>
  <c r="H890" i="17" s="1"/>
  <c r="H891" i="17" s="1"/>
  <c r="H892" i="17" s="1"/>
  <c r="H893" i="17" s="1"/>
  <c r="H894" i="17" s="1"/>
  <c r="H895" i="17" s="1"/>
  <c r="H896" i="17" s="1"/>
  <c r="H897" i="17" s="1"/>
  <c r="H898" i="17" s="1"/>
  <c r="H899" i="17" s="1"/>
  <c r="H900" i="17" s="1"/>
  <c r="H901" i="17" s="1"/>
  <c r="H902" i="17" s="1"/>
  <c r="H903" i="17" s="1"/>
  <c r="H904" i="17" s="1"/>
  <c r="H905" i="17" s="1"/>
  <c r="H906" i="17" s="1"/>
  <c r="H907" i="17" s="1"/>
  <c r="H908" i="17" s="1"/>
  <c r="H909" i="17" s="1"/>
  <c r="H910" i="17" s="1"/>
  <c r="H911" i="17" s="1"/>
  <c r="H912" i="17" s="1"/>
  <c r="H913" i="17" s="1"/>
  <c r="H914" i="17" s="1"/>
  <c r="H915" i="17" s="1"/>
  <c r="H916" i="17" s="1"/>
  <c r="H917" i="17" s="1"/>
  <c r="H918" i="17" s="1"/>
  <c r="H919" i="17" s="1"/>
  <c r="H920" i="17" s="1"/>
  <c r="H921" i="17" s="1"/>
  <c r="H922" i="17" s="1"/>
  <c r="H923" i="17" s="1"/>
  <c r="H924" i="17" s="1"/>
  <c r="H925" i="17" s="1"/>
  <c r="H926" i="17" s="1"/>
  <c r="H927" i="17" s="1"/>
  <c r="H928" i="17" s="1"/>
  <c r="H929" i="17" s="1"/>
  <c r="H930" i="17" s="1"/>
  <c r="H931" i="17" s="1"/>
  <c r="H932" i="17" s="1"/>
  <c r="H933" i="17" s="1"/>
  <c r="H934" i="17" s="1"/>
  <c r="H935" i="17" s="1"/>
  <c r="H936" i="17" s="1"/>
  <c r="H937" i="17" s="1"/>
  <c r="H938" i="17" s="1"/>
  <c r="H939" i="17" s="1"/>
  <c r="H940" i="17" s="1"/>
  <c r="H941" i="17" s="1"/>
  <c r="H942" i="17" s="1"/>
  <c r="H943" i="17" s="1"/>
  <c r="H944" i="17" s="1"/>
  <c r="H945" i="17" s="1"/>
  <c r="H946" i="17" s="1"/>
  <c r="H947" i="17" s="1"/>
  <c r="H948" i="17" s="1"/>
  <c r="H949" i="17" s="1"/>
  <c r="H950" i="17" s="1"/>
  <c r="H951" i="17" s="1"/>
  <c r="H952" i="17" s="1"/>
  <c r="H953" i="17" s="1"/>
  <c r="H954" i="17" s="1"/>
  <c r="H955" i="17" s="1"/>
  <c r="H956" i="17" s="1"/>
  <c r="H957" i="17" s="1"/>
  <c r="H958" i="17" s="1"/>
  <c r="H959" i="17" s="1"/>
  <c r="H960" i="17" s="1"/>
  <c r="H961" i="17" s="1"/>
  <c r="H962" i="17" s="1"/>
  <c r="H963" i="17" s="1"/>
  <c r="H964" i="17" s="1"/>
  <c r="H965" i="17" s="1"/>
  <c r="H966" i="17" s="1"/>
  <c r="H967" i="17" s="1"/>
  <c r="H968" i="17" s="1"/>
  <c r="H969" i="17" s="1"/>
  <c r="H970" i="17" s="1"/>
  <c r="H971" i="17" s="1"/>
  <c r="H972" i="17" s="1"/>
  <c r="H973" i="17" s="1"/>
  <c r="H974" i="17" s="1"/>
  <c r="H975" i="17" s="1"/>
  <c r="H976" i="17" s="1"/>
  <c r="H977" i="17" s="1"/>
  <c r="H978" i="17" s="1"/>
  <c r="H979" i="17" s="1"/>
  <c r="H980" i="17" s="1"/>
  <c r="H981" i="17" s="1"/>
  <c r="H982" i="17" s="1"/>
  <c r="H983" i="17" s="1"/>
  <c r="H984" i="17" s="1"/>
  <c r="H985" i="17" s="1"/>
  <c r="H986" i="17" s="1"/>
  <c r="H987" i="17" s="1"/>
  <c r="H988" i="17" s="1"/>
  <c r="H989" i="17" s="1"/>
  <c r="H990" i="17" s="1"/>
  <c r="H991" i="17" s="1"/>
  <c r="H992" i="17" s="1"/>
  <c r="H993" i="17" s="1"/>
  <c r="H994" i="17" s="1"/>
  <c r="H995" i="17" s="1"/>
  <c r="H996" i="17" s="1"/>
  <c r="H997" i="17" s="1"/>
  <c r="H998" i="17" s="1"/>
  <c r="H999" i="17" s="1"/>
  <c r="H1000" i="17" s="1"/>
  <c r="H1001" i="17" s="1"/>
  <c r="H1002" i="17" s="1"/>
  <c r="H1003" i="17" s="1"/>
  <c r="H1004" i="17" s="1"/>
  <c r="H1005" i="17" s="1"/>
  <c r="H1006" i="17" s="1"/>
  <c r="H1007" i="17" s="1"/>
  <c r="H1008" i="17" s="1"/>
  <c r="H1009" i="17" s="1"/>
  <c r="H1010" i="17" s="1"/>
  <c r="H1011" i="17" s="1"/>
  <c r="H1012" i="17" s="1"/>
  <c r="H1013" i="17" s="1"/>
  <c r="H1014" i="17" s="1"/>
  <c r="H1015" i="17" s="1"/>
  <c r="H1016" i="17" s="1"/>
  <c r="H1017" i="17" s="1"/>
  <c r="H1018" i="17" s="1"/>
  <c r="H1019" i="17" s="1"/>
  <c r="H1020" i="17" s="1"/>
  <c r="H1021" i="17" s="1"/>
  <c r="H1022" i="17" s="1"/>
  <c r="H1023" i="17" s="1"/>
  <c r="H1024" i="17" s="1"/>
  <c r="H1025" i="17" s="1"/>
  <c r="H1026" i="17" s="1"/>
  <c r="H1027" i="17" s="1"/>
  <c r="H1028" i="17" s="1"/>
  <c r="H1029" i="17" s="1"/>
  <c r="H1030" i="17" s="1"/>
  <c r="H1031" i="17" s="1"/>
  <c r="H1032" i="17" s="1"/>
  <c r="H1033" i="17" s="1"/>
  <c r="H1034" i="17" s="1"/>
  <c r="H1035" i="17" s="1"/>
  <c r="H1036" i="17" s="1"/>
  <c r="H1037" i="17" s="1"/>
  <c r="H1038" i="17" s="1"/>
  <c r="H1039" i="17" s="1"/>
  <c r="H1040" i="17" s="1"/>
  <c r="H1041" i="17" s="1"/>
  <c r="H1042" i="17" s="1"/>
  <c r="H1043" i="17" s="1"/>
  <c r="H1044" i="17" s="1"/>
  <c r="H1045" i="17" s="1"/>
  <c r="H1046" i="17" s="1"/>
  <c r="H1047" i="17" s="1"/>
  <c r="H1048" i="17" s="1"/>
  <c r="H1049" i="17" s="1"/>
  <c r="H1050" i="17" s="1"/>
  <c r="H1051" i="17" s="1"/>
  <c r="H1052" i="17" s="1"/>
  <c r="H1053" i="17" s="1"/>
  <c r="H1054" i="17" s="1"/>
  <c r="H1055" i="17" s="1"/>
  <c r="H1056" i="17" s="1"/>
  <c r="H1057" i="17" s="1"/>
  <c r="H1058" i="17" s="1"/>
  <c r="H1059" i="17" s="1"/>
  <c r="H1060" i="17" s="1"/>
  <c r="H1061" i="17" s="1"/>
  <c r="H1062" i="17" s="1"/>
  <c r="H1063" i="17" s="1"/>
  <c r="H1064" i="17" s="1"/>
  <c r="H1065" i="17" s="1"/>
  <c r="H1066" i="17" s="1"/>
  <c r="H1067" i="17" s="1"/>
  <c r="H1068" i="17" s="1"/>
  <c r="H1069" i="17" s="1"/>
  <c r="H1070" i="17" s="1"/>
  <c r="H1071" i="17" s="1"/>
  <c r="H1072" i="17" s="1"/>
  <c r="H1073" i="17" s="1"/>
  <c r="H1074" i="17" s="1"/>
  <c r="H1075" i="17" s="1"/>
  <c r="H1076" i="17" s="1"/>
  <c r="H1077" i="17" s="1"/>
  <c r="H1078" i="17" s="1"/>
  <c r="H1079" i="17" s="1"/>
  <c r="H1080" i="17" s="1"/>
  <c r="H1081" i="17" s="1"/>
  <c r="H1082" i="17" s="1"/>
  <c r="H1083" i="17" s="1"/>
  <c r="H1084" i="17" s="1"/>
  <c r="H1085" i="17" s="1"/>
  <c r="H1086" i="17" s="1"/>
  <c r="H1087" i="17" s="1"/>
  <c r="H1088" i="17" s="1"/>
  <c r="H1089" i="17" s="1"/>
  <c r="H1090" i="17" s="1"/>
  <c r="H1091" i="17" s="1"/>
  <c r="H1092" i="17" s="1"/>
  <c r="H1093" i="17" s="1"/>
  <c r="H1094" i="17" s="1"/>
  <c r="H1095" i="17" s="1"/>
  <c r="H1096" i="17" s="1"/>
  <c r="H1097" i="17" s="1"/>
  <c r="H1098" i="17" s="1"/>
  <c r="H1099" i="17" s="1"/>
  <c r="H1100" i="17" s="1"/>
  <c r="H1101" i="17" s="1"/>
  <c r="H1102" i="17" s="1"/>
  <c r="H1103" i="17" s="1"/>
  <c r="H1104" i="17" s="1"/>
  <c r="H1105" i="17" s="1"/>
  <c r="H1106" i="17" s="1"/>
  <c r="H1107" i="17" s="1"/>
  <c r="H1108" i="17" s="1"/>
  <c r="H1109" i="17" s="1"/>
  <c r="H1110" i="17" s="1"/>
  <c r="H1111" i="17" s="1"/>
  <c r="H1112" i="17" s="1"/>
  <c r="H1113" i="17" s="1"/>
  <c r="H1114" i="17" s="1"/>
  <c r="H1115" i="17" s="1"/>
  <c r="H1116" i="17" s="1"/>
  <c r="H1117" i="17" s="1"/>
  <c r="H1118" i="17" s="1"/>
  <c r="H1119" i="17" s="1"/>
  <c r="H1120" i="17" s="1"/>
  <c r="H1121" i="17" s="1"/>
  <c r="H1122" i="17" s="1"/>
  <c r="H1123" i="17" s="1"/>
  <c r="H1124" i="17" s="1"/>
  <c r="H1125" i="17" s="1"/>
  <c r="H1126" i="17" s="1"/>
  <c r="H1127" i="17" s="1"/>
  <c r="H1128" i="17" s="1"/>
  <c r="H1129" i="17" s="1"/>
  <c r="H1130" i="17" s="1"/>
  <c r="H1131" i="17" s="1"/>
  <c r="H1132" i="17" s="1"/>
  <c r="H1133" i="17" s="1"/>
  <c r="H1134" i="17" s="1"/>
  <c r="H1135" i="17" s="1"/>
  <c r="H1136" i="17" s="1"/>
  <c r="H1137" i="17" s="1"/>
  <c r="H1138" i="17" s="1"/>
  <c r="H1139" i="17" s="1"/>
  <c r="H1140" i="17" s="1"/>
  <c r="H1141" i="17" s="1"/>
  <c r="H1142" i="17" s="1"/>
  <c r="H1143" i="17" s="1"/>
  <c r="H1144" i="17" s="1"/>
  <c r="H1145" i="17" s="1"/>
  <c r="H1146" i="17" s="1"/>
  <c r="H1147" i="17" s="1"/>
  <c r="H1148" i="17" s="1"/>
  <c r="H1149" i="17" s="1"/>
  <c r="H1150" i="17" s="1"/>
  <c r="H1151" i="17" s="1"/>
  <c r="H1152" i="17" s="1"/>
  <c r="H1153" i="17" s="1"/>
  <c r="H1154" i="17" s="1"/>
  <c r="H1155" i="17" s="1"/>
  <c r="H1156" i="17" s="1"/>
  <c r="H1157" i="17" s="1"/>
  <c r="H1158" i="17" s="1"/>
  <c r="H1159" i="17" s="1"/>
  <c r="H1160" i="17" s="1"/>
  <c r="H1161" i="17" s="1"/>
  <c r="H1162" i="17" s="1"/>
  <c r="H1163" i="17" s="1"/>
  <c r="H1164" i="17" s="1"/>
  <c r="H1165" i="17" s="1"/>
  <c r="H1166" i="17" s="1"/>
  <c r="H1167" i="17" s="1"/>
  <c r="H1168" i="17" s="1"/>
  <c r="H1169" i="17" s="1"/>
  <c r="H1170" i="17" s="1"/>
  <c r="H1171" i="17" s="1"/>
  <c r="H1172" i="17" s="1"/>
  <c r="H1173" i="17" s="1"/>
  <c r="H1174" i="17" s="1"/>
  <c r="H1175" i="17" s="1"/>
  <c r="H1176" i="17" s="1"/>
  <c r="H1177" i="17" s="1"/>
  <c r="H1178" i="17" s="1"/>
  <c r="H1179" i="17" s="1"/>
  <c r="H1180" i="17" s="1"/>
  <c r="H1181" i="17" s="1"/>
  <c r="H1182" i="17" s="1"/>
  <c r="H1183" i="17" s="1"/>
  <c r="H1184" i="17" s="1"/>
  <c r="H1185" i="17" s="1"/>
  <c r="H1186" i="17" s="1"/>
  <c r="H1187" i="17" s="1"/>
  <c r="H1188" i="17" s="1"/>
  <c r="H1189" i="17" s="1"/>
  <c r="H1190" i="17" s="1"/>
  <c r="H1191" i="17" s="1"/>
  <c r="H1192" i="17" s="1"/>
  <c r="H1193" i="17" s="1"/>
  <c r="H1194" i="17" s="1"/>
  <c r="H1195" i="17" s="1"/>
  <c r="H1196" i="17" s="1"/>
  <c r="H1197" i="17" s="1"/>
  <c r="H1198" i="17" s="1"/>
  <c r="H1199" i="17" s="1"/>
  <c r="H1200" i="17" s="1"/>
  <c r="H1201" i="17" s="1"/>
  <c r="H1202" i="17" s="1"/>
  <c r="H1203" i="17" s="1"/>
  <c r="H1204" i="17" s="1"/>
  <c r="H1205" i="17" s="1"/>
  <c r="H1206" i="17" s="1"/>
  <c r="H1207" i="17" s="1"/>
  <c r="H1208" i="17" s="1"/>
  <c r="H1209" i="17" s="1"/>
  <c r="H1210" i="17" s="1"/>
  <c r="H1211" i="17" s="1"/>
  <c r="H1212" i="17" s="1"/>
  <c r="H1213" i="17" s="1"/>
  <c r="H1214" i="17" s="1"/>
  <c r="H1215" i="17" s="1"/>
  <c r="H1216" i="17" s="1"/>
  <c r="H1217" i="17" s="1"/>
  <c r="H1218" i="17" s="1"/>
  <c r="H1219" i="17" s="1"/>
  <c r="H1220" i="17" s="1"/>
  <c r="H1221" i="17" s="1"/>
  <c r="H1222" i="17" s="1"/>
  <c r="H1223" i="17" s="1"/>
  <c r="H1224" i="17" s="1"/>
  <c r="H1225" i="17" s="1"/>
  <c r="H1226" i="17" s="1"/>
  <c r="H1227" i="17" s="1"/>
  <c r="H1228" i="17" s="1"/>
  <c r="H1229" i="17" s="1"/>
  <c r="H1230" i="17" s="1"/>
  <c r="H1231" i="17" s="1"/>
  <c r="H1232" i="17" s="1"/>
  <c r="H1233" i="17" s="1"/>
  <c r="H1234" i="17" s="1"/>
  <c r="H1235" i="17" s="1"/>
  <c r="H1236" i="17" s="1"/>
  <c r="H1237" i="17" s="1"/>
  <c r="H1238" i="17" s="1"/>
  <c r="H1239" i="17" s="1"/>
  <c r="H1240" i="17" s="1"/>
  <c r="H1241" i="17" s="1"/>
  <c r="H1242" i="17" s="1"/>
  <c r="H1243" i="17" s="1"/>
  <c r="H1244" i="17" s="1"/>
  <c r="H1245" i="17" s="1"/>
  <c r="H1246" i="17" s="1"/>
  <c r="H1247" i="17" s="1"/>
  <c r="H1248" i="17" s="1"/>
  <c r="H1249" i="17" s="1"/>
  <c r="H1250" i="17" s="1"/>
  <c r="H1251" i="17" s="1"/>
  <c r="H1252" i="17" s="1"/>
  <c r="H1253" i="17" s="1"/>
  <c r="H1254" i="17" s="1"/>
  <c r="H1255" i="17" s="1"/>
  <c r="H1256" i="17" s="1"/>
  <c r="H1257" i="17" s="1"/>
  <c r="H1258" i="17" s="1"/>
  <c r="H1259" i="17" s="1"/>
  <c r="H1260" i="17" s="1"/>
  <c r="H1261" i="17" s="1"/>
  <c r="H1262" i="17" s="1"/>
  <c r="H1263" i="17" s="1"/>
  <c r="H1264" i="17" s="1"/>
  <c r="H1265" i="17" s="1"/>
  <c r="H1266" i="17" s="1"/>
  <c r="H1267" i="17" s="1"/>
  <c r="H1268" i="17" s="1"/>
  <c r="H1269" i="17" s="1"/>
  <c r="H1270" i="17" s="1"/>
  <c r="H1271" i="17" s="1"/>
  <c r="H1272" i="17" s="1"/>
  <c r="H1273" i="17" s="1"/>
  <c r="H1274" i="17" s="1"/>
  <c r="H1275" i="17" s="1"/>
  <c r="H1276" i="17" s="1"/>
  <c r="H1277" i="17" s="1"/>
  <c r="H1278" i="17" s="1"/>
  <c r="H1279" i="17" s="1"/>
  <c r="H1280" i="17" s="1"/>
  <c r="H1281" i="17" s="1"/>
  <c r="H1282" i="17" s="1"/>
  <c r="H1283" i="17" s="1"/>
  <c r="H1284" i="17" s="1"/>
  <c r="H1285" i="17" s="1"/>
  <c r="H1286" i="17" s="1"/>
  <c r="H1287" i="17" s="1"/>
  <c r="H1288" i="17" s="1"/>
  <c r="H1289" i="17" s="1"/>
  <c r="H1290" i="17" s="1"/>
  <c r="H1291" i="17" s="1"/>
  <c r="H1292" i="17" s="1"/>
  <c r="H1293" i="17" s="1"/>
  <c r="H1294" i="17" s="1"/>
  <c r="H1295" i="17" s="1"/>
  <c r="H1296" i="17" s="1"/>
  <c r="H1297" i="17" s="1"/>
  <c r="H1298" i="17" s="1"/>
  <c r="H1299" i="17" s="1"/>
  <c r="H1300" i="17" s="1"/>
  <c r="H1301" i="17" s="1"/>
  <c r="H1302" i="17" s="1"/>
  <c r="H1303" i="17" s="1"/>
  <c r="H1304" i="17" s="1"/>
  <c r="H1305" i="17" s="1"/>
  <c r="H1306" i="17" s="1"/>
  <c r="H1307" i="17" s="1"/>
  <c r="H1308" i="17" s="1"/>
  <c r="H1309" i="17" s="1"/>
  <c r="H1310" i="17" s="1"/>
  <c r="H1311" i="17" s="1"/>
  <c r="H1312" i="17" s="1"/>
  <c r="H1313" i="17" s="1"/>
  <c r="H1314" i="17" s="1"/>
  <c r="H1315" i="17" s="1"/>
  <c r="H1316" i="17" s="1"/>
  <c r="H1317" i="17" s="1"/>
  <c r="H1318" i="17" s="1"/>
  <c r="H1319" i="17" s="1"/>
  <c r="H1320" i="17" s="1"/>
  <c r="H1321" i="17" s="1"/>
  <c r="H1322" i="17" s="1"/>
  <c r="H1323" i="17" s="1"/>
  <c r="H1324" i="17" s="1"/>
  <c r="H1325" i="17" s="1"/>
  <c r="H1326" i="17" s="1"/>
  <c r="H1327" i="17" s="1"/>
  <c r="H1328" i="17" s="1"/>
  <c r="H1329" i="17" s="1"/>
  <c r="H1330" i="17" s="1"/>
  <c r="H1331" i="17" s="1"/>
  <c r="H1332" i="17" s="1"/>
  <c r="H1333" i="17" s="1"/>
  <c r="H1334" i="17" s="1"/>
  <c r="H1335" i="17" s="1"/>
  <c r="H1336" i="17" s="1"/>
  <c r="H1337" i="17" s="1"/>
  <c r="H1338" i="17" s="1"/>
  <c r="H1339" i="17" s="1"/>
  <c r="H1340" i="17" s="1"/>
  <c r="H1341" i="17" s="1"/>
  <c r="H1342" i="17" s="1"/>
  <c r="H1343" i="17" s="1"/>
  <c r="H1344" i="17" s="1"/>
  <c r="H1345" i="17" s="1"/>
  <c r="H1346" i="17" s="1"/>
  <c r="H1347" i="17" s="1"/>
  <c r="H1348" i="17" s="1"/>
  <c r="H1349" i="17" s="1"/>
  <c r="H1350" i="17" s="1"/>
  <c r="H1351" i="17" s="1"/>
  <c r="H1352" i="17" s="1"/>
  <c r="H1353" i="17" s="1"/>
  <c r="H1354" i="17" s="1"/>
  <c r="H1355" i="17" s="1"/>
  <c r="H1356" i="17" s="1"/>
  <c r="H1357" i="17" s="1"/>
  <c r="H1358" i="17" s="1"/>
  <c r="H1359" i="17" s="1"/>
  <c r="H1360" i="17" s="1"/>
  <c r="H1361" i="17" s="1"/>
  <c r="H1362" i="17" s="1"/>
  <c r="H1363" i="17" s="1"/>
  <c r="H1364" i="17" s="1"/>
  <c r="H1365" i="17" s="1"/>
  <c r="H1366" i="17" s="1"/>
  <c r="H1367" i="17" s="1"/>
  <c r="H1368" i="17" s="1"/>
  <c r="H1369" i="17" s="1"/>
  <c r="H1370" i="17" s="1"/>
  <c r="H1371" i="17" s="1"/>
  <c r="H1372" i="17" s="1"/>
  <c r="H1373" i="17" s="1"/>
  <c r="H1374" i="17" s="1"/>
  <c r="H1375" i="17" s="1"/>
  <c r="H1376" i="17" s="1"/>
  <c r="H1377" i="17" s="1"/>
  <c r="H1378" i="17" s="1"/>
  <c r="H1379" i="17" s="1"/>
  <c r="H1380" i="17" s="1"/>
  <c r="H1381" i="17" s="1"/>
  <c r="H1382" i="17" s="1"/>
  <c r="H1383" i="17" s="1"/>
  <c r="H1384" i="17" s="1"/>
  <c r="H1385" i="17" s="1"/>
  <c r="H1386" i="17" s="1"/>
  <c r="H1387" i="17" s="1"/>
  <c r="H1388" i="17" s="1"/>
  <c r="H1389" i="17" s="1"/>
  <c r="H1390" i="17" s="1"/>
  <c r="H1391" i="17" s="1"/>
  <c r="H1392" i="17" s="1"/>
  <c r="H1393" i="17" s="1"/>
  <c r="H1394" i="17" s="1"/>
  <c r="H1395" i="17" s="1"/>
  <c r="H1396" i="17" s="1"/>
  <c r="H1397" i="17" s="1"/>
  <c r="H1398" i="17" s="1"/>
  <c r="H1399" i="17" s="1"/>
  <c r="H1400" i="17" s="1"/>
  <c r="H1401" i="17" s="1"/>
  <c r="H1402" i="17" s="1"/>
  <c r="H1403" i="17" s="1"/>
  <c r="H1404" i="17" s="1"/>
  <c r="H1405" i="17" s="1"/>
  <c r="H1406" i="17" s="1"/>
  <c r="H1407" i="17" s="1"/>
  <c r="H1408" i="17" s="1"/>
  <c r="H1409" i="17" s="1"/>
  <c r="H1410" i="17" s="1"/>
  <c r="H1411" i="17" s="1"/>
  <c r="H1412" i="17" s="1"/>
  <c r="H1413" i="17" s="1"/>
  <c r="H1414" i="17" s="1"/>
  <c r="H1415" i="17" s="1"/>
  <c r="H1416" i="17" s="1"/>
  <c r="H1417" i="17" s="1"/>
  <c r="H1418" i="17" s="1"/>
  <c r="H1419" i="17" s="1"/>
  <c r="H1420" i="17" s="1"/>
  <c r="H1421" i="17" s="1"/>
  <c r="H1422" i="17" s="1"/>
  <c r="H1423" i="17" s="1"/>
  <c r="H1424" i="17" s="1"/>
  <c r="H1425" i="17" s="1"/>
  <c r="H1426" i="17" s="1"/>
  <c r="H1427" i="17" s="1"/>
  <c r="H1428" i="17" s="1"/>
  <c r="H1429" i="17" s="1"/>
  <c r="H1430" i="17" s="1"/>
  <c r="H1431" i="17" s="1"/>
  <c r="H1432" i="17" s="1"/>
  <c r="H1433" i="17" s="1"/>
  <c r="H1434" i="17" s="1"/>
  <c r="H1435" i="17" s="1"/>
  <c r="H1436" i="17" s="1"/>
  <c r="H1437" i="17" s="1"/>
  <c r="H1438" i="17" s="1"/>
  <c r="H1439" i="17" s="1"/>
  <c r="H1440" i="17" s="1"/>
  <c r="H1441" i="17" s="1"/>
  <c r="H1442" i="17" s="1"/>
  <c r="H1443" i="17" s="1"/>
  <c r="H1444" i="17" s="1"/>
  <c r="H1445" i="17" s="1"/>
  <c r="H1446" i="17" s="1"/>
  <c r="H1447" i="17" s="1"/>
  <c r="H1448" i="17" s="1"/>
  <c r="H1449" i="17" s="1"/>
  <c r="H1450" i="17" s="1"/>
  <c r="H1451" i="17" s="1"/>
  <c r="H1452" i="17" s="1"/>
  <c r="H1453" i="17" s="1"/>
  <c r="H1454" i="17" s="1"/>
  <c r="H1455" i="17" s="1"/>
  <c r="H1456" i="17" s="1"/>
  <c r="H1457" i="17" s="1"/>
  <c r="H1458" i="17" s="1"/>
  <c r="H1459" i="17" s="1"/>
  <c r="H1460" i="17" s="1"/>
  <c r="H1461" i="17" s="1"/>
  <c r="H1462" i="17" s="1"/>
  <c r="H1463" i="17" s="1"/>
  <c r="H1464" i="17" s="1"/>
  <c r="H1465" i="17" s="1"/>
  <c r="H1466" i="17" s="1"/>
  <c r="H1467" i="17" s="1"/>
  <c r="H1468" i="17" s="1"/>
  <c r="H1469" i="17" s="1"/>
  <c r="H1470" i="17" s="1"/>
  <c r="H1471" i="17" s="1"/>
  <c r="H1472" i="17" s="1"/>
  <c r="H1473" i="17" s="1"/>
  <c r="H1474" i="17" s="1"/>
  <c r="H1475" i="17" s="1"/>
  <c r="H1476" i="17" s="1"/>
  <c r="H1477" i="17" s="1"/>
  <c r="H1478" i="17" s="1"/>
  <c r="H1479" i="17" s="1"/>
  <c r="H1480" i="17" s="1"/>
  <c r="H1481" i="17" s="1"/>
  <c r="H1482" i="17" s="1"/>
  <c r="H1483" i="17" s="1"/>
  <c r="H1484" i="17" s="1"/>
  <c r="H1485" i="17" s="1"/>
  <c r="H1486" i="17" s="1"/>
  <c r="H1487" i="17" s="1"/>
  <c r="H1488" i="17" s="1"/>
  <c r="H1489" i="17" s="1"/>
  <c r="H1490" i="17" s="1"/>
  <c r="H1491" i="17" s="1"/>
  <c r="H1492" i="17" s="1"/>
  <c r="H1493" i="17" s="1"/>
  <c r="H1494" i="17" s="1"/>
  <c r="H1495" i="17" s="1"/>
  <c r="H1496" i="17" s="1"/>
  <c r="H1497" i="17" s="1"/>
  <c r="H1498" i="17" s="1"/>
  <c r="H1499" i="17" s="1"/>
  <c r="H1500" i="17" s="1"/>
  <c r="H1501" i="17" s="1"/>
  <c r="H1502" i="17" s="1"/>
  <c r="H1503" i="17" s="1"/>
  <c r="H1504" i="17" s="1"/>
  <c r="H1505" i="17" s="1"/>
  <c r="H1506" i="17" s="1"/>
  <c r="H1507" i="17" s="1"/>
  <c r="H1508" i="17" s="1"/>
  <c r="H1509" i="17" s="1"/>
  <c r="H1510" i="17" s="1"/>
  <c r="H1511" i="17" s="1"/>
  <c r="H1512" i="17" s="1"/>
  <c r="H1513" i="17" s="1"/>
  <c r="H1514" i="17" s="1"/>
  <c r="H1515" i="17" s="1"/>
  <c r="H1516" i="17" s="1"/>
  <c r="H1517" i="17" s="1"/>
  <c r="H1518" i="17" s="1"/>
  <c r="H1519" i="17" s="1"/>
  <c r="H1520" i="17" s="1"/>
  <c r="H1521" i="17" s="1"/>
  <c r="H1522" i="17" s="1"/>
  <c r="H1523" i="17" s="1"/>
  <c r="H1524" i="17" s="1"/>
  <c r="H1525" i="17" s="1"/>
  <c r="H1526" i="17" s="1"/>
  <c r="H1527" i="17" s="1"/>
  <c r="H1528" i="17" s="1"/>
  <c r="H1529" i="17" s="1"/>
  <c r="H1530" i="17" s="1"/>
  <c r="H1531" i="17" s="1"/>
  <c r="H1532" i="17" s="1"/>
  <c r="H1533" i="17" s="1"/>
  <c r="H1534" i="17" s="1"/>
  <c r="H1535" i="17" s="1"/>
  <c r="H1536" i="17" s="1"/>
  <c r="H1537" i="17" s="1"/>
  <c r="H1538" i="17" s="1"/>
  <c r="H1539" i="17" s="1"/>
  <c r="H1540" i="17" s="1"/>
  <c r="H1541" i="17" s="1"/>
  <c r="H1542" i="17" s="1"/>
  <c r="H1543" i="17" s="1"/>
  <c r="H1544" i="17" s="1"/>
  <c r="H1545" i="17" s="1"/>
  <c r="H1546" i="17" s="1"/>
  <c r="H1547" i="17" s="1"/>
  <c r="H1548" i="17" s="1"/>
  <c r="H1549" i="17" s="1"/>
  <c r="H1550" i="17" s="1"/>
  <c r="H1551" i="17" s="1"/>
  <c r="H1552" i="17" s="1"/>
  <c r="H1553" i="17" s="1"/>
  <c r="H1554" i="17" s="1"/>
  <c r="H1555" i="17" s="1"/>
  <c r="H1556" i="17" s="1"/>
  <c r="H1557" i="17" s="1"/>
  <c r="H1558" i="17" s="1"/>
  <c r="H1559" i="17" s="1"/>
  <c r="H1560" i="17" s="1"/>
  <c r="H1561" i="17" s="1"/>
  <c r="H1562" i="17" s="1"/>
  <c r="H1563" i="17" s="1"/>
  <c r="H1564" i="17" s="1"/>
  <c r="H1565" i="17" s="1"/>
  <c r="H1566" i="17" s="1"/>
  <c r="H1567" i="17" s="1"/>
  <c r="H1568" i="17" s="1"/>
  <c r="H1569" i="17" s="1"/>
  <c r="H1570" i="17" s="1"/>
  <c r="H1571" i="17" s="1"/>
  <c r="H1572" i="17" s="1"/>
  <c r="H1573" i="17" s="1"/>
  <c r="H1574" i="17" s="1"/>
  <c r="H1575" i="17" s="1"/>
  <c r="H1576" i="17" s="1"/>
  <c r="H1577" i="17" s="1"/>
  <c r="H1578" i="17" s="1"/>
  <c r="H1579" i="17" s="1"/>
  <c r="H1580" i="17" s="1"/>
  <c r="H1581" i="17" s="1"/>
  <c r="H1582" i="17" s="1"/>
  <c r="H1583" i="17" s="1"/>
  <c r="H1584" i="17" s="1"/>
  <c r="H1585" i="17" s="1"/>
  <c r="H1586" i="17" s="1"/>
  <c r="H1587" i="17" s="1"/>
  <c r="H1588" i="17" s="1"/>
  <c r="H1589" i="17" s="1"/>
  <c r="H1590" i="17" s="1"/>
  <c r="H1591" i="17" s="1"/>
  <c r="H1592" i="17" s="1"/>
  <c r="H1593" i="17" s="1"/>
  <c r="H1594" i="17" s="1"/>
  <c r="H1595" i="17" s="1"/>
  <c r="H1596" i="17" s="1"/>
  <c r="H1597" i="17" s="1"/>
  <c r="H1598" i="17" s="1"/>
  <c r="H1599" i="17" s="1"/>
  <c r="H1600" i="17" s="1"/>
  <c r="H1601" i="17" s="1"/>
  <c r="H1602" i="17" s="1"/>
  <c r="H1603" i="17" s="1"/>
  <c r="H1604" i="17" s="1"/>
  <c r="H1605" i="17" s="1"/>
  <c r="H1606" i="17" s="1"/>
  <c r="H1607" i="17" s="1"/>
  <c r="H1608" i="17" s="1"/>
  <c r="H1609" i="17" s="1"/>
  <c r="H1610" i="17" s="1"/>
  <c r="H1611" i="17" s="1"/>
  <c r="H1612" i="17" s="1"/>
  <c r="H1613" i="17" s="1"/>
  <c r="H1614" i="17" s="1"/>
  <c r="H1615" i="17" s="1"/>
  <c r="H1616" i="17" s="1"/>
  <c r="H1617" i="17" s="1"/>
  <c r="H1618" i="17" s="1"/>
  <c r="H1619" i="17" s="1"/>
  <c r="H1620" i="17" s="1"/>
  <c r="H1621" i="17" s="1"/>
  <c r="H1622" i="17" s="1"/>
  <c r="H1623" i="17" s="1"/>
  <c r="H1624" i="17" s="1"/>
  <c r="H1625" i="17" s="1"/>
  <c r="H1626" i="17" s="1"/>
  <c r="H1627" i="17" s="1"/>
  <c r="H1628" i="17" s="1"/>
  <c r="H1629" i="17" s="1"/>
  <c r="H1630" i="17" s="1"/>
  <c r="H1631" i="17" s="1"/>
  <c r="H1632" i="17" s="1"/>
  <c r="H1633" i="17" s="1"/>
  <c r="H1634" i="17" s="1"/>
  <c r="H1635" i="17" s="1"/>
  <c r="H1636" i="17" s="1"/>
  <c r="H1637" i="17" s="1"/>
  <c r="H1638" i="17" s="1"/>
  <c r="H1639" i="17" s="1"/>
  <c r="H1640" i="17" s="1"/>
  <c r="H1641" i="17" s="1"/>
  <c r="H1642" i="17" s="1"/>
  <c r="H1643" i="17" s="1"/>
  <c r="H1644" i="17" s="1"/>
  <c r="H1645" i="17" s="1"/>
  <c r="H1646" i="17" s="1"/>
  <c r="H1647" i="17" s="1"/>
  <c r="H1648" i="17" s="1"/>
  <c r="H1649" i="17" s="1"/>
  <c r="H1650" i="17" s="1"/>
  <c r="H1651" i="17" s="1"/>
  <c r="H1652" i="17" s="1"/>
  <c r="H1653" i="17" s="1"/>
  <c r="H1654" i="17" s="1"/>
  <c r="H1655" i="17" s="1"/>
  <c r="H1656" i="17" s="1"/>
  <c r="H1657" i="17" s="1"/>
  <c r="H1658" i="17" s="1"/>
  <c r="H1659" i="17" s="1"/>
  <c r="H1660" i="17" s="1"/>
  <c r="H1661" i="17" s="1"/>
  <c r="H1662" i="17" s="1"/>
  <c r="H1663" i="17" s="1"/>
  <c r="H1664" i="17" s="1"/>
  <c r="H1665" i="17" s="1"/>
  <c r="H1666" i="17" s="1"/>
  <c r="H1667" i="17" s="1"/>
  <c r="H1668" i="17" s="1"/>
  <c r="H1669" i="17" s="1"/>
  <c r="H1670" i="17" s="1"/>
  <c r="H1671" i="17" s="1"/>
  <c r="H1672" i="17" s="1"/>
  <c r="H1673" i="17" s="1"/>
  <c r="H1674" i="17" s="1"/>
  <c r="H1675" i="17" s="1"/>
  <c r="H1676" i="17" s="1"/>
  <c r="H1677" i="17" s="1"/>
  <c r="H1678" i="17" s="1"/>
  <c r="H1679" i="17" s="1"/>
  <c r="H1680" i="17" s="1"/>
  <c r="H1681" i="17" s="1"/>
  <c r="H1682" i="17" s="1"/>
  <c r="H1683" i="17" s="1"/>
  <c r="H1684" i="17" s="1"/>
  <c r="H1685" i="17" s="1"/>
  <c r="H1686" i="17" s="1"/>
  <c r="H1687" i="17" s="1"/>
  <c r="H1688" i="17" s="1"/>
  <c r="H1689" i="17" s="1"/>
  <c r="H1690" i="17" s="1"/>
  <c r="H1691" i="17" s="1"/>
  <c r="H1692" i="17" s="1"/>
  <c r="H1693" i="17" s="1"/>
  <c r="H1694" i="17" s="1"/>
  <c r="H1695" i="17" s="1"/>
  <c r="H1696" i="17" s="1"/>
  <c r="H1697" i="17" s="1"/>
  <c r="H1698" i="17" s="1"/>
  <c r="H1699" i="17" s="1"/>
  <c r="H1700" i="17" s="1"/>
  <c r="H1701" i="17" s="1"/>
  <c r="H1702" i="17" s="1"/>
  <c r="H1703" i="17" s="1"/>
  <c r="H1704" i="17" s="1"/>
  <c r="H1705" i="17" s="1"/>
  <c r="H1706" i="17" s="1"/>
  <c r="H1707" i="17" s="1"/>
  <c r="H1708" i="17" s="1"/>
  <c r="H1709" i="17" s="1"/>
  <c r="G1" i="17"/>
  <c r="H4" i="16"/>
  <c r="H5" i="16" s="1"/>
  <c r="H6" i="16" s="1"/>
  <c r="H7" i="16" s="1"/>
  <c r="H8" i="16" s="1"/>
  <c r="H9" i="16" s="1"/>
  <c r="H10" i="16" s="1"/>
  <c r="H11" i="16" s="1"/>
  <c r="H12" i="16" s="1"/>
  <c r="H13" i="16" s="1"/>
  <c r="H14" i="16" s="1"/>
  <c r="H15" i="16" s="1"/>
  <c r="H16" i="16" s="1"/>
  <c r="H17" i="16" s="1"/>
  <c r="H18" i="16" s="1"/>
  <c r="H19" i="16" s="1"/>
  <c r="H20" i="16" s="1"/>
  <c r="H21" i="16" s="1"/>
  <c r="H22" i="16" s="1"/>
  <c r="H23" i="16" s="1"/>
  <c r="H24" i="16" s="1"/>
  <c r="H25" i="16" s="1"/>
  <c r="H26" i="16" s="1"/>
  <c r="H27" i="16" s="1"/>
  <c r="H28" i="16" s="1"/>
  <c r="H29" i="16" s="1"/>
  <c r="H30" i="16" s="1"/>
  <c r="H31" i="16" s="1"/>
  <c r="H32" i="16" s="1"/>
  <c r="H33" i="16" s="1"/>
  <c r="H34" i="16" s="1"/>
  <c r="H35" i="16" s="1"/>
  <c r="H36" i="16" s="1"/>
  <c r="H37" i="16" s="1"/>
  <c r="H38" i="16" s="1"/>
  <c r="H39" i="16" s="1"/>
  <c r="H40" i="16" s="1"/>
  <c r="H41" i="16" s="1"/>
  <c r="H42" i="16" s="1"/>
  <c r="H43" i="16" s="1"/>
  <c r="H44" i="16" s="1"/>
  <c r="H45" i="16" s="1"/>
  <c r="H46" i="16" s="1"/>
  <c r="H47" i="16" s="1"/>
  <c r="H48" i="16" s="1"/>
  <c r="H49" i="16" s="1"/>
  <c r="H50" i="16" s="1"/>
  <c r="H51" i="16" s="1"/>
  <c r="H52" i="16" s="1"/>
  <c r="H53" i="16" s="1"/>
  <c r="H54" i="16" s="1"/>
  <c r="H55" i="16" s="1"/>
  <c r="H56" i="16" s="1"/>
  <c r="H57" i="16" s="1"/>
  <c r="H58" i="16" s="1"/>
  <c r="H59" i="16" s="1"/>
  <c r="H60" i="16" s="1"/>
  <c r="H61" i="16" s="1"/>
  <c r="H62" i="16" s="1"/>
  <c r="H63" i="16" s="1"/>
  <c r="H64" i="16" s="1"/>
  <c r="H65" i="16" s="1"/>
  <c r="H66" i="16" s="1"/>
  <c r="H67" i="16" s="1"/>
  <c r="H68" i="16" s="1"/>
  <c r="H69" i="16" s="1"/>
  <c r="H70" i="16" s="1"/>
  <c r="H71" i="16" s="1"/>
  <c r="H72" i="16" s="1"/>
  <c r="H73" i="16" s="1"/>
  <c r="H74" i="16" s="1"/>
  <c r="H75" i="16" s="1"/>
  <c r="H76" i="16" s="1"/>
  <c r="H77" i="16" s="1"/>
  <c r="H78" i="16" s="1"/>
  <c r="H79" i="16" s="1"/>
  <c r="H80" i="16" s="1"/>
  <c r="H81" i="16" s="1"/>
  <c r="H82" i="16" s="1"/>
  <c r="H83" i="16" s="1"/>
  <c r="H84" i="16" s="1"/>
  <c r="H85" i="16" s="1"/>
  <c r="H86" i="16" s="1"/>
  <c r="H87" i="16" s="1"/>
  <c r="H88" i="16" s="1"/>
  <c r="H89" i="16" s="1"/>
  <c r="H90" i="16" s="1"/>
  <c r="H91" i="16" s="1"/>
  <c r="H92" i="16" s="1"/>
  <c r="H93" i="16" s="1"/>
  <c r="H94" i="16" s="1"/>
  <c r="H95" i="16" s="1"/>
  <c r="H96" i="16" s="1"/>
  <c r="H97" i="16" s="1"/>
  <c r="H98" i="16" s="1"/>
  <c r="H99" i="16" s="1"/>
  <c r="H100" i="16" s="1"/>
  <c r="H101" i="16" s="1"/>
  <c r="H102" i="16" s="1"/>
  <c r="H103" i="16" s="1"/>
  <c r="H104" i="16" s="1"/>
  <c r="H105" i="16" s="1"/>
  <c r="H106" i="16" s="1"/>
  <c r="H107" i="16" s="1"/>
  <c r="H108" i="16" s="1"/>
  <c r="H109" i="16" s="1"/>
  <c r="H110" i="16" s="1"/>
  <c r="H111" i="16" s="1"/>
  <c r="H112" i="16" s="1"/>
  <c r="H113" i="16" s="1"/>
  <c r="H114" i="16" s="1"/>
  <c r="H115" i="16" s="1"/>
  <c r="H116" i="16" s="1"/>
  <c r="H117" i="16" s="1"/>
  <c r="H118" i="16" s="1"/>
  <c r="H119" i="16" s="1"/>
  <c r="H120" i="16" s="1"/>
  <c r="H121" i="16" s="1"/>
  <c r="H122" i="16" s="1"/>
  <c r="H123" i="16" s="1"/>
  <c r="H124" i="16" s="1"/>
  <c r="H125" i="16" s="1"/>
  <c r="H126" i="16" s="1"/>
  <c r="H127" i="16" s="1"/>
  <c r="H128" i="16" s="1"/>
  <c r="H129" i="16" s="1"/>
  <c r="H130" i="16" s="1"/>
  <c r="H131" i="16" s="1"/>
  <c r="H132" i="16" s="1"/>
  <c r="H133" i="16" s="1"/>
  <c r="H134" i="16" s="1"/>
  <c r="H135" i="16" s="1"/>
  <c r="H136" i="16" s="1"/>
  <c r="H137" i="16" s="1"/>
  <c r="H138" i="16" s="1"/>
  <c r="H139" i="16" s="1"/>
  <c r="H140" i="16" s="1"/>
  <c r="H141" i="16" s="1"/>
  <c r="H142" i="16" s="1"/>
  <c r="H143" i="16" s="1"/>
  <c r="H144" i="16" s="1"/>
  <c r="H145" i="16" s="1"/>
  <c r="H146" i="16" s="1"/>
  <c r="H147" i="16" s="1"/>
  <c r="H148" i="16" s="1"/>
  <c r="H149" i="16" s="1"/>
  <c r="H150" i="16" s="1"/>
  <c r="H151" i="16" s="1"/>
  <c r="H152" i="16" s="1"/>
  <c r="H153" i="16" s="1"/>
  <c r="H154" i="16" s="1"/>
  <c r="H155" i="16" s="1"/>
  <c r="H156" i="16" s="1"/>
  <c r="H157" i="16" s="1"/>
  <c r="H158" i="16" s="1"/>
  <c r="H159" i="16" s="1"/>
  <c r="H160" i="16" s="1"/>
  <c r="H161" i="16" s="1"/>
  <c r="H162" i="16" s="1"/>
  <c r="H163" i="16" s="1"/>
  <c r="H164" i="16" s="1"/>
  <c r="H165" i="16" s="1"/>
  <c r="H166" i="16" s="1"/>
  <c r="H167" i="16" s="1"/>
  <c r="H168" i="16" s="1"/>
  <c r="H169" i="16" s="1"/>
  <c r="H170" i="16" s="1"/>
  <c r="H171" i="16" s="1"/>
  <c r="H172" i="16" s="1"/>
  <c r="H173" i="16" s="1"/>
  <c r="H174" i="16" s="1"/>
  <c r="H175" i="16" s="1"/>
  <c r="H176" i="16" s="1"/>
  <c r="H177" i="16" s="1"/>
  <c r="H178" i="16" s="1"/>
  <c r="H179" i="16" s="1"/>
  <c r="H180" i="16" s="1"/>
  <c r="H181" i="16" s="1"/>
  <c r="H182" i="16" s="1"/>
  <c r="H183" i="16" s="1"/>
  <c r="H184" i="16" s="1"/>
  <c r="H185" i="16" s="1"/>
  <c r="H186" i="16" s="1"/>
  <c r="H187" i="16" s="1"/>
  <c r="H188" i="16" s="1"/>
  <c r="H189" i="16" s="1"/>
  <c r="H190" i="16" s="1"/>
  <c r="H191" i="16" s="1"/>
  <c r="H192" i="16" s="1"/>
  <c r="H193" i="16" s="1"/>
  <c r="H194" i="16" s="1"/>
  <c r="H195" i="16" s="1"/>
  <c r="H196" i="16" s="1"/>
  <c r="H197" i="16" s="1"/>
  <c r="H198" i="16" s="1"/>
  <c r="H199" i="16" s="1"/>
  <c r="H200" i="16" s="1"/>
  <c r="H201" i="16" s="1"/>
  <c r="H202" i="16" s="1"/>
  <c r="H203" i="16" s="1"/>
  <c r="H204" i="16" s="1"/>
  <c r="H205" i="16" s="1"/>
  <c r="H206" i="16" s="1"/>
  <c r="H207" i="16" s="1"/>
  <c r="H208" i="16" s="1"/>
  <c r="H209" i="16" s="1"/>
  <c r="H210" i="16" s="1"/>
  <c r="H211" i="16" s="1"/>
  <c r="H212" i="16" s="1"/>
  <c r="H213" i="16" s="1"/>
  <c r="H214" i="16" s="1"/>
  <c r="H215" i="16" s="1"/>
  <c r="H216" i="16" s="1"/>
  <c r="H217" i="16" s="1"/>
  <c r="H218" i="16" s="1"/>
  <c r="H219" i="16" s="1"/>
  <c r="H220" i="16" s="1"/>
  <c r="H221" i="16" s="1"/>
  <c r="H222" i="16" s="1"/>
  <c r="H223" i="16" s="1"/>
  <c r="H224" i="16" s="1"/>
  <c r="H225" i="16" s="1"/>
  <c r="H226" i="16" s="1"/>
  <c r="H227" i="16" s="1"/>
  <c r="H228" i="16" s="1"/>
  <c r="H229" i="16" s="1"/>
  <c r="H230" i="16" s="1"/>
  <c r="H231" i="16" s="1"/>
  <c r="H232" i="16" s="1"/>
  <c r="H233" i="16" s="1"/>
  <c r="H234" i="16" s="1"/>
  <c r="H235" i="16" s="1"/>
  <c r="H236" i="16" s="1"/>
  <c r="H237" i="16" s="1"/>
  <c r="H238" i="16" s="1"/>
  <c r="H239" i="16" s="1"/>
  <c r="H240" i="16" s="1"/>
  <c r="H241" i="16" s="1"/>
  <c r="H242" i="16" s="1"/>
  <c r="H243" i="16" s="1"/>
  <c r="H244" i="16" s="1"/>
  <c r="H245" i="16" s="1"/>
  <c r="H246" i="16" s="1"/>
  <c r="H247" i="16" s="1"/>
  <c r="H248" i="16" s="1"/>
  <c r="H249" i="16" s="1"/>
  <c r="H250" i="16" s="1"/>
  <c r="H251" i="16" s="1"/>
  <c r="H252" i="16" s="1"/>
  <c r="H253" i="16" s="1"/>
  <c r="H254" i="16" s="1"/>
  <c r="H255" i="16" s="1"/>
  <c r="H256" i="16" s="1"/>
  <c r="H257" i="16" s="1"/>
  <c r="H258" i="16" s="1"/>
  <c r="H259" i="16" s="1"/>
  <c r="H260" i="16" s="1"/>
  <c r="H261" i="16" s="1"/>
  <c r="H262" i="16" s="1"/>
  <c r="H263" i="16" s="1"/>
  <c r="H264" i="16" s="1"/>
  <c r="H265" i="16" s="1"/>
  <c r="H266" i="16" s="1"/>
  <c r="H267" i="16" s="1"/>
  <c r="H268" i="16" s="1"/>
  <c r="H269" i="16" s="1"/>
  <c r="H270" i="16" s="1"/>
  <c r="H271" i="16" s="1"/>
  <c r="H272" i="16" s="1"/>
  <c r="H273" i="16" s="1"/>
  <c r="H274" i="16" s="1"/>
  <c r="H275" i="16" s="1"/>
  <c r="H276" i="16" s="1"/>
  <c r="H277" i="16" s="1"/>
  <c r="H278" i="16" s="1"/>
  <c r="H279" i="16" s="1"/>
  <c r="H280" i="16" s="1"/>
  <c r="H281" i="16" s="1"/>
  <c r="H282" i="16" s="1"/>
  <c r="H283" i="16" s="1"/>
  <c r="H284" i="16" s="1"/>
  <c r="H285" i="16" s="1"/>
  <c r="H286" i="16" s="1"/>
  <c r="H287" i="16" s="1"/>
  <c r="H288" i="16" s="1"/>
  <c r="H289" i="16" s="1"/>
  <c r="H290" i="16" s="1"/>
  <c r="H291" i="16" s="1"/>
  <c r="H292" i="16" s="1"/>
  <c r="H293" i="16" s="1"/>
  <c r="H294" i="16" s="1"/>
  <c r="H295" i="16" s="1"/>
  <c r="H296" i="16" s="1"/>
  <c r="H297" i="16" s="1"/>
  <c r="H298" i="16" s="1"/>
  <c r="H299" i="16" s="1"/>
  <c r="H300" i="16" s="1"/>
  <c r="H301" i="16" s="1"/>
  <c r="H302" i="16" s="1"/>
  <c r="H303" i="16" s="1"/>
  <c r="H304" i="16" s="1"/>
  <c r="H305" i="16" s="1"/>
  <c r="H306" i="16" s="1"/>
  <c r="H307" i="16" s="1"/>
  <c r="H308" i="16" s="1"/>
  <c r="H309" i="16" s="1"/>
  <c r="H310" i="16" s="1"/>
  <c r="H311" i="16" s="1"/>
  <c r="H312" i="16" s="1"/>
  <c r="H313" i="16" s="1"/>
  <c r="H314" i="16" s="1"/>
  <c r="H315" i="16" s="1"/>
  <c r="H316" i="16" s="1"/>
  <c r="H317" i="16" s="1"/>
  <c r="H318" i="16" s="1"/>
  <c r="H319" i="16" s="1"/>
  <c r="H320" i="16" s="1"/>
  <c r="H321" i="16" s="1"/>
  <c r="H322" i="16" s="1"/>
  <c r="H323" i="16" s="1"/>
  <c r="H324" i="16" s="1"/>
  <c r="H325" i="16" s="1"/>
  <c r="H326" i="16" s="1"/>
  <c r="H327" i="16" s="1"/>
  <c r="H328" i="16" s="1"/>
  <c r="H329" i="16" s="1"/>
  <c r="H330" i="16" s="1"/>
  <c r="H331" i="16" s="1"/>
  <c r="H332" i="16" s="1"/>
  <c r="H333" i="16" s="1"/>
  <c r="H334" i="16" s="1"/>
  <c r="H335" i="16" s="1"/>
  <c r="H336" i="16" s="1"/>
  <c r="H337" i="16" s="1"/>
  <c r="H338" i="16" s="1"/>
  <c r="H339" i="16" s="1"/>
  <c r="H340" i="16" s="1"/>
  <c r="H341" i="16" s="1"/>
  <c r="H342" i="16" s="1"/>
  <c r="H343" i="16" s="1"/>
  <c r="H344" i="16" s="1"/>
  <c r="H345" i="16" s="1"/>
  <c r="H346" i="16" s="1"/>
  <c r="H347" i="16" s="1"/>
  <c r="H348" i="16" s="1"/>
  <c r="H349" i="16" s="1"/>
  <c r="H350" i="16" s="1"/>
  <c r="H351" i="16" s="1"/>
  <c r="H352" i="16" s="1"/>
  <c r="H353" i="16" s="1"/>
  <c r="H354" i="16" s="1"/>
  <c r="H355" i="16" s="1"/>
  <c r="H356" i="16" s="1"/>
  <c r="H357" i="16" s="1"/>
  <c r="H358" i="16" s="1"/>
  <c r="H359" i="16" s="1"/>
  <c r="H360" i="16" s="1"/>
  <c r="H361" i="16" s="1"/>
  <c r="H362" i="16" s="1"/>
  <c r="H363" i="16" s="1"/>
  <c r="H364" i="16" s="1"/>
  <c r="H365" i="16" s="1"/>
  <c r="H366" i="16" s="1"/>
  <c r="H367" i="16" s="1"/>
  <c r="H368" i="16" s="1"/>
  <c r="H369" i="16" s="1"/>
  <c r="H370" i="16" s="1"/>
  <c r="H371" i="16" s="1"/>
  <c r="H372" i="16" s="1"/>
  <c r="H373" i="16" s="1"/>
  <c r="H374" i="16" s="1"/>
  <c r="H375" i="16" s="1"/>
  <c r="H376" i="16" s="1"/>
  <c r="H377" i="16" s="1"/>
  <c r="H378" i="16" s="1"/>
  <c r="H379" i="16" s="1"/>
  <c r="H380" i="16" s="1"/>
  <c r="H381" i="16" s="1"/>
  <c r="H382" i="16" s="1"/>
  <c r="H383" i="16" s="1"/>
  <c r="H384" i="16" s="1"/>
  <c r="H385" i="16" s="1"/>
  <c r="H386" i="16" s="1"/>
  <c r="H387" i="16" s="1"/>
  <c r="H388" i="16" s="1"/>
  <c r="H389" i="16" s="1"/>
  <c r="H390" i="16" s="1"/>
  <c r="H391" i="16" s="1"/>
  <c r="H392" i="16" s="1"/>
  <c r="H393" i="16" s="1"/>
  <c r="H394" i="16" s="1"/>
  <c r="H395" i="16" s="1"/>
  <c r="H396" i="16" s="1"/>
  <c r="H397" i="16" s="1"/>
  <c r="H398" i="16" s="1"/>
  <c r="H399" i="16" s="1"/>
  <c r="H400" i="16" s="1"/>
  <c r="H401" i="16" s="1"/>
  <c r="H402" i="16" s="1"/>
  <c r="H403" i="16" s="1"/>
  <c r="H404" i="16" s="1"/>
  <c r="H405" i="16" s="1"/>
  <c r="H406" i="16" s="1"/>
  <c r="H407" i="16" s="1"/>
  <c r="H408" i="16" s="1"/>
  <c r="H409" i="16" s="1"/>
  <c r="H410" i="16" s="1"/>
  <c r="H411" i="16" s="1"/>
  <c r="H412" i="16" s="1"/>
  <c r="H413" i="16" s="1"/>
  <c r="H414" i="16" s="1"/>
  <c r="H415" i="16" s="1"/>
  <c r="H416" i="16" s="1"/>
  <c r="H417" i="16" s="1"/>
  <c r="H418" i="16" s="1"/>
  <c r="H419" i="16" s="1"/>
  <c r="H420" i="16" s="1"/>
  <c r="H421" i="16" s="1"/>
  <c r="H422" i="16" s="1"/>
  <c r="H423" i="16" s="1"/>
  <c r="H424" i="16" s="1"/>
  <c r="H425" i="16" s="1"/>
  <c r="H426" i="16" s="1"/>
  <c r="H427" i="16" s="1"/>
  <c r="H428" i="16" s="1"/>
  <c r="H429" i="16" s="1"/>
  <c r="H430" i="16" s="1"/>
  <c r="H431" i="16" s="1"/>
  <c r="H432" i="16" s="1"/>
  <c r="H433" i="16" s="1"/>
  <c r="H434" i="16" s="1"/>
  <c r="H435" i="16" s="1"/>
  <c r="H436" i="16" s="1"/>
  <c r="H437" i="16" s="1"/>
  <c r="H438" i="16" s="1"/>
  <c r="H439" i="16" s="1"/>
  <c r="H440" i="16" s="1"/>
  <c r="H441" i="16" s="1"/>
  <c r="H442" i="16" s="1"/>
  <c r="H443" i="16" s="1"/>
  <c r="H444" i="16" s="1"/>
  <c r="H445" i="16" s="1"/>
  <c r="H446" i="16" s="1"/>
  <c r="H447" i="16" s="1"/>
  <c r="H448" i="16" s="1"/>
  <c r="H449" i="16" s="1"/>
  <c r="H450" i="16" s="1"/>
  <c r="H451" i="16" s="1"/>
  <c r="H452" i="16" s="1"/>
  <c r="H453" i="16" s="1"/>
  <c r="H454" i="16" s="1"/>
  <c r="H455" i="16" s="1"/>
  <c r="H456" i="16" s="1"/>
  <c r="H457" i="16" s="1"/>
  <c r="H458" i="16" s="1"/>
  <c r="H459" i="16" s="1"/>
  <c r="H460" i="16" s="1"/>
  <c r="H461" i="16" s="1"/>
  <c r="H462" i="16" s="1"/>
  <c r="H463" i="16" s="1"/>
  <c r="H464" i="16" s="1"/>
  <c r="H465" i="16" s="1"/>
  <c r="H466" i="16" s="1"/>
  <c r="H467" i="16" s="1"/>
  <c r="H468" i="16" s="1"/>
  <c r="H469" i="16" s="1"/>
  <c r="H470" i="16" s="1"/>
  <c r="H471" i="16" s="1"/>
  <c r="H472" i="16" s="1"/>
  <c r="H473" i="16" s="1"/>
  <c r="H474" i="16" s="1"/>
  <c r="H475" i="16" s="1"/>
  <c r="H476" i="16" s="1"/>
  <c r="H477" i="16" s="1"/>
  <c r="H478" i="16" s="1"/>
  <c r="H479" i="16" s="1"/>
  <c r="H480" i="16" s="1"/>
  <c r="H481" i="16" s="1"/>
  <c r="H482" i="16" s="1"/>
  <c r="H483" i="16" s="1"/>
  <c r="H484" i="16" s="1"/>
  <c r="H485" i="16" s="1"/>
  <c r="H486" i="16" s="1"/>
  <c r="H487" i="16" s="1"/>
  <c r="H488" i="16" s="1"/>
  <c r="H489" i="16" s="1"/>
  <c r="H490" i="16" s="1"/>
  <c r="H491" i="16" s="1"/>
  <c r="H492" i="16" s="1"/>
  <c r="H493" i="16" s="1"/>
  <c r="H494" i="16" s="1"/>
  <c r="H495" i="16" s="1"/>
  <c r="H496" i="16" s="1"/>
  <c r="H497" i="16" s="1"/>
  <c r="H498" i="16" s="1"/>
  <c r="H499" i="16" s="1"/>
  <c r="H500" i="16" s="1"/>
  <c r="H501" i="16" s="1"/>
  <c r="H502" i="16" s="1"/>
  <c r="H503" i="16" s="1"/>
  <c r="H504" i="16" s="1"/>
  <c r="H505" i="16" s="1"/>
  <c r="H506" i="16" s="1"/>
  <c r="H507" i="16" s="1"/>
  <c r="H508" i="16" s="1"/>
  <c r="H509" i="16" s="1"/>
  <c r="H510" i="16" s="1"/>
  <c r="H511" i="16" s="1"/>
  <c r="H512" i="16" s="1"/>
  <c r="H513" i="16" s="1"/>
  <c r="H514" i="16" s="1"/>
  <c r="H515" i="16" s="1"/>
  <c r="H516" i="16" s="1"/>
  <c r="H517" i="16" s="1"/>
  <c r="H518" i="16" s="1"/>
  <c r="H519" i="16" s="1"/>
  <c r="H520" i="16" s="1"/>
  <c r="H521" i="16" s="1"/>
  <c r="H522" i="16" s="1"/>
  <c r="H523" i="16" s="1"/>
  <c r="H524" i="16" s="1"/>
  <c r="H525" i="16" s="1"/>
  <c r="H526" i="16" s="1"/>
  <c r="H527" i="16" s="1"/>
  <c r="H528" i="16" s="1"/>
  <c r="H529" i="16" s="1"/>
  <c r="H530" i="16" s="1"/>
  <c r="H531" i="16" s="1"/>
  <c r="H532" i="16" s="1"/>
  <c r="H533" i="16" s="1"/>
  <c r="H534" i="16" s="1"/>
  <c r="H535" i="16" s="1"/>
  <c r="H536" i="16" s="1"/>
  <c r="H537" i="16" s="1"/>
  <c r="H538" i="16" s="1"/>
  <c r="H539" i="16" s="1"/>
  <c r="H540" i="16" s="1"/>
  <c r="H541" i="16" s="1"/>
  <c r="H542" i="16" s="1"/>
  <c r="H543" i="16" s="1"/>
  <c r="H544" i="16" s="1"/>
  <c r="H545" i="16" s="1"/>
  <c r="H546" i="16" s="1"/>
  <c r="H547" i="16" s="1"/>
  <c r="H548" i="16" s="1"/>
  <c r="H549" i="16" s="1"/>
  <c r="H550" i="16" s="1"/>
  <c r="H551" i="16" s="1"/>
  <c r="H552" i="16" s="1"/>
  <c r="H553" i="16" s="1"/>
  <c r="H554" i="16" s="1"/>
  <c r="H555" i="16" s="1"/>
  <c r="H556" i="16" s="1"/>
  <c r="H557" i="16" s="1"/>
  <c r="H558" i="16" s="1"/>
  <c r="H559" i="16" s="1"/>
  <c r="H560" i="16" s="1"/>
  <c r="H561" i="16" s="1"/>
  <c r="H562" i="16" s="1"/>
  <c r="H563" i="16" s="1"/>
  <c r="H564" i="16" s="1"/>
  <c r="H565" i="16" s="1"/>
  <c r="H566" i="16" s="1"/>
  <c r="H567" i="16" s="1"/>
  <c r="H568" i="16" s="1"/>
  <c r="H569" i="16" s="1"/>
  <c r="H570" i="16" s="1"/>
  <c r="H571" i="16" s="1"/>
  <c r="H572" i="16" s="1"/>
  <c r="H573" i="16" s="1"/>
  <c r="H574" i="16" s="1"/>
  <c r="H575" i="16" s="1"/>
  <c r="H576" i="16" s="1"/>
  <c r="H577" i="16" s="1"/>
  <c r="H578" i="16" s="1"/>
  <c r="H579" i="16" s="1"/>
  <c r="H580" i="16" s="1"/>
  <c r="H581" i="16" s="1"/>
  <c r="H582" i="16" s="1"/>
  <c r="H583" i="16" s="1"/>
  <c r="H584" i="16" s="1"/>
  <c r="H585" i="16" s="1"/>
  <c r="H586" i="16" s="1"/>
  <c r="H587" i="16" s="1"/>
  <c r="H588" i="16" s="1"/>
  <c r="H589" i="16" s="1"/>
  <c r="H590" i="16" s="1"/>
  <c r="H591" i="16" s="1"/>
  <c r="H592" i="16" s="1"/>
  <c r="H593" i="16" s="1"/>
  <c r="H594" i="16" s="1"/>
  <c r="H595" i="16" s="1"/>
  <c r="H596" i="16" s="1"/>
  <c r="H597" i="16" s="1"/>
  <c r="H598" i="16" s="1"/>
  <c r="H599" i="16" s="1"/>
  <c r="H600" i="16" s="1"/>
  <c r="H601" i="16" s="1"/>
  <c r="H602" i="16" s="1"/>
  <c r="H603" i="16" s="1"/>
  <c r="H604" i="16" s="1"/>
  <c r="H605" i="16" s="1"/>
  <c r="H606" i="16" s="1"/>
  <c r="H607" i="16" s="1"/>
  <c r="H608" i="16" s="1"/>
  <c r="H609" i="16" s="1"/>
  <c r="H610" i="16" s="1"/>
  <c r="H611" i="16" s="1"/>
  <c r="H612" i="16" s="1"/>
  <c r="H613" i="16" s="1"/>
  <c r="H614" i="16" s="1"/>
  <c r="H615" i="16" s="1"/>
  <c r="H616" i="16" s="1"/>
  <c r="H617" i="16" s="1"/>
  <c r="H618" i="16" s="1"/>
  <c r="H619" i="16" s="1"/>
  <c r="H620" i="16" s="1"/>
  <c r="H621" i="16" s="1"/>
  <c r="H622" i="16" s="1"/>
  <c r="H623" i="16" s="1"/>
  <c r="H624" i="16" s="1"/>
  <c r="H625" i="16" s="1"/>
  <c r="H626" i="16" s="1"/>
  <c r="H627" i="16" s="1"/>
  <c r="H628" i="16" s="1"/>
  <c r="H629" i="16" s="1"/>
  <c r="H630" i="16" s="1"/>
  <c r="H631" i="16" s="1"/>
  <c r="H632" i="16" s="1"/>
  <c r="H633" i="16" s="1"/>
  <c r="H634" i="16" s="1"/>
  <c r="H635" i="16" s="1"/>
  <c r="H636" i="16" s="1"/>
  <c r="H637" i="16" s="1"/>
  <c r="H638" i="16" s="1"/>
  <c r="H639" i="16" s="1"/>
  <c r="H640" i="16" s="1"/>
  <c r="H641" i="16" s="1"/>
  <c r="H642" i="16" s="1"/>
  <c r="H643" i="16" s="1"/>
  <c r="H644" i="16" s="1"/>
  <c r="H645" i="16" s="1"/>
  <c r="H646" i="16" s="1"/>
  <c r="H647" i="16" s="1"/>
  <c r="H648" i="16" s="1"/>
  <c r="H649" i="16" s="1"/>
  <c r="H650" i="16" s="1"/>
  <c r="H651" i="16" s="1"/>
  <c r="H652" i="16" s="1"/>
  <c r="H653" i="16" s="1"/>
  <c r="H654" i="16" s="1"/>
  <c r="H655" i="16" s="1"/>
  <c r="H656" i="16" s="1"/>
  <c r="H657" i="16" s="1"/>
  <c r="H658" i="16" s="1"/>
  <c r="H659" i="16" s="1"/>
  <c r="H660" i="16" s="1"/>
  <c r="H661" i="16" s="1"/>
  <c r="H662" i="16" s="1"/>
  <c r="H663" i="16" s="1"/>
  <c r="G1" i="16"/>
  <c r="I1" i="15"/>
  <c r="J1" i="15"/>
  <c r="H1" i="15"/>
  <c r="G1" i="15"/>
  <c r="H1" i="13"/>
  <c r="G1" i="13"/>
  <c r="F1" i="13"/>
  <c r="G1" i="12"/>
  <c r="F1" i="12"/>
  <c r="I1" i="11"/>
  <c r="H1" i="11"/>
  <c r="G1" i="11"/>
  <c r="XFD330" i="8"/>
  <c r="XFD329" i="8"/>
  <c r="XFD331" i="8"/>
  <c r="XFD309" i="8"/>
  <c r="XFD310" i="8"/>
  <c r="XFD311" i="8"/>
  <c r="XFD313" i="8"/>
  <c r="XFD314" i="8"/>
  <c r="XFD315" i="8"/>
  <c r="XFD316" i="8"/>
  <c r="XFD317" i="8"/>
  <c r="XFD319" i="8"/>
  <c r="XFD332" i="8"/>
  <c r="XFD333" i="8"/>
  <c r="XFD320" i="8"/>
  <c r="XFD321" i="8"/>
  <c r="XFD322" i="8"/>
  <c r="XFD334" i="8"/>
  <c r="XFD323" i="8"/>
  <c r="XFD324" i="8"/>
  <c r="XFD326" i="8"/>
  <c r="XFD335" i="8"/>
  <c r="XFD336" i="8"/>
  <c r="XFD337" i="8"/>
  <c r="XFD338" i="8"/>
  <c r="XFD339" i="8"/>
  <c r="XFD340" i="8"/>
  <c r="XFD341" i="8"/>
  <c r="XFD312" i="8"/>
  <c r="XFD318" i="8"/>
  <c r="XFD327" i="8"/>
  <c r="XFD328" i="8"/>
  <c r="XFD325" i="8"/>
  <c r="F1" i="8"/>
  <c r="E1" i="8"/>
  <c r="G120" i="8"/>
  <c r="G118" i="8"/>
  <c r="G117" i="8"/>
  <c r="G114" i="8"/>
  <c r="G113" i="8"/>
  <c r="G111" i="8"/>
  <c r="G110" i="8"/>
  <c r="G108" i="8"/>
  <c r="G105" i="8"/>
  <c r="G100" i="8"/>
  <c r="G104" i="8"/>
  <c r="G106" i="8"/>
  <c r="G107" i="8"/>
  <c r="G109" i="8"/>
  <c r="G112" i="8"/>
  <c r="G119" i="8"/>
  <c r="G116" i="8"/>
  <c r="G121" i="8"/>
  <c r="G115" i="8"/>
  <c r="G122" i="8"/>
  <c r="G123" i="8"/>
  <c r="C7" i="9"/>
  <c r="C5" i="9"/>
  <c r="C6" i="9"/>
  <c r="G58" i="8"/>
  <c r="G69" i="8"/>
  <c r="G70" i="8"/>
  <c r="G74" i="8"/>
  <c r="G86" i="8"/>
  <c r="G88" i="8"/>
  <c r="G89" i="8"/>
  <c r="G61" i="8"/>
  <c r="G62" i="8"/>
  <c r="G63" i="8"/>
  <c r="G64" i="8"/>
  <c r="G65" i="8"/>
  <c r="G66" i="8"/>
  <c r="G67" i="8"/>
  <c r="G31" i="8"/>
  <c r="G42" i="8"/>
  <c r="G43" i="8"/>
  <c r="G59" i="8"/>
  <c r="G60" i="8"/>
  <c r="G52" i="8"/>
  <c r="G53" i="8"/>
  <c r="G34" i="8"/>
  <c r="G35" i="8"/>
  <c r="G36" i="8"/>
  <c r="G37" i="8"/>
  <c r="G38" i="8"/>
  <c r="G39" i="8"/>
  <c r="G40" i="8"/>
  <c r="G41" i="8"/>
  <c r="G44" i="8"/>
  <c r="G45" i="8"/>
  <c r="G46" i="8"/>
  <c r="G47" i="8"/>
  <c r="G48" i="8"/>
  <c r="G49" i="8"/>
  <c r="G50" i="8"/>
  <c r="G51" i="8"/>
  <c r="G54" i="8"/>
  <c r="G55" i="8"/>
  <c r="G56" i="8"/>
  <c r="G57" i="8"/>
  <c r="G68" i="8"/>
  <c r="G71" i="8"/>
  <c r="G72" i="8"/>
  <c r="G73" i="8"/>
  <c r="G75" i="8"/>
  <c r="G76" i="8"/>
  <c r="G77" i="8"/>
  <c r="G78" i="8"/>
  <c r="G79" i="8"/>
  <c r="G80" i="8"/>
  <c r="G81" i="8"/>
  <c r="G82" i="8"/>
  <c r="G83" i="8"/>
  <c r="G84" i="8"/>
  <c r="G85" i="8"/>
  <c r="G87" i="8"/>
  <c r="G90" i="8"/>
  <c r="G91" i="8"/>
  <c r="G92" i="8"/>
  <c r="G93" i="8"/>
  <c r="G94" i="8"/>
  <c r="G95" i="8"/>
  <c r="G96" i="8"/>
  <c r="G97" i="8"/>
  <c r="G98" i="8"/>
  <c r="G101" i="8"/>
  <c r="G102" i="8"/>
  <c r="G99" i="8"/>
  <c r="G103" i="8"/>
  <c r="G28" i="8"/>
  <c r="G29" i="8"/>
  <c r="G30" i="8"/>
  <c r="G18" i="8"/>
  <c r="G19" i="8"/>
  <c r="G20" i="8"/>
  <c r="G21" i="8"/>
  <c r="G22" i="8"/>
  <c r="G23" i="8"/>
  <c r="G24" i="8"/>
  <c r="G25" i="8"/>
  <c r="G26" i="8"/>
  <c r="G27" i="8"/>
  <c r="G17" i="8"/>
  <c r="G16" i="8"/>
  <c r="G15" i="8"/>
  <c r="G14" i="8"/>
  <c r="G13" i="8"/>
  <c r="G10" i="8"/>
  <c r="G9" i="8"/>
  <c r="G8" i="8"/>
  <c r="G7" i="8"/>
  <c r="G6" i="8"/>
  <c r="G5" i="8"/>
  <c r="G4" i="8"/>
  <c r="G3" i="8"/>
  <c r="G33" i="8"/>
  <c r="G32" i="8"/>
  <c r="G12" i="8"/>
  <c r="G11" i="8"/>
  <c r="E1" i="7"/>
  <c r="F1" i="7"/>
  <c r="E154" i="7"/>
  <c r="F154" i="7"/>
  <c r="F3" i="6"/>
  <c r="F4" i="6" s="1"/>
  <c r="F5" i="6" s="1"/>
  <c r="F6" i="6" s="1"/>
  <c r="F7" i="6" s="1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C7" i="4" s="1"/>
  <c r="E1" i="6"/>
  <c r="D1" i="6"/>
  <c r="C6" i="4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C5" i="4" s="1"/>
  <c r="D1" i="2"/>
  <c r="E1" i="2"/>
  <c r="F3" i="2"/>
  <c r="F4" i="2" s="1"/>
  <c r="F5" i="2" s="1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C4" i="4" s="1"/>
  <c r="C8" i="4"/>
  <c r="F1" i="17"/>
  <c r="H78" i="25" l="1"/>
  <c r="H79" i="25" s="1"/>
  <c r="H80" i="25" s="1"/>
  <c r="H81" i="25" s="1"/>
  <c r="H82" i="25" s="1"/>
  <c r="H83" i="25" s="1"/>
  <c r="H84" i="25" s="1"/>
  <c r="H85" i="25" s="1"/>
  <c r="H86" i="25" s="1"/>
  <c r="H87" i="25" s="1"/>
  <c r="H88" i="25" s="1"/>
  <c r="H89" i="25" s="1"/>
  <c r="H90" i="25" s="1"/>
  <c r="H91" i="25" s="1"/>
  <c r="H92" i="25" s="1"/>
  <c r="H93" i="25" s="1"/>
  <c r="H94" i="25" s="1"/>
  <c r="H95" i="25" s="1"/>
  <c r="D1" i="8"/>
  <c r="H1710" i="17"/>
  <c r="H1711" i="17" s="1"/>
  <c r="H1712" i="17" s="1"/>
  <c r="H1713" i="17" s="1"/>
  <c r="H1714" i="17" s="1"/>
  <c r="H1715" i="17" s="1"/>
  <c r="H1716" i="17" s="1"/>
  <c r="H1717" i="17" s="1"/>
  <c r="H1718" i="17" s="1"/>
  <c r="H1719" i="17" s="1"/>
  <c r="H1720" i="17" s="1"/>
  <c r="H1721" i="17" s="1"/>
  <c r="H1722" i="17" s="1"/>
  <c r="H1723" i="17" s="1"/>
  <c r="H1724" i="17" s="1"/>
  <c r="H1725" i="17" s="1"/>
  <c r="H1726" i="17" s="1"/>
  <c r="H1727" i="17" s="1"/>
  <c r="H1728" i="17" s="1"/>
  <c r="H1729" i="17" s="1"/>
  <c r="H1730" i="17" s="1"/>
  <c r="H1731" i="17" s="1"/>
  <c r="H1732" i="17" s="1"/>
  <c r="H1733" i="17" s="1"/>
  <c r="H1734" i="17" s="1"/>
  <c r="H1735" i="17" s="1"/>
  <c r="H1736" i="17" s="1"/>
  <c r="H1737" i="17" s="1"/>
  <c r="H1738" i="17" s="1"/>
  <c r="H1739" i="17" s="1"/>
  <c r="H1740" i="17" s="1"/>
  <c r="H1741" i="17" s="1"/>
  <c r="H1742" i="17" s="1"/>
  <c r="H1743" i="17" s="1"/>
  <c r="H1744" i="17" s="1"/>
  <c r="H1745" i="17" s="1"/>
  <c r="H1746" i="17" s="1"/>
  <c r="H1747" i="17" s="1"/>
  <c r="H1748" i="17" s="1"/>
  <c r="H1749" i="17" s="1"/>
  <c r="H1750" i="17" s="1"/>
  <c r="H1751" i="17" s="1"/>
  <c r="H1752" i="17" s="1"/>
  <c r="H1753" i="17" s="1"/>
  <c r="H1754" i="17" s="1"/>
  <c r="H1755" i="17" s="1"/>
  <c r="H1756" i="17" s="1"/>
  <c r="H1757" i="17" s="1"/>
  <c r="H1758" i="17" s="1"/>
  <c r="H1759" i="17" s="1"/>
  <c r="H1760" i="17" s="1"/>
  <c r="H1761" i="17" s="1"/>
  <c r="H1762" i="17" s="1"/>
  <c r="H1763" i="17" s="1"/>
  <c r="H1764" i="17" s="1"/>
  <c r="H1765" i="17" s="1"/>
  <c r="H1766" i="17" s="1"/>
  <c r="H1767" i="17" s="1"/>
  <c r="H1768" i="17" s="1"/>
  <c r="H1769" i="17" s="1"/>
  <c r="H1770" i="17" s="1"/>
  <c r="H1771" i="17" s="1"/>
  <c r="H1772" i="17" s="1"/>
  <c r="H1773" i="17" s="1"/>
  <c r="H1774" i="17" s="1"/>
  <c r="H1775" i="17" s="1"/>
  <c r="H1776" i="17" s="1"/>
  <c r="H1777" i="17" s="1"/>
  <c r="H1778" i="17" s="1"/>
  <c r="H1779" i="17" s="1"/>
  <c r="H1780" i="17" s="1"/>
  <c r="H1781" i="17" s="1"/>
  <c r="H1782" i="17" s="1"/>
  <c r="H1783" i="17" s="1"/>
  <c r="H1784" i="17" s="1"/>
  <c r="H1785" i="17" s="1"/>
  <c r="H1786" i="17" s="1"/>
  <c r="H1787" i="17" s="1"/>
  <c r="H1788" i="17" s="1"/>
  <c r="H1789" i="17" s="1"/>
  <c r="H1790" i="17" s="1"/>
  <c r="H1791" i="17" s="1"/>
  <c r="H1792" i="17" s="1"/>
  <c r="H1793" i="17" s="1"/>
  <c r="H1794" i="17" s="1"/>
  <c r="H1795" i="17" s="1"/>
  <c r="H1796" i="17" s="1"/>
  <c r="H1797" i="17" s="1"/>
  <c r="H1798" i="17" s="1"/>
  <c r="H1799" i="17" s="1"/>
  <c r="H1800" i="17" s="1"/>
  <c r="H1801" i="17" s="1"/>
  <c r="H1802" i="17" s="1"/>
  <c r="H1803" i="17" s="1"/>
  <c r="H1804" i="17" s="1"/>
  <c r="H1805" i="17" s="1"/>
  <c r="H1806" i="17" s="1"/>
  <c r="H1807" i="17" s="1"/>
  <c r="H1808" i="17" s="1"/>
  <c r="H1809" i="17" s="1"/>
  <c r="H1810" i="17" s="1"/>
  <c r="H1811" i="17" s="1"/>
  <c r="H1812" i="17" s="1"/>
  <c r="H1813" i="17" s="1"/>
  <c r="H1814" i="17" s="1"/>
  <c r="H1815" i="17" s="1"/>
  <c r="H1816" i="17" s="1"/>
  <c r="H1817" i="17" s="1"/>
  <c r="H1818" i="17" s="1"/>
  <c r="H1819" i="17" s="1"/>
  <c r="H1820" i="17" s="1"/>
  <c r="H1821" i="17" s="1"/>
  <c r="H1822" i="17" s="1"/>
  <c r="H1823" i="17" s="1"/>
  <c r="H1824" i="17" s="1"/>
  <c r="H1825" i="17" s="1"/>
  <c r="H1826" i="17" s="1"/>
  <c r="H1827" i="17" s="1"/>
  <c r="H1828" i="17" s="1"/>
  <c r="H1829" i="17" s="1"/>
  <c r="H1830" i="17" s="1"/>
  <c r="H1831" i="17" s="1"/>
  <c r="H1832" i="17" s="1"/>
  <c r="H1833" i="17" s="1"/>
  <c r="H1834" i="17" s="1"/>
  <c r="H1835" i="17" s="1"/>
  <c r="H1836" i="17" s="1"/>
  <c r="H1837" i="17" s="1"/>
  <c r="H1838" i="17" s="1"/>
  <c r="H1839" i="17" s="1"/>
  <c r="H1840" i="17" s="1"/>
  <c r="H1841" i="17" s="1"/>
  <c r="H1842" i="17" s="1"/>
  <c r="H1843" i="17" s="1"/>
  <c r="H1844" i="17" s="1"/>
  <c r="H1845" i="17" s="1"/>
  <c r="H1846" i="17" s="1"/>
  <c r="H1847" i="17" s="1"/>
  <c r="H1848" i="17" s="1"/>
  <c r="H1849" i="17" s="1"/>
  <c r="H1850" i="17" s="1"/>
  <c r="H1851" i="17" s="1"/>
  <c r="H1852" i="17" s="1"/>
  <c r="H1853" i="17" s="1"/>
  <c r="H1854" i="17" s="1"/>
  <c r="H1855" i="17" s="1"/>
  <c r="H1856" i="17" s="1"/>
  <c r="H1857" i="17" s="1"/>
  <c r="H1858" i="17" s="1"/>
  <c r="H1859" i="17" s="1"/>
  <c r="H1860" i="17" s="1"/>
  <c r="H1861" i="17" s="1"/>
  <c r="H1862" i="17" s="1"/>
  <c r="H1863" i="17" s="1"/>
  <c r="H1864" i="17" s="1"/>
  <c r="H1865" i="17" s="1"/>
  <c r="H1866" i="17" s="1"/>
  <c r="H1867" i="17" s="1"/>
  <c r="H1868" i="17" s="1"/>
  <c r="H1869" i="17" s="1"/>
  <c r="H1870" i="17" s="1"/>
  <c r="H1871" i="17" s="1"/>
  <c r="H1872" i="17" s="1"/>
  <c r="H1873" i="17" s="1"/>
  <c r="H1874" i="17" s="1"/>
  <c r="H1875" i="17" s="1"/>
  <c r="H1876" i="17" s="1"/>
  <c r="H1877" i="17" s="1"/>
  <c r="H1878" i="17" s="1"/>
  <c r="H1879" i="17" s="1"/>
  <c r="H1880" i="17" s="1"/>
  <c r="H1881" i="17" s="1"/>
  <c r="H1882" i="17" s="1"/>
  <c r="H1883" i="17" s="1"/>
  <c r="H1884" i="17" s="1"/>
  <c r="H1885" i="17" s="1"/>
  <c r="H1886" i="17" s="1"/>
  <c r="H1887" i="17" s="1"/>
  <c r="H1888" i="17" s="1"/>
  <c r="H1889" i="17" s="1"/>
  <c r="H1890" i="17" s="1"/>
  <c r="H1891" i="17" s="1"/>
  <c r="H1892" i="17" s="1"/>
  <c r="H1893" i="17" s="1"/>
  <c r="H1894" i="17" s="1"/>
  <c r="H1895" i="17" s="1"/>
  <c r="H1896" i="17" s="1"/>
  <c r="H1897" i="17" s="1"/>
  <c r="H1898" i="17" s="1"/>
  <c r="H1899" i="17" s="1"/>
  <c r="H1900" i="17" s="1"/>
  <c r="H1901" i="17" s="1"/>
  <c r="H1902" i="17" s="1"/>
  <c r="H1903" i="17" s="1"/>
  <c r="H1904" i="17" s="1"/>
  <c r="H1905" i="17" s="1"/>
  <c r="H1906" i="17" s="1"/>
  <c r="H1907" i="17" s="1"/>
  <c r="H1908" i="17" s="1"/>
  <c r="H1909" i="17" s="1"/>
  <c r="H1910" i="17" s="1"/>
  <c r="H1911" i="17" s="1"/>
  <c r="H1912" i="17" s="1"/>
  <c r="H1913" i="17" s="1"/>
  <c r="H1914" i="17" s="1"/>
  <c r="H1915" i="17" s="1"/>
  <c r="H1916" i="17" s="1"/>
  <c r="H1917" i="17" s="1"/>
  <c r="H1918" i="17" s="1"/>
  <c r="H1919" i="17" s="1"/>
  <c r="H1920" i="17" s="1"/>
  <c r="H1921" i="17" s="1"/>
  <c r="H1922" i="17" s="1"/>
  <c r="H1923" i="17" s="1"/>
  <c r="H1924" i="17" s="1"/>
  <c r="H1925" i="17" s="1"/>
  <c r="H1926" i="17" s="1"/>
  <c r="H1927" i="17" s="1"/>
  <c r="H1928" i="17" s="1"/>
  <c r="H1929" i="17" s="1"/>
  <c r="H1930" i="17" s="1"/>
  <c r="H1931" i="17" s="1"/>
  <c r="H1932" i="17" s="1"/>
  <c r="H1933" i="17" s="1"/>
  <c r="H1934" i="17" s="1"/>
  <c r="H1935" i="17" s="1"/>
  <c r="H1936" i="17" s="1"/>
  <c r="H1937" i="17" s="1"/>
  <c r="H1938" i="17" s="1"/>
  <c r="H1939" i="17" s="1"/>
  <c r="H1940" i="17" s="1"/>
  <c r="H1941" i="17" s="1"/>
  <c r="H1942" i="17" s="1"/>
  <c r="H1943" i="17" s="1"/>
  <c r="H1944" i="17" s="1"/>
  <c r="H1945" i="17" s="1"/>
  <c r="H1946" i="17" s="1"/>
  <c r="H1947" i="17" s="1"/>
  <c r="H1948" i="17" s="1"/>
  <c r="H1949" i="17" s="1"/>
  <c r="H1950" i="17" s="1"/>
  <c r="H1951" i="17" s="1"/>
  <c r="H1952" i="17" s="1"/>
  <c r="H1953" i="17" s="1"/>
  <c r="H1954" i="17" s="1"/>
  <c r="H1955" i="17" s="1"/>
  <c r="H1956" i="17" s="1"/>
  <c r="H1957" i="17" s="1"/>
  <c r="H1958" i="17" s="1"/>
  <c r="H1959" i="17" s="1"/>
  <c r="H1960" i="17" s="1"/>
  <c r="H1961" i="17" s="1"/>
  <c r="H1962" i="17" s="1"/>
  <c r="H1963" i="17" s="1"/>
  <c r="H1964" i="17" s="1"/>
  <c r="H1965" i="17" s="1"/>
  <c r="H1966" i="17" s="1"/>
  <c r="H1967" i="17" s="1"/>
  <c r="H1968" i="17" s="1"/>
  <c r="H1969" i="17" s="1"/>
  <c r="H1970" i="17" s="1"/>
  <c r="H1971" i="17" s="1"/>
  <c r="H1972" i="17" s="1"/>
  <c r="H1973" i="17" s="1"/>
  <c r="H1974" i="17" s="1"/>
  <c r="H1975" i="17" s="1"/>
  <c r="H1976" i="17" s="1"/>
  <c r="H1977" i="17" s="1"/>
  <c r="H1978" i="17" s="1"/>
  <c r="H1979" i="17" s="1"/>
  <c r="H1980" i="17" s="1"/>
  <c r="H1981" i="17" s="1"/>
  <c r="H1982" i="17" s="1"/>
  <c r="H1983" i="17" s="1"/>
  <c r="H1984" i="17" s="1"/>
  <c r="H1985" i="17" s="1"/>
  <c r="H1986" i="17" s="1"/>
  <c r="H1987" i="17" s="1"/>
  <c r="H1988" i="17" s="1"/>
  <c r="H1989" i="17" s="1"/>
  <c r="H1990" i="17" s="1"/>
  <c r="H1991" i="17" s="1"/>
  <c r="H1992" i="17" s="1"/>
  <c r="H1993" i="17" s="1"/>
  <c r="H1994" i="17" s="1"/>
  <c r="H1995" i="17" s="1"/>
  <c r="H1996" i="17" s="1"/>
  <c r="H1997" i="17" s="1"/>
  <c r="H1998" i="17" s="1"/>
  <c r="H1999" i="17" s="1"/>
  <c r="H2000" i="17" s="1"/>
  <c r="H2001" i="17" s="1"/>
  <c r="H2002" i="17" s="1"/>
  <c r="H2003" i="17" s="1"/>
  <c r="H2004" i="17" s="1"/>
  <c r="H2005" i="17" s="1"/>
  <c r="H2006" i="17" s="1"/>
  <c r="H2007" i="17" s="1"/>
  <c r="H2008" i="17" s="1"/>
  <c r="H2009" i="17" s="1"/>
  <c r="H2010" i="17" s="1"/>
  <c r="H2011" i="17" s="1"/>
  <c r="H2012" i="17" s="1"/>
  <c r="H2013" i="17" s="1"/>
  <c r="H2014" i="17" s="1"/>
  <c r="H2015" i="17" s="1"/>
  <c r="H2016" i="17" s="1"/>
  <c r="H2017" i="17" s="1"/>
  <c r="H1" i="25"/>
  <c r="H1" i="26"/>
  <c r="F1" i="6"/>
  <c r="H1" i="20"/>
  <c r="H1" i="19"/>
  <c r="H1" i="18"/>
  <c r="F1" i="15"/>
  <c r="F1" i="11"/>
  <c r="D1" i="7"/>
  <c r="F1" i="2"/>
  <c r="E1" i="13"/>
  <c r="G1" i="8"/>
  <c r="H1" i="8" s="1"/>
  <c r="E1" i="12"/>
  <c r="H1" i="17"/>
  <c r="H1" i="16"/>
  <c r="H2018" i="17" l="1"/>
  <c r="H2019" i="17" s="1"/>
  <c r="H2020" i="17" s="1"/>
  <c r="H2021" i="17" s="1"/>
  <c r="H2022" i="17" s="1"/>
  <c r="H2023" i="17" s="1"/>
  <c r="H2024" i="17" s="1"/>
  <c r="H2025" i="17" s="1"/>
  <c r="H2026" i="17" s="1"/>
  <c r="H2027" i="17" s="1"/>
  <c r="H2028" i="17" s="1"/>
  <c r="H2029" i="17" s="1"/>
  <c r="H2030" i="17" s="1"/>
  <c r="H2033" i="17" s="1"/>
  <c r="H2034" i="17" s="1"/>
  <c r="H2035" i="17" s="1"/>
  <c r="H2036" i="17" s="1"/>
  <c r="H2037" i="17" s="1"/>
  <c r="H2038" i="17" s="1"/>
  <c r="H2039" i="17" s="1"/>
  <c r="H2040" i="17" s="1"/>
  <c r="H2041" i="17" s="1"/>
  <c r="H2042" i="17" s="1"/>
  <c r="H2043" i="17" s="1"/>
  <c r="H2044" i="17" s="1"/>
  <c r="H2045" i="17" s="1"/>
  <c r="H2046" i="17" s="1"/>
  <c r="H2047" i="17" s="1"/>
  <c r="H2048" i="17" s="1"/>
  <c r="H2049" i="17" s="1"/>
  <c r="H2050" i="17" s="1"/>
  <c r="H2051" i="17" s="1"/>
  <c r="H2052" i="17" s="1"/>
  <c r="H2053" i="17" s="1"/>
  <c r="H2054" i="17" s="1"/>
  <c r="H2055" i="17" s="1"/>
  <c r="H2056" i="17" s="1"/>
  <c r="H2057" i="17" s="1"/>
  <c r="H2058" i="17" s="1"/>
  <c r="H2059" i="17" s="1"/>
  <c r="H2060" i="17" s="1"/>
  <c r="H2061" i="17" s="1"/>
  <c r="H2062" i="17" s="1"/>
  <c r="H2063" i="17" s="1"/>
  <c r="H2064" i="17" s="1"/>
  <c r="H2065" i="17" s="1"/>
  <c r="H2066" i="17" s="1"/>
  <c r="H2067" i="17" s="1"/>
  <c r="H2068" i="17" s="1"/>
  <c r="H2069" i="17" s="1"/>
  <c r="H2070" i="17" s="1"/>
  <c r="H2071" i="17" s="1"/>
  <c r="H2072" i="17" s="1"/>
  <c r="H2073" i="17" s="1"/>
  <c r="H2074" i="17" s="1"/>
  <c r="H2075" i="17" s="1"/>
  <c r="H2076" i="17" s="1"/>
  <c r="H2077" i="17" s="1"/>
  <c r="H2078" i="17" s="1"/>
  <c r="H2079" i="17" s="1"/>
  <c r="H2080" i="17" s="1"/>
  <c r="H2081" i="17" s="1"/>
  <c r="H2082" i="17" s="1"/>
  <c r="H2083" i="17" s="1"/>
  <c r="H2084" i="17" s="1"/>
  <c r="H2085" i="17" s="1"/>
  <c r="H2086" i="17" s="1"/>
  <c r="H2087" i="17" s="1"/>
  <c r="H2088" i="17" s="1"/>
  <c r="H2089" i="17" s="1"/>
  <c r="H2090" i="17" s="1"/>
  <c r="H2091" i="17" s="1"/>
  <c r="H2092" i="17" s="1"/>
  <c r="H2093" i="17" s="1"/>
  <c r="H2094" i="17" s="1"/>
  <c r="H2095" i="17" s="1"/>
  <c r="H2096" i="17" s="1"/>
  <c r="H2097" i="17" s="1"/>
  <c r="H2098" i="17" s="1"/>
  <c r="H2099" i="17" s="1"/>
  <c r="H2100" i="17" s="1"/>
  <c r="H2101" i="17" s="1"/>
  <c r="H2102" i="17" s="1"/>
  <c r="H2103" i="17" s="1"/>
  <c r="H2104" i="17" s="1"/>
  <c r="H2105" i="17" s="1"/>
  <c r="H2106" i="17" s="1"/>
  <c r="H2107" i="17" s="1"/>
  <c r="H2108" i="17" s="1"/>
  <c r="H2109" i="17" s="1"/>
  <c r="H2110" i="17" s="1"/>
  <c r="H2111" i="17" s="1"/>
  <c r="H2112" i="17" s="1"/>
  <c r="H2113" i="17" s="1"/>
  <c r="H2114" i="17" s="1"/>
  <c r="H2115" i="17" s="1"/>
  <c r="H2116" i="17" s="1"/>
  <c r="H2117" i="17" s="1"/>
  <c r="H2118" i="17" s="1"/>
  <c r="H2119" i="17" s="1"/>
  <c r="H2120" i="17" s="1"/>
  <c r="H2121" i="17" s="1"/>
  <c r="H2122" i="17" s="1"/>
  <c r="H2123" i="17" s="1"/>
  <c r="H2124" i="17" s="1"/>
  <c r="H2125" i="17" s="1"/>
  <c r="H2126" i="17" s="1"/>
  <c r="H2127" i="17" s="1"/>
  <c r="H2128" i="17" s="1"/>
  <c r="H2129" i="17" s="1"/>
  <c r="H2130" i="17" s="1"/>
  <c r="H2131" i="17" s="1"/>
  <c r="H2132" i="17" s="1"/>
  <c r="H2133" i="17" s="1"/>
  <c r="H2134" i="17" s="1"/>
  <c r="H2135" i="17" s="1"/>
  <c r="H2136" i="17" s="1"/>
  <c r="H2137" i="17" s="1"/>
  <c r="H2138" i="17" s="1"/>
  <c r="H2139" i="17" s="1"/>
  <c r="H2140" i="17" s="1"/>
  <c r="H2141" i="17" s="1"/>
  <c r="H2142" i="17" s="1"/>
  <c r="H2143" i="17" s="1"/>
  <c r="H2144" i="17" s="1"/>
  <c r="H2145" i="17" s="1"/>
  <c r="H2146" i="17" s="1"/>
  <c r="H2147" i="17" s="1"/>
  <c r="H2148" i="17" s="1"/>
  <c r="H2149" i="17" s="1"/>
  <c r="H2150" i="17" s="1"/>
  <c r="H2151" i="17" s="1"/>
  <c r="H2152" i="17" s="1"/>
  <c r="H2153" i="17" s="1"/>
  <c r="H2154" i="17" s="1"/>
  <c r="H2155" i="17" s="1"/>
  <c r="H2156" i="17" s="1"/>
  <c r="H2157" i="17" s="1"/>
  <c r="H2158" i="17" s="1"/>
  <c r="H2159" i="17" s="1"/>
  <c r="H2160" i="17" s="1"/>
  <c r="H2161" i="17" s="1"/>
  <c r="H2162" i="17" s="1"/>
  <c r="H2163" i="17" s="1"/>
  <c r="H2164" i="17" s="1"/>
  <c r="H2165" i="17" s="1"/>
  <c r="H2166" i="17" s="1"/>
  <c r="H2167" i="17" s="1"/>
  <c r="H2168" i="17" s="1"/>
  <c r="H2169" i="17" s="1"/>
  <c r="H2170" i="17" s="1"/>
  <c r="H2171" i="17" s="1"/>
  <c r="H2172" i="17" s="1"/>
  <c r="H2173" i="17" s="1"/>
  <c r="H2174" i="17" s="1"/>
  <c r="H2175" i="17" s="1"/>
  <c r="H2176" i="17" s="1"/>
  <c r="H2177" i="17" s="1"/>
  <c r="H2178" i="17" s="1"/>
  <c r="H2179" i="17" s="1"/>
  <c r="H2180" i="17" s="1"/>
  <c r="H2181" i="17" s="1"/>
  <c r="H2182" i="17" s="1"/>
  <c r="H2183" i="17" s="1"/>
  <c r="H2184" i="17" s="1"/>
  <c r="H2185" i="17" s="1"/>
  <c r="H2186" i="17" s="1"/>
  <c r="H2187" i="17" s="1"/>
  <c r="H2188" i="17" s="1"/>
  <c r="H2189" i="17" s="1"/>
  <c r="H2190" i="17" s="1"/>
  <c r="H2191" i="17" s="1"/>
  <c r="H2192" i="17" s="1"/>
  <c r="H2193" i="17" s="1"/>
  <c r="H2194" i="17" s="1"/>
  <c r="H2195" i="17" s="1"/>
  <c r="H2196" i="17" s="1"/>
  <c r="H2197" i="17" s="1"/>
  <c r="H2198" i="17" s="1"/>
  <c r="H2199" i="17" s="1"/>
  <c r="H2200" i="17" s="1"/>
  <c r="H2201" i="17" s="1"/>
  <c r="H2202" i="17" s="1"/>
  <c r="H2203" i="17" s="1"/>
  <c r="H2204" i="17" s="1"/>
  <c r="H2205" i="17" s="1"/>
  <c r="H2206" i="17" s="1"/>
  <c r="H2207" i="17" s="1"/>
  <c r="H2208" i="17" s="1"/>
  <c r="H2209" i="17" s="1"/>
  <c r="H2210" i="17" s="1"/>
  <c r="H2211" i="17" s="1"/>
  <c r="H2212" i="17" s="1"/>
  <c r="H2213" i="17" s="1"/>
  <c r="H2214" i="17" s="1"/>
  <c r="H2215" i="17" s="1"/>
  <c r="H2216" i="17" s="1"/>
  <c r="H2217" i="17" s="1"/>
  <c r="H2218" i="17" s="1"/>
  <c r="H2219" i="17" s="1"/>
  <c r="H2220" i="17" s="1"/>
  <c r="H2221" i="17" s="1"/>
  <c r="H2222" i="17" s="1"/>
  <c r="H2223" i="17" s="1"/>
  <c r="H2224" i="17" s="1"/>
  <c r="H2225" i="17" s="1"/>
  <c r="H2226" i="17" s="1"/>
  <c r="H2227" i="17" s="1"/>
  <c r="H2228" i="17" s="1"/>
  <c r="H2229" i="17" s="1"/>
  <c r="H2230" i="17" s="1"/>
  <c r="H2231" i="17" s="1"/>
  <c r="H2232" i="17" s="1"/>
  <c r="H2233" i="17" s="1"/>
  <c r="H2234" i="17" s="1"/>
  <c r="H2235" i="17" s="1"/>
  <c r="H2236" i="17" s="1"/>
  <c r="H2237" i="17" s="1"/>
  <c r="H2238" i="17" s="1"/>
  <c r="H2239" i="17" s="1"/>
  <c r="H2240" i="17" s="1"/>
  <c r="H2241" i="17" s="1"/>
  <c r="H2242" i="17" s="1"/>
  <c r="H2243" i="17" s="1"/>
  <c r="H2244" i="17" s="1"/>
  <c r="H2245" i="17" s="1"/>
  <c r="H2246" i="17" s="1"/>
  <c r="H2247" i="17" s="1"/>
  <c r="H2248" i="17" s="1"/>
  <c r="H2249" i="17" s="1"/>
  <c r="H2250" i="17" s="1"/>
  <c r="H2251" i="17" s="1"/>
  <c r="H2252" i="17" s="1"/>
  <c r="H2253" i="17" s="1"/>
  <c r="H2254" i="17" s="1"/>
  <c r="H2255" i="17" s="1"/>
  <c r="H2256" i="17" s="1"/>
  <c r="H2257" i="17" s="1"/>
  <c r="H2258" i="17" s="1"/>
  <c r="H2259" i="17" s="1"/>
  <c r="H96" i="25"/>
  <c r="H97" i="25" s="1"/>
  <c r="H98" i="25" s="1"/>
  <c r="H99" i="25" s="1"/>
  <c r="H100" i="25" s="1"/>
  <c r="H101" i="25" s="1"/>
  <c r="H102" i="25" s="1"/>
  <c r="H103" i="25" s="1"/>
  <c r="H104" i="25" s="1"/>
  <c r="H105" i="25" s="1"/>
  <c r="H106" i="25" s="1"/>
  <c r="H107" i="25" s="1"/>
  <c r="H108" i="25" s="1"/>
  <c r="H109" i="25" s="1"/>
  <c r="H110" i="25" s="1"/>
  <c r="H111" i="25" s="1"/>
  <c r="H112" i="25" s="1"/>
  <c r="H113" i="25" s="1"/>
  <c r="H114" i="25" s="1"/>
  <c r="H115" i="25" s="1"/>
  <c r="H116" i="25" s="1"/>
  <c r="H117" i="25" s="1"/>
  <c r="H118" i="25" s="1"/>
  <c r="H119" i="25" s="1"/>
  <c r="H120" i="25" s="1"/>
  <c r="H121" i="25" s="1"/>
  <c r="H122" i="25" s="1"/>
  <c r="H123" i="25" s="1"/>
  <c r="H124" i="25" s="1"/>
  <c r="H2887" i="16"/>
  <c r="H2888" i="16" s="1"/>
  <c r="H2889" i="16" s="1"/>
  <c r="H2890" i="16" s="1"/>
  <c r="H2891" i="16" s="1"/>
  <c r="H2892" i="16" s="1"/>
  <c r="H2893" i="16" s="1"/>
  <c r="H2894" i="16" s="1"/>
  <c r="H2895" i="16" s="1"/>
  <c r="H2896" i="16" s="1"/>
  <c r="H2897" i="16" s="1"/>
  <c r="H2898" i="16" s="1"/>
  <c r="H2899" i="16" s="1"/>
  <c r="H2900" i="16" s="1"/>
  <c r="H2901" i="16" s="1"/>
  <c r="H2902" i="16" s="1"/>
  <c r="H2903" i="16" s="1"/>
  <c r="H2904" i="16" s="1"/>
  <c r="H2905" i="16" s="1"/>
  <c r="H2906" i="16" s="1"/>
  <c r="H2907" i="16" s="1"/>
  <c r="H2908" i="16" s="1"/>
  <c r="H2909" i="16" s="1"/>
  <c r="H2910" i="16" s="1"/>
  <c r="H2911" i="16" s="1"/>
  <c r="H2912" i="16" s="1"/>
  <c r="H2913" i="16" s="1"/>
  <c r="H2914" i="16" s="1"/>
  <c r="H2915" i="16" s="1"/>
  <c r="H2916" i="16" s="1"/>
  <c r="H2917" i="16" s="1"/>
  <c r="H2918" i="16" s="1"/>
  <c r="H2919" i="16" s="1"/>
  <c r="H2920" i="16" s="1"/>
  <c r="H2921" i="16" s="1"/>
  <c r="H2922" i="16" s="1"/>
  <c r="H2923" i="16" s="1"/>
  <c r="H2924" i="16" s="1"/>
  <c r="H2925" i="16" s="1"/>
  <c r="H2926" i="16" s="1"/>
  <c r="H2927" i="16" s="1"/>
  <c r="H2928" i="16" s="1"/>
  <c r="H2929" i="16" s="1"/>
  <c r="H2930" i="16" s="1"/>
  <c r="H2931" i="16" s="1"/>
  <c r="H2932" i="16" s="1"/>
  <c r="H2933" i="16" s="1"/>
  <c r="H2934" i="16" s="1"/>
  <c r="H2935" i="16" s="1"/>
  <c r="H2936" i="16" s="1"/>
  <c r="H2937" i="16" s="1"/>
  <c r="H2938" i="16" s="1"/>
  <c r="H2939" i="16" s="1"/>
  <c r="H2940" i="16" s="1"/>
  <c r="H2941" i="16" s="1"/>
  <c r="H2942" i="16" s="1"/>
  <c r="H2943" i="16" s="1"/>
  <c r="H2944" i="16" s="1"/>
  <c r="H2945" i="16" s="1"/>
  <c r="H2946" i="16" s="1"/>
  <c r="H2947" i="16" s="1"/>
  <c r="H2948" i="16" s="1"/>
  <c r="H2949" i="16" s="1"/>
  <c r="H2950" i="16" s="1"/>
  <c r="H2951" i="16" s="1"/>
  <c r="H2952" i="16" s="1"/>
  <c r="H2953" i="16" s="1"/>
  <c r="H2954" i="16" s="1"/>
  <c r="H2955" i="16" s="1"/>
  <c r="H2956" i="16" s="1"/>
  <c r="H2957" i="16" s="1"/>
  <c r="H2958" i="16" s="1"/>
  <c r="H2959" i="16" s="1"/>
  <c r="H2960" i="16" s="1"/>
  <c r="H2961" i="16" s="1"/>
  <c r="H2962" i="16" s="1"/>
  <c r="H2963" i="16" s="1"/>
  <c r="H2964" i="16" s="1"/>
  <c r="H2965" i="16" s="1"/>
  <c r="H2966" i="16" s="1"/>
  <c r="H2967" i="16" s="1"/>
  <c r="H2968" i="16" s="1"/>
  <c r="H2969" i="16" s="1"/>
  <c r="H2970" i="16" s="1"/>
  <c r="H2971" i="16" s="1"/>
  <c r="H2972" i="16" s="1"/>
  <c r="H2973" i="16" s="1"/>
  <c r="H2974" i="16" s="1"/>
  <c r="H2975" i="16" s="1"/>
  <c r="H2976" i="16" s="1"/>
  <c r="H2977" i="16" s="1"/>
  <c r="H2978" i="16" s="1"/>
  <c r="H2979" i="16" s="1"/>
  <c r="H2980" i="16" s="1"/>
  <c r="H2981" i="16" s="1"/>
  <c r="H2982" i="16" s="1"/>
  <c r="H2983" i="16" s="1"/>
  <c r="H2984" i="16" s="1"/>
  <c r="H2985" i="16" s="1"/>
  <c r="H2986" i="16" s="1"/>
  <c r="H2987" i="16" s="1"/>
  <c r="H2988" i="16" s="1"/>
  <c r="H2989" i="16" s="1"/>
  <c r="H2990" i="16" s="1"/>
  <c r="H2991" i="16" s="1"/>
  <c r="H2992" i="16" s="1"/>
  <c r="H2993" i="16" s="1"/>
  <c r="H2994" i="16" s="1"/>
  <c r="H2995" i="16" s="1"/>
  <c r="H2996" i="16" s="1"/>
  <c r="H2997" i="16" s="1"/>
  <c r="H2998" i="16" s="1"/>
  <c r="H2999" i="16" s="1"/>
  <c r="H3000" i="16" s="1"/>
  <c r="H3001" i="16" s="1"/>
  <c r="H3002" i="16" s="1"/>
  <c r="H3003" i="16" s="1"/>
  <c r="H3004" i="16" s="1"/>
  <c r="H3005" i="16" s="1"/>
  <c r="H3006" i="16" s="1"/>
  <c r="H3007" i="16" s="1"/>
  <c r="H3008" i="16" s="1"/>
  <c r="H3009" i="16" s="1"/>
  <c r="H3010" i="16" s="1"/>
  <c r="H3011" i="16" s="1"/>
  <c r="H3012" i="16" s="1"/>
  <c r="H3013" i="16" s="1"/>
  <c r="H3014" i="16" s="1"/>
  <c r="H3015" i="16" s="1"/>
  <c r="H3016" i="16" s="1"/>
  <c r="H3017" i="16" s="1"/>
  <c r="H3018" i="16" s="1"/>
  <c r="H3019" i="16" s="1"/>
  <c r="H3020" i="16" s="1"/>
  <c r="H3021" i="16" s="1"/>
  <c r="H3022" i="16" s="1"/>
  <c r="H3023" i="16" s="1"/>
  <c r="H3024" i="16" s="1"/>
  <c r="H3025" i="16" s="1"/>
  <c r="H3026" i="16" s="1"/>
  <c r="H3027" i="16" s="1"/>
  <c r="H3028" i="16" s="1"/>
  <c r="H3029" i="16" s="1"/>
  <c r="H3030" i="16" s="1"/>
  <c r="H3031" i="16" s="1"/>
  <c r="H3032" i="16" s="1"/>
  <c r="H3033" i="16" s="1"/>
  <c r="H3034" i="16" s="1"/>
  <c r="H3035" i="16" s="1"/>
  <c r="H3036" i="16" s="1"/>
  <c r="H3037" i="16" s="1"/>
  <c r="H3038" i="16" s="1"/>
  <c r="H3039" i="16" s="1"/>
  <c r="H3040" i="16" s="1"/>
  <c r="H3041" i="16" s="1"/>
  <c r="H3042" i="16" s="1"/>
  <c r="H3043" i="16" s="1"/>
  <c r="H3044" i="16" s="1"/>
  <c r="H3045" i="16" s="1"/>
  <c r="H3046" i="16" s="1"/>
  <c r="H3047" i="16" s="1"/>
  <c r="H3048" i="16" s="1"/>
  <c r="H3049" i="16" s="1"/>
  <c r="H3050" i="16" s="1"/>
  <c r="H3051" i="16" s="1"/>
  <c r="H3052" i="16" s="1"/>
  <c r="H3053" i="16" s="1"/>
  <c r="H3054" i="16" s="1"/>
  <c r="H3055" i="16" s="1"/>
  <c r="H3056" i="16" s="1"/>
  <c r="H3057" i="16" s="1"/>
  <c r="H3058" i="16" s="1"/>
  <c r="H3059" i="16" s="1"/>
  <c r="H3060" i="16" s="1"/>
  <c r="H3061" i="16" s="1"/>
  <c r="H3062" i="16" s="1"/>
  <c r="H3063" i="16" s="1"/>
  <c r="H3064" i="16" s="1"/>
  <c r="H3065" i="16" s="1"/>
  <c r="H3066" i="16" s="1"/>
  <c r="H3067" i="16" s="1"/>
  <c r="H3068" i="16" s="1"/>
  <c r="H3069" i="16" s="1"/>
  <c r="H3070" i="16" s="1"/>
  <c r="H3071" i="16" s="1"/>
  <c r="H3072" i="16" s="1"/>
  <c r="H3073" i="16" s="1"/>
  <c r="H3074" i="16" s="1"/>
  <c r="H3075" i="16" s="1"/>
  <c r="H3076" i="16" s="1"/>
  <c r="H3077" i="16" s="1"/>
  <c r="H3078" i="16" s="1"/>
  <c r="H3079" i="16" s="1"/>
  <c r="H3080" i="16" s="1"/>
  <c r="H3081" i="16" s="1"/>
  <c r="H3082" i="16" s="1"/>
  <c r="H3083" i="16" s="1"/>
  <c r="H3084" i="16" s="1"/>
  <c r="H3085" i="16" s="1"/>
  <c r="H3086" i="16" s="1"/>
  <c r="H3087" i="16" s="1"/>
  <c r="H3088" i="16" s="1"/>
  <c r="H3089" i="16" s="1"/>
  <c r="H3090" i="16" s="1"/>
  <c r="H3091" i="16" s="1"/>
  <c r="H3092" i="16" s="1"/>
  <c r="H3093" i="16" s="1"/>
  <c r="H3094" i="16" s="1"/>
  <c r="H3095" i="16" s="1"/>
  <c r="H3096" i="16" s="1"/>
  <c r="H3097" i="16" s="1"/>
  <c r="H3098" i="16" s="1"/>
  <c r="H3099" i="16" s="1"/>
  <c r="H3100" i="16" s="1"/>
  <c r="H3101" i="16" s="1"/>
  <c r="H3102" i="16" s="1"/>
  <c r="H3103" i="16" s="1"/>
  <c r="H3104" i="16" s="1"/>
  <c r="H3105" i="16" s="1"/>
  <c r="H3106" i="16" s="1"/>
  <c r="H3107" i="16" s="1"/>
  <c r="H3108" i="16" s="1"/>
  <c r="H3109" i="16" s="1"/>
  <c r="H3110" i="16" s="1"/>
  <c r="H3111" i="16" s="1"/>
  <c r="H3112" i="16" s="1"/>
  <c r="H3113" i="16" s="1"/>
  <c r="H3114" i="16" s="1"/>
  <c r="H3115" i="16" s="1"/>
  <c r="H3116" i="16" s="1"/>
  <c r="H3117" i="16" s="1"/>
  <c r="H3118" i="16" s="1"/>
  <c r="H3119" i="16" s="1"/>
  <c r="H3120" i="16" s="1"/>
  <c r="H3121" i="16" s="1"/>
  <c r="H3122" i="16" s="1"/>
  <c r="H3123" i="16" s="1"/>
  <c r="H3124" i="16" s="1"/>
  <c r="H3125" i="16" s="1"/>
  <c r="H3126" i="16" s="1"/>
  <c r="H3127" i="16" s="1"/>
  <c r="H3128" i="16" s="1"/>
  <c r="H3129" i="16" s="1"/>
  <c r="H3130" i="16" s="1"/>
  <c r="H3131" i="16" s="1"/>
  <c r="H3132" i="16" s="1"/>
  <c r="H3133" i="16" s="1"/>
  <c r="H3134" i="16" s="1"/>
  <c r="H3135" i="16" s="1"/>
  <c r="H3136" i="16" s="1"/>
  <c r="H3137" i="16" s="1"/>
  <c r="H3138" i="16" s="1"/>
  <c r="H3139" i="16" s="1"/>
  <c r="H3140" i="16" s="1"/>
  <c r="H3141" i="16" s="1"/>
  <c r="H3142" i="16" s="1"/>
  <c r="H3143" i="16" s="1"/>
  <c r="H3144" i="16" s="1"/>
  <c r="H3145" i="16" s="1"/>
  <c r="H3146" i="16" s="1"/>
  <c r="H3147" i="16" s="1"/>
  <c r="H3148" i="16" s="1"/>
  <c r="H3149" i="16" s="1"/>
  <c r="H3150" i="16" s="1"/>
  <c r="H3151" i="16" s="1"/>
  <c r="H3152" i="16" s="1"/>
  <c r="H3153" i="16" s="1"/>
  <c r="H3154" i="16" s="1"/>
  <c r="H3155" i="16" s="1"/>
  <c r="H3156" i="16" s="1"/>
  <c r="H3157" i="16" s="1"/>
  <c r="H3158" i="16" s="1"/>
  <c r="H3159" i="16" s="1"/>
  <c r="H3160" i="16" s="1"/>
  <c r="H3161" i="16" s="1"/>
  <c r="H3162" i="16" s="1"/>
  <c r="H3163" i="16" s="1"/>
  <c r="H3164" i="16" s="1"/>
  <c r="H3165" i="16" s="1"/>
  <c r="H3166" i="16" s="1"/>
  <c r="H3167" i="16" s="1"/>
  <c r="H3168" i="16" s="1"/>
  <c r="H3169" i="16" s="1"/>
  <c r="H3170" i="16" s="1"/>
  <c r="H3171" i="16" s="1"/>
  <c r="H3172" i="16" s="1"/>
  <c r="H3173" i="16" s="1"/>
  <c r="H3174" i="16" s="1"/>
  <c r="H3175" i="16" s="1"/>
  <c r="H3176" i="16" s="1"/>
  <c r="H3177" i="16" s="1"/>
  <c r="H3178" i="16" s="1"/>
  <c r="H3179" i="16" s="1"/>
  <c r="H3180" i="16" s="1"/>
  <c r="H3181" i="16" s="1"/>
  <c r="H3182" i="16" s="1"/>
  <c r="H3183" i="16" s="1"/>
  <c r="H3184" i="16" s="1"/>
  <c r="H3185" i="16" s="1"/>
  <c r="H3186" i="16" s="1"/>
  <c r="H3187" i="16" s="1"/>
  <c r="H3188" i="16" s="1"/>
  <c r="H3189" i="16" s="1"/>
  <c r="H3190" i="16" s="1"/>
  <c r="H3191" i="16" s="1"/>
  <c r="H3192" i="16" s="1"/>
  <c r="H3193" i="16" s="1"/>
  <c r="H3194" i="16" s="1"/>
  <c r="H3195" i="16" s="1"/>
  <c r="H3196" i="16" s="1"/>
  <c r="H3197" i="16" s="1"/>
  <c r="H3198" i="16" s="1"/>
  <c r="H3199" i="16" s="1"/>
  <c r="H3200" i="16" s="1"/>
  <c r="H3201" i="16" s="1"/>
  <c r="H3202" i="16" s="1"/>
  <c r="H3203" i="16" s="1"/>
  <c r="H3204" i="16" s="1"/>
  <c r="H3205" i="16" s="1"/>
  <c r="H3206" i="16" s="1"/>
  <c r="H3207" i="16" s="1"/>
  <c r="H3208" i="16" s="1"/>
  <c r="H3209" i="16" s="1"/>
  <c r="H3210" i="16" s="1"/>
  <c r="H3211" i="16" s="1"/>
  <c r="H3212" i="16" s="1"/>
  <c r="H3213" i="16" s="1"/>
  <c r="H3214" i="16" s="1"/>
  <c r="H3215" i="16" s="1"/>
  <c r="H3216" i="16" s="1"/>
  <c r="H3217" i="16" s="1"/>
  <c r="H3218" i="16" s="1"/>
  <c r="H3219" i="16" s="1"/>
  <c r="H3220" i="16" s="1"/>
  <c r="H3221" i="16" s="1"/>
  <c r="H3222" i="16" s="1"/>
  <c r="H3223" i="16" s="1"/>
  <c r="H3224" i="16" s="1"/>
  <c r="H3225" i="16" s="1"/>
  <c r="H3226" i="16" s="1"/>
  <c r="H3227" i="16" s="1"/>
  <c r="H3228" i="16" s="1"/>
  <c r="H3229" i="16" s="1"/>
  <c r="H3230" i="16" s="1"/>
  <c r="H3231" i="16" s="1"/>
  <c r="H3232" i="16" s="1"/>
  <c r="H3233" i="16" s="1"/>
  <c r="H3234" i="16" s="1"/>
  <c r="H3235" i="16" s="1"/>
  <c r="H3236" i="16" s="1"/>
  <c r="H3237" i="16" s="1"/>
  <c r="H3238" i="16" s="1"/>
  <c r="H3239" i="16" s="1"/>
  <c r="H3240" i="16" s="1"/>
  <c r="H3241" i="16" s="1"/>
  <c r="H3242" i="16" s="1"/>
  <c r="H3243" i="16" s="1"/>
  <c r="H3244" i="16" s="1"/>
  <c r="H3245" i="16" s="1"/>
  <c r="H3246" i="16" s="1"/>
  <c r="H3247" i="16" s="1"/>
  <c r="H3248" i="16" s="1"/>
  <c r="H3249" i="16" s="1"/>
  <c r="H3250" i="16" s="1"/>
  <c r="H3251" i="16" s="1"/>
  <c r="H3252" i="16" s="1"/>
  <c r="H3253" i="16" s="1"/>
  <c r="H3254" i="16" s="1"/>
  <c r="H3255" i="16" s="1"/>
  <c r="H3256" i="16" s="1"/>
  <c r="H3257" i="16" s="1"/>
  <c r="H3258" i="16" s="1"/>
  <c r="H3259" i="16" s="1"/>
  <c r="H3260" i="16" s="1"/>
  <c r="H3261" i="16" s="1"/>
  <c r="H3262" i="16" s="1"/>
  <c r="H3263" i="16" s="1"/>
  <c r="H3264" i="16" s="1"/>
  <c r="H3265" i="16" s="1"/>
  <c r="H3266" i="16" s="1"/>
  <c r="H3267" i="16" s="1"/>
  <c r="H3268" i="16" s="1"/>
  <c r="H3269" i="16" s="1"/>
  <c r="H3270" i="16" s="1"/>
  <c r="H3271" i="16" s="1"/>
  <c r="H3272" i="16" s="1"/>
  <c r="H3273" i="16" s="1"/>
  <c r="H3274" i="16" s="1"/>
  <c r="H3275" i="16" s="1"/>
  <c r="H3276" i="16" s="1"/>
  <c r="H3277" i="16" s="1"/>
  <c r="H3278" i="16" s="1"/>
  <c r="H3279" i="16" s="1"/>
  <c r="H3280" i="16" s="1"/>
  <c r="H3281" i="16" s="1"/>
  <c r="H3282" i="16" s="1"/>
  <c r="H3283" i="16" s="1"/>
  <c r="H3284" i="16" s="1"/>
  <c r="H3285" i="16" s="1"/>
  <c r="H3286" i="16" s="1"/>
  <c r="H3287" i="16" s="1"/>
  <c r="H3288" i="16" s="1"/>
  <c r="H3289" i="16" s="1"/>
  <c r="H3290" i="16" s="1"/>
  <c r="H3291" i="16" s="1"/>
  <c r="H3292" i="16" s="1"/>
  <c r="H3293" i="16" s="1"/>
  <c r="H3294" i="16" s="1"/>
  <c r="H3295" i="16" s="1"/>
  <c r="H3296" i="16" s="1"/>
  <c r="H3297" i="16" s="1"/>
  <c r="H3298" i="16" s="1"/>
  <c r="H3299" i="16" s="1"/>
  <c r="H3300" i="16" s="1"/>
  <c r="H3301" i="16" s="1"/>
  <c r="H3302" i="16" s="1"/>
  <c r="H3303" i="16" s="1"/>
  <c r="H3304" i="16" s="1"/>
  <c r="H3305" i="16" s="1"/>
  <c r="H3306" i="16" s="1"/>
  <c r="H3307" i="16" s="1"/>
  <c r="H3308" i="16" s="1"/>
  <c r="H3309" i="16" s="1"/>
  <c r="H3310" i="16" s="1"/>
  <c r="H3311" i="16" s="1"/>
  <c r="H3312" i="16" s="1"/>
  <c r="H3313" i="16" s="1"/>
  <c r="H3314" i="16" s="1"/>
  <c r="H3315" i="16" s="1"/>
  <c r="H3316" i="16" s="1"/>
  <c r="H3317" i="16" s="1"/>
  <c r="H3318" i="16" s="1"/>
  <c r="H3319" i="16" s="1"/>
  <c r="H3320" i="16" s="1"/>
  <c r="H3321" i="16" s="1"/>
  <c r="H3322" i="16" s="1"/>
  <c r="H3323" i="16" s="1"/>
  <c r="H3324" i="16" s="1"/>
  <c r="H3325" i="16" s="1"/>
  <c r="H3326" i="16" s="1"/>
  <c r="H3327" i="16" s="1"/>
  <c r="H3328" i="16" s="1"/>
  <c r="H3329" i="16" s="1"/>
  <c r="H3330" i="16" s="1"/>
  <c r="H3331" i="16" s="1"/>
  <c r="H3332" i="16" s="1"/>
  <c r="H3333" i="16" s="1"/>
  <c r="H3334" i="16" s="1"/>
  <c r="H3335" i="16" s="1"/>
  <c r="H3336" i="16" s="1"/>
  <c r="H3337" i="16" s="1"/>
  <c r="H3338" i="16" s="1"/>
  <c r="H3339" i="16" s="1"/>
  <c r="H3340" i="16" s="1"/>
  <c r="H3341" i="16" s="1"/>
  <c r="H3342" i="16" s="1"/>
  <c r="H3343" i="16" s="1"/>
  <c r="H3344" i="16" s="1"/>
  <c r="H3345" i="16" s="1"/>
  <c r="H3346" i="16" s="1"/>
  <c r="H3347" i="16" s="1"/>
  <c r="H3348" i="16" s="1"/>
  <c r="H3349" i="16" s="1"/>
  <c r="H3350" i="16" s="1"/>
  <c r="H3351" i="16" s="1"/>
  <c r="H3352" i="16" s="1"/>
  <c r="H3353" i="16" s="1"/>
  <c r="H3354" i="16" s="1"/>
  <c r="H3355" i="16" s="1"/>
  <c r="H3356" i="16" s="1"/>
  <c r="H3357" i="16" s="1"/>
  <c r="H3358" i="16" s="1"/>
  <c r="H3359" i="16" s="1"/>
  <c r="H3360" i="16" s="1"/>
  <c r="H3361" i="16" s="1"/>
  <c r="H3362" i="16" s="1"/>
  <c r="H3363" i="16" s="1"/>
  <c r="H3364" i="16" s="1"/>
  <c r="H3365" i="16" s="1"/>
  <c r="H3366" i="16" s="1"/>
  <c r="H3367" i="16" s="1"/>
  <c r="H3368" i="16" s="1"/>
  <c r="H3369" i="16" s="1"/>
  <c r="H3370" i="16" s="1"/>
  <c r="H3371" i="16" s="1"/>
  <c r="H3372" i="16" s="1"/>
  <c r="H3373" i="16" s="1"/>
  <c r="H3374" i="16" s="1"/>
  <c r="H3375" i="16" s="1"/>
  <c r="H3376" i="16" s="1"/>
  <c r="H3377" i="16" s="1"/>
  <c r="H3378" i="16" s="1"/>
  <c r="H3379" i="16" s="1"/>
  <c r="H3380" i="16" s="1"/>
  <c r="H3381" i="16" s="1"/>
  <c r="H3382" i="16" s="1"/>
  <c r="H3383" i="16" s="1"/>
  <c r="H3384" i="16" s="1"/>
  <c r="H3385" i="16" s="1"/>
  <c r="H3386" i="16" s="1"/>
  <c r="H3387" i="16" s="1"/>
  <c r="H3388" i="16" s="1"/>
  <c r="H3389" i="16" s="1"/>
  <c r="H3390" i="16" s="1"/>
  <c r="H3391" i="16" s="1"/>
  <c r="H3392" i="16" s="1"/>
  <c r="H3393" i="16" s="1"/>
  <c r="H3394" i="16" s="1"/>
  <c r="H3395" i="16" s="1"/>
  <c r="H3396" i="16" s="1"/>
  <c r="H3397" i="16" s="1"/>
  <c r="H3398" i="16" s="1"/>
  <c r="H3399" i="16" s="1"/>
  <c r="H3400" i="16" s="1"/>
  <c r="H3401" i="16" s="1"/>
  <c r="H3402" i="16" s="1"/>
  <c r="H3403" i="16" s="1"/>
  <c r="H3404" i="16" s="1"/>
  <c r="H3405" i="16" s="1"/>
  <c r="H3406" i="16" s="1"/>
  <c r="H3407" i="16" s="1"/>
  <c r="H3408" i="16" s="1"/>
  <c r="H3409" i="16" s="1"/>
  <c r="H3410" i="16" s="1"/>
  <c r="H3411" i="16" s="1"/>
  <c r="H3412" i="16" s="1"/>
  <c r="H3413" i="16" s="1"/>
  <c r="H3414" i="16" s="1"/>
  <c r="H3415" i="16" s="1"/>
  <c r="H3416" i="16" s="1"/>
  <c r="H3417" i="16" s="1"/>
  <c r="H3418" i="16" s="1"/>
  <c r="H3419" i="16" s="1"/>
  <c r="H3420" i="16" s="1"/>
  <c r="H3421" i="16" s="1"/>
  <c r="H3422" i="16" s="1"/>
  <c r="H3423" i="16" s="1"/>
  <c r="H3424" i="16" s="1"/>
  <c r="H3425" i="16" s="1"/>
  <c r="H3426" i="16" s="1"/>
  <c r="H3427" i="16" s="1"/>
  <c r="H3428" i="16" s="1"/>
  <c r="H3429" i="16" s="1"/>
  <c r="H3430" i="16" s="1"/>
  <c r="H3431" i="16" s="1"/>
  <c r="H3432" i="16" s="1"/>
  <c r="H3433" i="16" s="1"/>
  <c r="H3434" i="16" s="1"/>
  <c r="H3435" i="16" s="1"/>
  <c r="H3436" i="16" s="1"/>
  <c r="H3437" i="16" s="1"/>
  <c r="H3438" i="16" s="1"/>
  <c r="H3439" i="16" s="1"/>
  <c r="H3440" i="16" s="1"/>
  <c r="H3441" i="16" s="1"/>
  <c r="H3442" i="16" s="1"/>
  <c r="H3443" i="16" s="1"/>
  <c r="H3444" i="16" s="1"/>
  <c r="H3445" i="16" s="1"/>
  <c r="H3446" i="16" s="1"/>
  <c r="H3447" i="16" s="1"/>
  <c r="H3448" i="16" s="1"/>
  <c r="H3449" i="16" s="1"/>
  <c r="H3450" i="16" s="1"/>
  <c r="H3451" i="16" s="1"/>
  <c r="H3452" i="16" s="1"/>
  <c r="H3453" i="16" s="1"/>
  <c r="H3454" i="16" s="1"/>
  <c r="H3455" i="16" s="1"/>
  <c r="H3456" i="16" s="1"/>
  <c r="H3457" i="16" s="1"/>
  <c r="H3458" i="16" s="1"/>
  <c r="H3459" i="16" s="1"/>
  <c r="H3460" i="16" s="1"/>
  <c r="H3461" i="16" s="1"/>
  <c r="H3462" i="16" s="1"/>
  <c r="H3463" i="16" s="1"/>
  <c r="H3464" i="16" s="1"/>
  <c r="H3465" i="16" s="1"/>
  <c r="H3466" i="16" s="1"/>
  <c r="H3467" i="16" s="1"/>
  <c r="H3468" i="16" s="1"/>
  <c r="H3469" i="16" s="1"/>
  <c r="H3470" i="16" s="1"/>
  <c r="H3471" i="16" s="1"/>
  <c r="H3472" i="16" s="1"/>
  <c r="H3473" i="16" s="1"/>
  <c r="H3474" i="16" s="1"/>
  <c r="H3475" i="16" s="1"/>
  <c r="H3476" i="16" s="1"/>
  <c r="H3477" i="16" s="1"/>
  <c r="H3478" i="16" s="1"/>
  <c r="H3479" i="16" s="1"/>
  <c r="H3480" i="16" s="1"/>
  <c r="H3481" i="16" s="1"/>
  <c r="H3482" i="16" s="1"/>
  <c r="H3483" i="16" s="1"/>
  <c r="H3484" i="16" s="1"/>
  <c r="H3485" i="16" s="1"/>
  <c r="H3486" i="16" s="1"/>
  <c r="H3487" i="16" s="1"/>
  <c r="H3488" i="16" s="1"/>
  <c r="H3489" i="16" s="1"/>
  <c r="H3490" i="16" s="1"/>
  <c r="H3491" i="16" s="1"/>
  <c r="H3492" i="16" s="1"/>
  <c r="H3493" i="16" l="1"/>
  <c r="H3494" i="16" s="1"/>
  <c r="H3495" i="16" s="1"/>
  <c r="H3496" i="16" s="1"/>
  <c r="H3497" i="16" s="1"/>
  <c r="H3498" i="16" s="1"/>
  <c r="H3499" i="16" s="1"/>
  <c r="H3500" i="16" s="1"/>
  <c r="H3501" i="16" s="1"/>
  <c r="H3502" i="16" s="1"/>
  <c r="H3503" i="16" s="1"/>
  <c r="H3504" i="16" s="1"/>
  <c r="H3505" i="16" s="1"/>
  <c r="H3506" i="16" s="1"/>
  <c r="H3507" i="16" s="1"/>
  <c r="H3508" i="16" s="1"/>
  <c r="H3509" i="16" s="1"/>
  <c r="H3510" i="16" s="1"/>
  <c r="H3511" i="16" s="1"/>
  <c r="H3512" i="16" s="1"/>
  <c r="H3513" i="16" s="1"/>
  <c r="H3514" i="16" s="1"/>
  <c r="H3515" i="16" s="1"/>
  <c r="H3516" i="16" s="1"/>
  <c r="H3517" i="16" s="1"/>
  <c r="H3518" i="16" s="1"/>
  <c r="H3519" i="16" s="1"/>
  <c r="H3520" i="16" s="1"/>
  <c r="H3521" i="16" s="1"/>
  <c r="H3522" i="16" s="1"/>
  <c r="H3523" i="16" s="1"/>
  <c r="H3524" i="16" s="1"/>
  <c r="H3525" i="16" s="1"/>
  <c r="H3526" i="16" s="1"/>
  <c r="H3527" i="16" s="1"/>
  <c r="H3528" i="16" s="1"/>
  <c r="H3529" i="16" s="1"/>
  <c r="H3530" i="16" s="1"/>
  <c r="H3531" i="16" s="1"/>
  <c r="H3532" i="16" s="1"/>
  <c r="H3533" i="16" s="1"/>
  <c r="H3534" i="16" s="1"/>
  <c r="H3535" i="16" s="1"/>
  <c r="H3536" i="16" s="1"/>
  <c r="H3537" i="16" s="1"/>
  <c r="H3538" i="16" s="1"/>
  <c r="H3539" i="16" s="1"/>
  <c r="H3540" i="16" s="1"/>
  <c r="H3541" i="16" s="1"/>
  <c r="H3542" i="16" s="1"/>
  <c r="H3543" i="16" s="1"/>
  <c r="H3544" i="16" s="1"/>
  <c r="H3545" i="16" s="1"/>
  <c r="H3546" i="16" s="1"/>
  <c r="H3547" i="16" s="1"/>
  <c r="H3548" i="16" s="1"/>
  <c r="H3549" i="16" s="1"/>
  <c r="H3550" i="16" s="1"/>
  <c r="H3551" i="16" s="1"/>
  <c r="H3552" i="16" s="1"/>
  <c r="H3553" i="16" s="1"/>
  <c r="H3554" i="16" s="1"/>
  <c r="H3555" i="16" s="1"/>
  <c r="H3556" i="16" s="1"/>
  <c r="H3557" i="16" s="1"/>
  <c r="H3558" i="16" s="1"/>
  <c r="H3559" i="16" s="1"/>
  <c r="H3560" i="16" s="1"/>
  <c r="H3561" i="16" s="1"/>
  <c r="H3562" i="16" s="1"/>
  <c r="H3563" i="16" s="1"/>
  <c r="H3564" i="16" s="1"/>
  <c r="H3565" i="16" s="1"/>
  <c r="H3566" i="16" s="1"/>
  <c r="H3567" i="16" s="1"/>
  <c r="H3568" i="16" s="1"/>
  <c r="H3569" i="16" s="1"/>
  <c r="H3570" i="16" s="1"/>
  <c r="H3571" i="16" s="1"/>
  <c r="H3572" i="16" s="1"/>
  <c r="H3573" i="16" s="1"/>
  <c r="H3574" i="16" s="1"/>
  <c r="H3575" i="16" s="1"/>
  <c r="H3576" i="16" s="1"/>
  <c r="H3577" i="16" s="1"/>
  <c r="H3578" i="16" s="1"/>
  <c r="H3579" i="16" s="1"/>
  <c r="H3580" i="16" s="1"/>
  <c r="H3581" i="16" s="1"/>
  <c r="H3582" i="16" s="1"/>
  <c r="H3583" i="16" s="1"/>
  <c r="H3584" i="16" s="1"/>
  <c r="H3585" i="16" s="1"/>
  <c r="H3586" i="16" s="1"/>
  <c r="H3587" i="16" s="1"/>
  <c r="H3588" i="16" s="1"/>
  <c r="H3589" i="16" s="1"/>
  <c r="H3590" i="16" s="1"/>
  <c r="H3591" i="16" s="1"/>
  <c r="H3592" i="16" s="1"/>
  <c r="H3593" i="16" s="1"/>
  <c r="H3594" i="16" s="1"/>
  <c r="H3595" i="16" s="1"/>
  <c r="H3596" i="16" s="1"/>
  <c r="H3597" i="16" s="1"/>
  <c r="H3598" i="16" s="1"/>
  <c r="H3599" i="16" s="1"/>
  <c r="H3600" i="16" s="1"/>
  <c r="H3601" i="16" s="1"/>
  <c r="H3602" i="16" s="1"/>
  <c r="H3603" i="16" s="1"/>
  <c r="H3604" i="16" s="1"/>
  <c r="H3605" i="16" s="1"/>
  <c r="H3606" i="16" s="1"/>
  <c r="H3607" i="16" s="1"/>
  <c r="H3608" i="16" s="1"/>
  <c r="H3609" i="16" s="1"/>
  <c r="H3610" i="16" s="1"/>
  <c r="H3611" i="16" s="1"/>
  <c r="H3612" i="16" s="1"/>
  <c r="H3613" i="16" s="1"/>
  <c r="H3614" i="16" s="1"/>
  <c r="H3615" i="16" s="1"/>
  <c r="H3616" i="16" s="1"/>
  <c r="H3617" i="16" s="1"/>
  <c r="H3618" i="16" s="1"/>
  <c r="H3619" i="16" s="1"/>
  <c r="H3620" i="16" s="1"/>
  <c r="H3621" i="16" s="1"/>
  <c r="H3622" i="16" s="1"/>
  <c r="H3623" i="16" s="1"/>
  <c r="H3624" i="16" s="1"/>
  <c r="H3625" i="16" s="1"/>
  <c r="H3626" i="16" s="1"/>
  <c r="H3627" i="16" s="1"/>
  <c r="H3628" i="16" s="1"/>
  <c r="H3629" i="16" s="1"/>
  <c r="H3630" i="16" s="1"/>
  <c r="H3631" i="16" s="1"/>
  <c r="H3632" i="16" s="1"/>
  <c r="H3633" i="16" s="1"/>
  <c r="H3634" i="16" s="1"/>
  <c r="H3635" i="16" s="1"/>
  <c r="H3636" i="16" s="1"/>
  <c r="H3637" i="16" s="1"/>
  <c r="H3638" i="16" s="1"/>
  <c r="H3639" i="16" s="1"/>
  <c r="H3640" i="16" s="1"/>
  <c r="H3641" i="16" s="1"/>
  <c r="H3642" i="16" s="1"/>
  <c r="H3643" i="16" s="1"/>
  <c r="H3644" i="16" s="1"/>
  <c r="H3645" i="16" s="1"/>
  <c r="H3646" i="16" s="1"/>
  <c r="H3647" i="16" s="1"/>
  <c r="H3648" i="16" s="1"/>
  <c r="H3649" i="16" s="1"/>
  <c r="H3650" i="16" s="1"/>
  <c r="H3651" i="16" s="1"/>
  <c r="H3652" i="16" s="1"/>
  <c r="H3653" i="16" s="1"/>
  <c r="H3654" i="16" s="1"/>
  <c r="H3655" i="16" s="1"/>
  <c r="H3656" i="16" s="1"/>
  <c r="H3657" i="16" s="1"/>
  <c r="H3658" i="16" s="1"/>
  <c r="H3659" i="16" s="1"/>
  <c r="H3660" i="16" s="1"/>
  <c r="H3661" i="16" s="1"/>
  <c r="H3662" i="16" s="1"/>
  <c r="H3663" i="16" s="1"/>
  <c r="H3664" i="16" s="1"/>
  <c r="H3665" i="16" s="1"/>
  <c r="H3666" i="16" s="1"/>
  <c r="H3667" i="16" s="1"/>
  <c r="H3668" i="16" s="1"/>
  <c r="H3669" i="16" s="1"/>
  <c r="H3670" i="16" s="1"/>
  <c r="H3671" i="16" s="1"/>
  <c r="H3672" i="16" s="1"/>
  <c r="H3673" i="16" s="1"/>
  <c r="H3674" i="16" s="1"/>
  <c r="H3675" i="16" s="1"/>
  <c r="H3676" i="16" s="1"/>
  <c r="H3677" i="16" s="1"/>
  <c r="H3678" i="16" s="1"/>
  <c r="H3679" i="16" s="1"/>
  <c r="H3680" i="16" s="1"/>
  <c r="H3681" i="16" s="1"/>
  <c r="H3682" i="16" s="1"/>
  <c r="H3683" i="16" s="1"/>
  <c r="H3684" i="16" s="1"/>
  <c r="H3685" i="16" s="1"/>
  <c r="H3686" i="16" s="1"/>
  <c r="H3687" i="16" s="1"/>
  <c r="H3688" i="16" s="1"/>
  <c r="H3689" i="16" s="1"/>
  <c r="H3690" i="16" s="1"/>
  <c r="H3691" i="16" s="1"/>
  <c r="H3692" i="16" s="1"/>
  <c r="H3693" i="16" s="1"/>
  <c r="H3694" i="16" s="1"/>
  <c r="H3695" i="16" s="1"/>
  <c r="H3696" i="16" s="1"/>
  <c r="H3697" i="16" s="1"/>
  <c r="H3698" i="16" s="1"/>
  <c r="H3699" i="16" s="1"/>
  <c r="H3700" i="16" s="1"/>
  <c r="H3701" i="16" s="1"/>
  <c r="H3702" i="16" s="1"/>
  <c r="H3703" i="16" s="1"/>
  <c r="H3704" i="16" s="1"/>
  <c r="H3705" i="16" s="1"/>
  <c r="H3706" i="16" s="1"/>
  <c r="H3707" i="16" s="1"/>
  <c r="H3708" i="16" s="1"/>
  <c r="H3709" i="16" s="1"/>
  <c r="H3710" i="16" s="1"/>
  <c r="H3711" i="16" s="1"/>
  <c r="H3712" i="16" s="1"/>
  <c r="H3713" i="16" s="1"/>
  <c r="H3714" i="16" s="1"/>
  <c r="H3715" i="16" s="1"/>
  <c r="H3716" i="16" s="1"/>
  <c r="H3717" i="16" s="1"/>
  <c r="H3718" i="16" s="1"/>
  <c r="H3719" i="16" s="1"/>
  <c r="H3720" i="16" s="1"/>
  <c r="H3721" i="16" s="1"/>
  <c r="H3722" i="16" s="1"/>
  <c r="H3723" i="16" s="1"/>
  <c r="H3724" i="16" s="1"/>
  <c r="H3725" i="16" s="1"/>
  <c r="H3726" i="16" s="1"/>
  <c r="H3727" i="16" s="1"/>
  <c r="H3728" i="16" s="1"/>
  <c r="H3729" i="16" s="1"/>
  <c r="H3730" i="16" s="1"/>
  <c r="H3731" i="16" s="1"/>
  <c r="H3732" i="16" s="1"/>
  <c r="H3733" i="16" s="1"/>
  <c r="H3734" i="16" s="1"/>
  <c r="H3735" i="16" s="1"/>
  <c r="H3736" i="16" s="1"/>
  <c r="H3737" i="16" s="1"/>
  <c r="H3738" i="16" s="1"/>
  <c r="H3739" i="16" s="1"/>
  <c r="H3740" i="16" s="1"/>
  <c r="H3741" i="16" s="1"/>
  <c r="H3742" i="16" s="1"/>
  <c r="H3743" i="16" s="1"/>
  <c r="H3744" i="16" s="1"/>
  <c r="H3745" i="16" s="1"/>
  <c r="H3746" i="16" s="1"/>
  <c r="H3747" i="16" s="1"/>
  <c r="H3748" i="16" s="1"/>
  <c r="H3749" i="16" s="1"/>
  <c r="H3750" i="16" s="1"/>
  <c r="H3751" i="16" s="1"/>
  <c r="H3752" i="16" s="1"/>
  <c r="H3753" i="16" s="1"/>
  <c r="H3754" i="16" s="1"/>
  <c r="H3755" i="16" s="1"/>
  <c r="H3756" i="16" s="1"/>
  <c r="H3757" i="16" s="1"/>
  <c r="H3758" i="16" s="1"/>
  <c r="H3759" i="16" s="1"/>
  <c r="H3760" i="16" s="1"/>
  <c r="H3761" i="16" s="1"/>
  <c r="H3762" i="16" s="1"/>
  <c r="H3763" i="16" s="1"/>
  <c r="H3764" i="16" s="1"/>
  <c r="H3765" i="16" s="1"/>
  <c r="H3766" i="16" s="1"/>
  <c r="H3767" i="16" s="1"/>
  <c r="H3768" i="16" s="1"/>
  <c r="H3769" i="16" s="1"/>
  <c r="H3770" i="16" s="1"/>
  <c r="H3771" i="16" s="1"/>
  <c r="H3772" i="16" s="1"/>
  <c r="H3773" i="16" s="1"/>
  <c r="H3774" i="16" s="1"/>
  <c r="H3775" i="16" s="1"/>
  <c r="H3776" i="16" s="1"/>
  <c r="H3777" i="16" s="1"/>
  <c r="H3778" i="16" s="1"/>
  <c r="H3779" i="16" s="1"/>
  <c r="H3780" i="16" s="1"/>
  <c r="H3781" i="16" s="1"/>
  <c r="H3782" i="16" s="1"/>
  <c r="H3783" i="16" s="1"/>
  <c r="H3784" i="16" s="1"/>
  <c r="H3785" i="16" s="1"/>
  <c r="H3786" i="16" s="1"/>
  <c r="H3787" i="16" s="1"/>
  <c r="H3788" i="16" s="1"/>
  <c r="H3789" i="16" s="1"/>
  <c r="H3790" i="16" s="1"/>
  <c r="H3791" i="16" s="1"/>
  <c r="H3792" i="16" s="1"/>
  <c r="H3793" i="16" s="1"/>
  <c r="H3794" i="16" s="1"/>
  <c r="H3795" i="16" s="1"/>
  <c r="H3796" i="16" s="1"/>
  <c r="H3797" i="16" s="1"/>
  <c r="H3798" i="16" s="1"/>
  <c r="H3799" i="16" s="1"/>
  <c r="H3800" i="16" s="1"/>
  <c r="H3801" i="16" s="1"/>
  <c r="H3802" i="16" s="1"/>
  <c r="H3803" i="16" s="1"/>
  <c r="H3804" i="16" s="1"/>
  <c r="H3805" i="16" s="1"/>
  <c r="H3806" i="16" s="1"/>
  <c r="H3807" i="16" s="1"/>
  <c r="H3808" i="16" s="1"/>
  <c r="H3809" i="16" s="1"/>
  <c r="H3810" i="16" s="1"/>
  <c r="H3811" i="16" s="1"/>
  <c r="H3812" i="16" s="1"/>
  <c r="H3813" i="16" s="1"/>
  <c r="H3814" i="16" s="1"/>
  <c r="H3815" i="16" s="1"/>
  <c r="H3816" i="16" s="1"/>
  <c r="H3817" i="16" s="1"/>
  <c r="H3818" i="16" s="1"/>
  <c r="H3819" i="16" s="1"/>
  <c r="H3820" i="16" s="1"/>
  <c r="H3821" i="16" s="1"/>
  <c r="H3822" i="16" s="1"/>
  <c r="H3823" i="16" s="1"/>
  <c r="H3824" i="16" s="1"/>
  <c r="H3825" i="16" s="1"/>
  <c r="H3826" i="16" s="1"/>
  <c r="H3827" i="16" s="1"/>
  <c r="H3828" i="16" s="1"/>
  <c r="H3829" i="16" s="1"/>
  <c r="H3830" i="16" s="1"/>
  <c r="H3831" i="16" s="1"/>
  <c r="H3832" i="16" s="1"/>
  <c r="H3833" i="16" s="1"/>
  <c r="H3834" i="16" s="1"/>
  <c r="H3835" i="16" s="1"/>
  <c r="H3836" i="16" s="1"/>
  <c r="H3837" i="16" s="1"/>
  <c r="H3838" i="16" s="1"/>
  <c r="H3839" i="16" s="1"/>
  <c r="H3840" i="16" s="1"/>
  <c r="H3841" i="16" s="1"/>
  <c r="H3842" i="16" s="1"/>
  <c r="H3843" i="16" s="1"/>
  <c r="H3844" i="16" s="1"/>
  <c r="H3845" i="16" s="1"/>
  <c r="H3846" i="16" s="1"/>
  <c r="H3847" i="16" s="1"/>
  <c r="H3848" i="16" s="1"/>
  <c r="H3849" i="16" s="1"/>
  <c r="H3850" i="16" s="1"/>
  <c r="H3851" i="16" s="1"/>
  <c r="H3852" i="16" s="1"/>
  <c r="H3853" i="16" s="1"/>
  <c r="H3854" i="16" s="1"/>
  <c r="H3855" i="16" s="1"/>
  <c r="H3856" i="16" s="1"/>
  <c r="H3857" i="16" s="1"/>
  <c r="H3858" i="16" s="1"/>
  <c r="H3859" i="16" s="1"/>
  <c r="H3860" i="16" s="1"/>
  <c r="H3861" i="16" s="1"/>
  <c r="H3862" i="16" s="1"/>
  <c r="H3863" i="16" s="1"/>
  <c r="H3864" i="16" s="1"/>
  <c r="H3865" i="16" s="1"/>
  <c r="H3866" i="16" s="1"/>
  <c r="H3867" i="16" s="1"/>
  <c r="H3868" i="16" s="1"/>
  <c r="H3869" i="16" s="1"/>
  <c r="H3870" i="16" s="1"/>
  <c r="H3871" i="16" s="1"/>
  <c r="H3872" i="16" s="1"/>
  <c r="H3873" i="16" s="1"/>
  <c r="H3874" i="16" s="1"/>
  <c r="H3875" i="16" s="1"/>
  <c r="H3876" i="16" s="1"/>
  <c r="H3877" i="16" s="1"/>
  <c r="H3878" i="16" s="1"/>
  <c r="H3879" i="16" s="1"/>
  <c r="H3880" i="16" s="1"/>
  <c r="H3881" i="16" s="1"/>
  <c r="H3882" i="16" s="1"/>
  <c r="H3883" i="16" s="1"/>
  <c r="H3884" i="16" s="1"/>
  <c r="H3885" i="16" s="1"/>
  <c r="H3886" i="16" s="1"/>
  <c r="H3887" i="16" s="1"/>
  <c r="H3888" i="16" s="1"/>
  <c r="H3889" i="16" s="1"/>
  <c r="H3890" i="16" s="1"/>
  <c r="H3891" i="16" s="1"/>
  <c r="H3892" i="16" s="1"/>
  <c r="H3893" i="16" s="1"/>
  <c r="H3894" i="16" s="1"/>
  <c r="H3895" i="16" s="1"/>
  <c r="H3896" i="16" s="1"/>
  <c r="H3897" i="16" s="1"/>
  <c r="H3898" i="16" s="1"/>
  <c r="H3899" i="16" s="1"/>
  <c r="H3900" i="16" s="1"/>
  <c r="H3901" i="16" s="1"/>
  <c r="H3902" i="16" s="1"/>
  <c r="H3903" i="16" s="1"/>
  <c r="H3904" i="16" s="1"/>
  <c r="H3905" i="16" s="1"/>
  <c r="H3906" i="16" s="1"/>
  <c r="H3907" i="16" s="1"/>
  <c r="H3908" i="16" s="1"/>
  <c r="H3909" i="16" s="1"/>
  <c r="H3910" i="16" s="1"/>
  <c r="H3911" i="16" s="1"/>
  <c r="H3912" i="16" s="1"/>
  <c r="H3913" i="16" s="1"/>
  <c r="H3914" i="16" s="1"/>
  <c r="H3915" i="16" s="1"/>
  <c r="H3916" i="16" s="1"/>
  <c r="H3917" i="16" s="1"/>
  <c r="H3918" i="16" s="1"/>
  <c r="H3919" i="16" s="1"/>
  <c r="H3920" i="16" s="1"/>
  <c r="H3921" i="16" s="1"/>
  <c r="H3922" i="16" s="1"/>
  <c r="H3923" i="16" s="1"/>
  <c r="H3924" i="16" s="1"/>
  <c r="H3925" i="16" s="1"/>
  <c r="H3926" i="16" s="1"/>
  <c r="H3927" i="16" s="1"/>
  <c r="H3928" i="16" s="1"/>
  <c r="H3929" i="16" s="1"/>
  <c r="H3930" i="16" s="1"/>
  <c r="H3931" i="16" s="1"/>
  <c r="H3932" i="16" s="1"/>
  <c r="H3933" i="16" s="1"/>
  <c r="H3934" i="16" s="1"/>
  <c r="H3935" i="16" s="1"/>
  <c r="H3936" i="16" s="1"/>
  <c r="H3937" i="16" s="1"/>
  <c r="H3938" i="16" s="1"/>
  <c r="H3939" i="16" s="1"/>
  <c r="H3940" i="16" s="1"/>
  <c r="H3941" i="16" s="1"/>
  <c r="H3942" i="16" s="1"/>
  <c r="H3943" i="16" s="1"/>
  <c r="H3944" i="16" s="1"/>
  <c r="H3945" i="16" s="1"/>
  <c r="H3946" i="16" s="1"/>
  <c r="H3947" i="16" s="1"/>
  <c r="H3948" i="16" s="1"/>
  <c r="H3949" i="16" s="1"/>
  <c r="H3950" i="16" s="1"/>
  <c r="H3951" i="16" s="1"/>
  <c r="H3952" i="16" s="1"/>
  <c r="H3953" i="16" s="1"/>
  <c r="H3954" i="16" s="1"/>
  <c r="H3955" i="16" s="1"/>
  <c r="H3956" i="16" s="1"/>
  <c r="H3957" i="16" s="1"/>
  <c r="H3958" i="16" s="1"/>
  <c r="H3959" i="16" s="1"/>
  <c r="H3960" i="16" s="1"/>
  <c r="H3961" i="16" s="1"/>
  <c r="H3962" i="16" s="1"/>
  <c r="H3963" i="16" s="1"/>
  <c r="H3964" i="16" s="1"/>
  <c r="H3965" i="16" s="1"/>
  <c r="H3966" i="16" s="1"/>
  <c r="H3967" i="16" s="1"/>
  <c r="H3968" i="16" s="1"/>
  <c r="H3969" i="16" s="1"/>
  <c r="H3970" i="16" s="1"/>
  <c r="H3971" i="16" s="1"/>
  <c r="H3972" i="16" s="1"/>
  <c r="H3973" i="16" s="1"/>
  <c r="H3974" i="16" s="1"/>
  <c r="H3975" i="16" s="1"/>
  <c r="H3976" i="16" s="1"/>
  <c r="H3977" i="16" s="1"/>
  <c r="H3978" i="16" s="1"/>
  <c r="H3979" i="16" s="1"/>
  <c r="H3980" i="16" s="1"/>
  <c r="H3981" i="16" s="1"/>
  <c r="H3982" i="16" s="1"/>
  <c r="H3983" i="16" s="1"/>
  <c r="H3984" i="16" s="1"/>
  <c r="H3985" i="16" s="1"/>
  <c r="H3986" i="16" s="1"/>
  <c r="H3987" i="16" s="1"/>
  <c r="H3988" i="16" s="1"/>
  <c r="H3989" i="16" s="1"/>
  <c r="H3990" i="16" s="1"/>
  <c r="H3991" i="16" s="1"/>
  <c r="H3992" i="16" s="1"/>
  <c r="H3993" i="16" s="1"/>
  <c r="H3994" i="16" s="1"/>
  <c r="H3995" i="16" s="1"/>
  <c r="H3996" i="16" s="1"/>
  <c r="H3997" i="16" s="1"/>
  <c r="H3998" i="16" s="1"/>
  <c r="H3999" i="16" s="1"/>
  <c r="H4000" i="16" s="1"/>
  <c r="H4001" i="16" s="1"/>
  <c r="H4002" i="16" s="1"/>
  <c r="H4003" i="16" s="1"/>
  <c r="H4004" i="16" s="1"/>
  <c r="H4005" i="16" s="1"/>
  <c r="H4006" i="16" s="1"/>
  <c r="H4007" i="16" s="1"/>
  <c r="H4008" i="16" s="1"/>
  <c r="H4009" i="16" s="1"/>
  <c r="H4010" i="16" s="1"/>
  <c r="H4011" i="16" s="1"/>
  <c r="H4012" i="16" s="1"/>
  <c r="H4013" i="16" s="1"/>
  <c r="H4014" i="16" s="1"/>
  <c r="H4015" i="16" s="1"/>
  <c r="H4016" i="16" s="1"/>
  <c r="H4017" i="16" s="1"/>
  <c r="H4018" i="16" s="1"/>
  <c r="H4019" i="16" s="1"/>
  <c r="H4020" i="16" s="1"/>
  <c r="H4021" i="16" s="1"/>
  <c r="H4022" i="16" s="1"/>
  <c r="H4023" i="16" s="1"/>
  <c r="H4024" i="16" s="1"/>
  <c r="H4025" i="16" s="1"/>
  <c r="H4026" i="16" s="1"/>
  <c r="H4027" i="16" s="1"/>
  <c r="H4028" i="16" s="1"/>
  <c r="H4029" i="16" s="1"/>
  <c r="H4030" i="16" s="1"/>
  <c r="H4031" i="16" s="1"/>
  <c r="H4032" i="16" s="1"/>
  <c r="H4033" i="16" s="1"/>
  <c r="H4034" i="16" s="1"/>
  <c r="H4035" i="16" s="1"/>
  <c r="H4036" i="16" s="1"/>
  <c r="H4037" i="16" s="1"/>
  <c r="H4038" i="16" s="1"/>
  <c r="H4039" i="16" s="1"/>
  <c r="H4040" i="16" s="1"/>
  <c r="H4041" i="16" s="1"/>
  <c r="H4042" i="16" s="1"/>
  <c r="H4043" i="16" s="1"/>
  <c r="H4044" i="16" s="1"/>
  <c r="H4045" i="16" s="1"/>
  <c r="H4046" i="16" s="1"/>
  <c r="H4047" i="16" s="1"/>
  <c r="H4048" i="16" s="1"/>
  <c r="H4049" i="16" s="1"/>
  <c r="H4050" i="16" s="1"/>
  <c r="H4051" i="16" s="1"/>
  <c r="H4052" i="16" s="1"/>
  <c r="H4053" i="16" s="1"/>
  <c r="H4054" i="16" s="1"/>
  <c r="H4055" i="16" s="1"/>
  <c r="H4056" i="16" s="1"/>
  <c r="H4057" i="16" s="1"/>
  <c r="H4058" i="16" s="1"/>
  <c r="H4059" i="16" s="1"/>
  <c r="H4060" i="16" s="1"/>
  <c r="H4061" i="16" s="1"/>
  <c r="H4062" i="16" s="1"/>
  <c r="H4063" i="16" s="1"/>
  <c r="H4064" i="16" s="1"/>
  <c r="H4065" i="16" s="1"/>
  <c r="H4066" i="16" s="1"/>
  <c r="H4067" i="16" s="1"/>
  <c r="H4068" i="16" s="1"/>
  <c r="H4069" i="16" s="1"/>
  <c r="H4070" i="16" s="1"/>
  <c r="H4071" i="16" s="1"/>
  <c r="H4072" i="16" s="1"/>
  <c r="H4073" i="16" s="1"/>
  <c r="H4074" i="16" s="1"/>
  <c r="H4075" i="16" s="1"/>
  <c r="H4076" i="16" s="1"/>
  <c r="H4077" i="16" s="1"/>
  <c r="H4078" i="16" s="1"/>
  <c r="H4079" i="16" s="1"/>
  <c r="H4080" i="16" s="1"/>
  <c r="H4081" i="16" s="1"/>
  <c r="H4082" i="16" s="1"/>
  <c r="H4083" i="16" s="1"/>
  <c r="H4084" i="16" s="1"/>
  <c r="H4085" i="16" s="1"/>
  <c r="H4086" i="16" s="1"/>
  <c r="H4087" i="16" s="1"/>
  <c r="H4088" i="16" s="1"/>
  <c r="H4089" i="16" s="1"/>
  <c r="H4090" i="16" s="1"/>
  <c r="H4091" i="16" s="1"/>
  <c r="H4092" i="16" s="1"/>
  <c r="H4093" i="16" s="1"/>
  <c r="H4094" i="16" s="1"/>
  <c r="H4095" i="16" s="1"/>
  <c r="H4096" i="16" s="1"/>
  <c r="H4097" i="16" s="1"/>
  <c r="H4098" i="16" s="1"/>
  <c r="H4099" i="16" s="1"/>
  <c r="H4100" i="16" s="1"/>
  <c r="H4101" i="16" s="1"/>
  <c r="H4102" i="16" s="1"/>
  <c r="H4103" i="16" s="1"/>
  <c r="H4104" i="16" s="1"/>
  <c r="H4105" i="16" s="1"/>
  <c r="H4106" i="16" s="1"/>
  <c r="H4107" i="16" s="1"/>
  <c r="H4108" i="16" s="1"/>
  <c r="H4109" i="16" s="1"/>
  <c r="H4110" i="16" s="1"/>
  <c r="H4111" i="16" s="1"/>
  <c r="H4112" i="16" s="1"/>
  <c r="H4113" i="16" s="1"/>
  <c r="H4114" i="16" s="1"/>
  <c r="H4115" i="16" s="1"/>
  <c r="H4116" i="16" s="1"/>
  <c r="H4117" i="16" s="1"/>
  <c r="H4118" i="16" s="1"/>
  <c r="H4119" i="16" s="1"/>
  <c r="H4120" i="16" s="1"/>
  <c r="H4121" i="16" s="1"/>
  <c r="H4122" i="16" s="1"/>
  <c r="H4123" i="16" s="1"/>
  <c r="H4124" i="16" s="1"/>
  <c r="H4125" i="16" s="1"/>
  <c r="H4126" i="16" s="1"/>
  <c r="H4127" i="16" s="1"/>
  <c r="H4128" i="16" s="1"/>
  <c r="H4129" i="16" s="1"/>
  <c r="H4130" i="16" s="1"/>
  <c r="H4131" i="16" s="1"/>
  <c r="H4132" i="16" s="1"/>
  <c r="H4133" i="16" s="1"/>
  <c r="H4134" i="16" s="1"/>
  <c r="H4135" i="16" s="1"/>
  <c r="H4136" i="16" s="1"/>
  <c r="H4137" i="16" s="1"/>
  <c r="H4138" i="16" s="1"/>
  <c r="H4139" i="16" s="1"/>
  <c r="H4140" i="16" s="1"/>
  <c r="H4141" i="16" s="1"/>
  <c r="H4142" i="16" s="1"/>
  <c r="H4143" i="16" s="1"/>
  <c r="H4144" i="16" s="1"/>
  <c r="H4145" i="16" s="1"/>
  <c r="H4146" i="16" s="1"/>
  <c r="H4147" i="16" s="1"/>
  <c r="H4148" i="16" s="1"/>
  <c r="H4149" i="16" s="1"/>
  <c r="H4150" i="16" s="1"/>
  <c r="H4151" i="16" s="1"/>
  <c r="H4152" i="16" s="1"/>
  <c r="H4153" i="16" s="1"/>
  <c r="H4154" i="16" s="1"/>
  <c r="H4155" i="16" s="1"/>
  <c r="H4156" i="16" s="1"/>
  <c r="H4157" i="16" s="1"/>
  <c r="H4158" i="16" s="1"/>
  <c r="H4159" i="16" s="1"/>
  <c r="H4160" i="16" s="1"/>
  <c r="H4161" i="16" s="1"/>
  <c r="H4162" i="16" s="1"/>
  <c r="H4163" i="16" s="1"/>
  <c r="H4164" i="16" s="1"/>
  <c r="H4165" i="16" s="1"/>
  <c r="H4166" i="16" s="1"/>
  <c r="H4167" i="16" s="1"/>
  <c r="H664" i="16"/>
  <c r="H665" i="16" s="1"/>
  <c r="H666" i="16" s="1"/>
  <c r="H667" i="16" s="1"/>
  <c r="H668" i="16" s="1"/>
  <c r="H669" i="16" s="1"/>
  <c r="H670" i="16" s="1"/>
  <c r="H671" i="16" s="1"/>
  <c r="H672" i="16" s="1"/>
  <c r="H673" i="16" s="1"/>
  <c r="H674" i="16" s="1"/>
  <c r="H675" i="16" s="1"/>
  <c r="H676" i="16" s="1"/>
  <c r="H677" i="16" s="1"/>
  <c r="H678" i="16" s="1"/>
  <c r="H679" i="16" s="1"/>
  <c r="H680" i="16" s="1"/>
  <c r="H681" i="16" s="1"/>
  <c r="H682" i="16" s="1"/>
  <c r="H683" i="16" s="1"/>
  <c r="H684" i="16" s="1"/>
  <c r="H685" i="16" s="1"/>
  <c r="H686" i="16" s="1"/>
  <c r="H687" i="16" s="1"/>
  <c r="H688" i="16" s="1"/>
  <c r="H689" i="16" s="1"/>
  <c r="H690" i="16" s="1"/>
  <c r="H691" i="16" s="1"/>
  <c r="H692" i="16" s="1"/>
  <c r="H693" i="16" s="1"/>
  <c r="H694" i="16" s="1"/>
  <c r="H695" i="16" s="1"/>
  <c r="H696" i="16" s="1"/>
  <c r="H697" i="16" s="1"/>
  <c r="H698" i="16" s="1"/>
  <c r="H699" i="16" s="1"/>
  <c r="H700" i="16" s="1"/>
  <c r="H701" i="16" s="1"/>
  <c r="H702" i="16" s="1"/>
  <c r="H703" i="16" s="1"/>
  <c r="H704" i="16" s="1"/>
  <c r="H705" i="16" s="1"/>
  <c r="H706" i="16" s="1"/>
  <c r="H707" i="16" s="1"/>
  <c r="H708" i="16" s="1"/>
  <c r="H709" i="16" s="1"/>
  <c r="H710" i="16" s="1"/>
  <c r="H711" i="16" s="1"/>
  <c r="H712" i="16" s="1"/>
  <c r="H713" i="16" s="1"/>
  <c r="H714" i="16" s="1"/>
  <c r="H715" i="16" s="1"/>
  <c r="H716" i="16" s="1"/>
  <c r="H717" i="16" s="1"/>
  <c r="H718" i="16" s="1"/>
  <c r="H719" i="16" s="1"/>
  <c r="H720" i="16" s="1"/>
  <c r="H721" i="16" s="1"/>
  <c r="H722" i="16" s="1"/>
  <c r="H723" i="16" s="1"/>
  <c r="H724" i="16" s="1"/>
  <c r="H725" i="16" s="1"/>
  <c r="H726" i="16" s="1"/>
  <c r="H727" i="16" s="1"/>
  <c r="H728" i="16" s="1"/>
  <c r="H729" i="16" s="1"/>
  <c r="H730" i="16" s="1"/>
  <c r="H731" i="16" s="1"/>
  <c r="H732" i="16" s="1"/>
  <c r="H733" i="16" s="1"/>
  <c r="H734" i="16" s="1"/>
  <c r="H735" i="16" s="1"/>
  <c r="H736" i="16" s="1"/>
  <c r="H737" i="16" s="1"/>
  <c r="H738" i="16" s="1"/>
  <c r="H739" i="16" s="1"/>
  <c r="H740" i="16" s="1"/>
  <c r="H741" i="16" s="1"/>
  <c r="H742" i="16" s="1"/>
  <c r="H743" i="16" s="1"/>
  <c r="H744" i="16" s="1"/>
  <c r="H745" i="16" s="1"/>
  <c r="H746" i="16" s="1"/>
  <c r="H747" i="16" s="1"/>
  <c r="H748" i="16" s="1"/>
  <c r="H749" i="16" s="1"/>
  <c r="H750" i="16" s="1"/>
  <c r="H751" i="16" s="1"/>
  <c r="H752" i="16" s="1"/>
  <c r="H753" i="16" s="1"/>
  <c r="H754" i="16" s="1"/>
  <c r="H755" i="16" s="1"/>
  <c r="H756" i="16" s="1"/>
  <c r="H757" i="16" s="1"/>
  <c r="H758" i="16" s="1"/>
  <c r="H759" i="16" s="1"/>
  <c r="H760" i="16" s="1"/>
  <c r="H761" i="16" s="1"/>
  <c r="H762" i="16" s="1"/>
  <c r="H763" i="16" s="1"/>
  <c r="H764" i="16" s="1"/>
  <c r="H765" i="16" s="1"/>
  <c r="H766" i="16" s="1"/>
  <c r="H767" i="16" s="1"/>
  <c r="H768" i="16" s="1"/>
  <c r="H769" i="16" s="1"/>
  <c r="H770" i="16" s="1"/>
  <c r="H771" i="16" s="1"/>
  <c r="H772" i="16" s="1"/>
  <c r="H773" i="16" s="1"/>
  <c r="H774" i="16" s="1"/>
  <c r="H775" i="16" s="1"/>
  <c r="H776" i="16" s="1"/>
  <c r="H777" i="16" s="1"/>
  <c r="H778" i="16" s="1"/>
  <c r="H779" i="16" s="1"/>
  <c r="H780" i="16" s="1"/>
  <c r="H781" i="16" s="1"/>
  <c r="H782" i="16" s="1"/>
  <c r="H783" i="16" s="1"/>
  <c r="H784" i="16" s="1"/>
  <c r="H785" i="16" s="1"/>
  <c r="H786" i="16" s="1"/>
  <c r="H787" i="16" s="1"/>
  <c r="H788" i="16" s="1"/>
  <c r="H789" i="16" s="1"/>
  <c r="H790" i="16" s="1"/>
  <c r="H791" i="16" s="1"/>
  <c r="H792" i="16" s="1"/>
  <c r="H793" i="16" s="1"/>
  <c r="H794" i="16" s="1"/>
  <c r="H795" i="16" s="1"/>
  <c r="H796" i="16" s="1"/>
  <c r="H797" i="16" s="1"/>
  <c r="H798" i="16" s="1"/>
  <c r="H799" i="16" s="1"/>
  <c r="H800" i="16" s="1"/>
  <c r="H801" i="16" s="1"/>
  <c r="H802" i="16" s="1"/>
  <c r="H803" i="16" s="1"/>
  <c r="H804" i="16" s="1"/>
  <c r="H805" i="16" s="1"/>
  <c r="H806" i="16" s="1"/>
  <c r="H807" i="16" s="1"/>
  <c r="H808" i="16" s="1"/>
  <c r="H809" i="16" s="1"/>
  <c r="H810" i="16" s="1"/>
  <c r="H811" i="16" s="1"/>
  <c r="H812" i="16" s="1"/>
  <c r="H813" i="16" s="1"/>
  <c r="H814" i="16" s="1"/>
  <c r="H815" i="16" s="1"/>
  <c r="H816" i="16" s="1"/>
  <c r="H817" i="16" s="1"/>
  <c r="H818" i="16" s="1"/>
  <c r="H819" i="16" s="1"/>
  <c r="H820" i="16" s="1"/>
  <c r="H821" i="16" s="1"/>
  <c r="H822" i="16" s="1"/>
  <c r="H823" i="16" s="1"/>
  <c r="H824" i="16" s="1"/>
  <c r="H825" i="16" s="1"/>
  <c r="H826" i="16" s="1"/>
  <c r="H827" i="16" s="1"/>
  <c r="H828" i="16" s="1"/>
  <c r="H829" i="16" s="1"/>
  <c r="H830" i="16" s="1"/>
  <c r="H831" i="16" s="1"/>
  <c r="H832" i="16" s="1"/>
  <c r="H833" i="16" s="1"/>
  <c r="H834" i="16" s="1"/>
  <c r="H835" i="16" s="1"/>
  <c r="H836" i="16" s="1"/>
  <c r="H837" i="16" s="1"/>
  <c r="H838" i="16" s="1"/>
  <c r="H839" i="16" s="1"/>
  <c r="H840" i="16" s="1"/>
  <c r="H841" i="16" s="1"/>
  <c r="H842" i="16" s="1"/>
  <c r="H843" i="16" s="1"/>
  <c r="H844" i="16" s="1"/>
  <c r="H845" i="16" s="1"/>
  <c r="H846" i="16" s="1"/>
  <c r="H847" i="16" s="1"/>
  <c r="H848" i="16" s="1"/>
  <c r="H849" i="16" s="1"/>
  <c r="H850" i="16" s="1"/>
  <c r="H851" i="16" s="1"/>
  <c r="H852" i="16" s="1"/>
  <c r="H853" i="16" s="1"/>
  <c r="H854" i="16" s="1"/>
  <c r="H855" i="16" s="1"/>
  <c r="H856" i="16" s="1"/>
  <c r="H857" i="16" s="1"/>
  <c r="H858" i="16" s="1"/>
  <c r="H859" i="16" s="1"/>
  <c r="H860" i="16" s="1"/>
  <c r="H861" i="16" s="1"/>
  <c r="H862" i="16" s="1"/>
  <c r="H863" i="16" s="1"/>
  <c r="H864" i="16" s="1"/>
  <c r="H865" i="16" s="1"/>
  <c r="H866" i="16" s="1"/>
  <c r="H867" i="16" s="1"/>
  <c r="H868" i="16" s="1"/>
  <c r="H869" i="16" s="1"/>
  <c r="H870" i="16" s="1"/>
  <c r="H871" i="16" s="1"/>
  <c r="H872" i="16" s="1"/>
  <c r="H873" i="16" s="1"/>
  <c r="H874" i="16" s="1"/>
  <c r="H875" i="16" s="1"/>
  <c r="H876" i="16" s="1"/>
  <c r="H877" i="16" s="1"/>
  <c r="H878" i="16" s="1"/>
  <c r="H879" i="16" s="1"/>
  <c r="H880" i="16" s="1"/>
  <c r="H881" i="16" s="1"/>
  <c r="H882" i="16" s="1"/>
  <c r="H883" i="16" s="1"/>
  <c r="H884" i="16" s="1"/>
  <c r="H885" i="16" s="1"/>
  <c r="H886" i="16" s="1"/>
  <c r="H887" i="16" s="1"/>
  <c r="H888" i="16" s="1"/>
  <c r="H889" i="16" s="1"/>
  <c r="H890" i="16" s="1"/>
  <c r="H891" i="16" s="1"/>
  <c r="H892" i="16" s="1"/>
  <c r="H893" i="16" s="1"/>
  <c r="H894" i="16" s="1"/>
  <c r="H895" i="16" s="1"/>
  <c r="H896" i="16" s="1"/>
  <c r="H897" i="16" s="1"/>
  <c r="H898" i="16" s="1"/>
  <c r="H899" i="16" s="1"/>
  <c r="H900" i="16" s="1"/>
  <c r="H901" i="16" s="1"/>
  <c r="H902" i="16" s="1"/>
  <c r="H903" i="16" s="1"/>
  <c r="H904" i="16" s="1"/>
  <c r="H905" i="16" s="1"/>
  <c r="H906" i="16" s="1"/>
  <c r="H907" i="16" s="1"/>
  <c r="H908" i="16" s="1"/>
  <c r="H909" i="16" s="1"/>
  <c r="H910" i="16" s="1"/>
  <c r="H911" i="16" s="1"/>
  <c r="H912" i="16" s="1"/>
  <c r="H913" i="16" s="1"/>
  <c r="H914" i="16" s="1"/>
  <c r="H915" i="16" s="1"/>
  <c r="H916" i="16" s="1"/>
  <c r="H917" i="16" s="1"/>
  <c r="H918" i="16" s="1"/>
  <c r="H919" i="16" s="1"/>
  <c r="H920" i="16" s="1"/>
  <c r="H921" i="16" s="1"/>
  <c r="H922" i="16" s="1"/>
  <c r="H923" i="16" s="1"/>
  <c r="H924" i="16" s="1"/>
  <c r="H925" i="16" s="1"/>
  <c r="H926" i="16" s="1"/>
  <c r="H927" i="16" s="1"/>
  <c r="H928" i="16" s="1"/>
  <c r="H929" i="16" s="1"/>
  <c r="H930" i="16" s="1"/>
  <c r="H931" i="16" s="1"/>
  <c r="H932" i="16" s="1"/>
  <c r="H933" i="16" s="1"/>
  <c r="H934" i="16" s="1"/>
  <c r="H935" i="16" s="1"/>
  <c r="H936" i="16" s="1"/>
  <c r="H937" i="16" s="1"/>
  <c r="H938" i="16" s="1"/>
  <c r="H939" i="16" s="1"/>
  <c r="H940" i="16" s="1"/>
  <c r="H941" i="16" s="1"/>
  <c r="H942" i="16" s="1"/>
  <c r="H943" i="16" s="1"/>
  <c r="H944" i="16" s="1"/>
  <c r="H945" i="16" s="1"/>
  <c r="H946" i="16" s="1"/>
  <c r="H947" i="16" s="1"/>
  <c r="H948" i="16" s="1"/>
  <c r="H949" i="16" s="1"/>
  <c r="H950" i="16" s="1"/>
  <c r="H951" i="16" s="1"/>
  <c r="H952" i="16" s="1"/>
  <c r="H953" i="16" s="1"/>
  <c r="H954" i="16" s="1"/>
  <c r="H955" i="16" s="1"/>
  <c r="H956" i="16" s="1"/>
  <c r="H957" i="16" s="1"/>
  <c r="H958" i="16" s="1"/>
  <c r="H959" i="16" s="1"/>
  <c r="H960" i="16" s="1"/>
  <c r="H961" i="16" s="1"/>
  <c r="H962" i="16" s="1"/>
  <c r="H963" i="16" s="1"/>
  <c r="H964" i="16" s="1"/>
  <c r="H965" i="16" s="1"/>
  <c r="H966" i="16" s="1"/>
  <c r="H967" i="16" s="1"/>
  <c r="H968" i="16" s="1"/>
  <c r="H969" i="16" s="1"/>
  <c r="H970" i="16" s="1"/>
  <c r="H971" i="16" s="1"/>
  <c r="H972" i="16" s="1"/>
  <c r="H973" i="16" s="1"/>
  <c r="H974" i="16" s="1"/>
  <c r="H975" i="16" s="1"/>
  <c r="H976" i="16" s="1"/>
  <c r="H977" i="16" s="1"/>
  <c r="H978" i="16" s="1"/>
  <c r="H979" i="16" s="1"/>
  <c r="H980" i="16" s="1"/>
  <c r="H981" i="16" s="1"/>
  <c r="H982" i="16" s="1"/>
  <c r="H983" i="16" s="1"/>
  <c r="H984" i="16" s="1"/>
  <c r="H985" i="16" s="1"/>
  <c r="H986" i="16" s="1"/>
  <c r="H987" i="16" s="1"/>
  <c r="H988" i="16" s="1"/>
  <c r="H989" i="16" s="1"/>
  <c r="H990" i="16" s="1"/>
  <c r="H991" i="16" s="1"/>
  <c r="H992" i="16" s="1"/>
  <c r="H993" i="16" s="1"/>
  <c r="H994" i="16" s="1"/>
  <c r="H995" i="16" s="1"/>
  <c r="H996" i="16" s="1"/>
  <c r="H997" i="16" s="1"/>
  <c r="H998" i="16" s="1"/>
  <c r="H999" i="16" s="1"/>
  <c r="H1000" i="16" s="1"/>
  <c r="H1001" i="16" s="1"/>
  <c r="H1002" i="16" s="1"/>
  <c r="H1003" i="16" s="1"/>
  <c r="H1004" i="16" s="1"/>
  <c r="H1005" i="16" s="1"/>
  <c r="H1006" i="16" s="1"/>
  <c r="H1007" i="16" s="1"/>
  <c r="H1008" i="16" s="1"/>
  <c r="H1009" i="16" s="1"/>
  <c r="H1010" i="16" s="1"/>
  <c r="H1011" i="16" s="1"/>
  <c r="H1012" i="16" s="1"/>
  <c r="H1013" i="16" s="1"/>
  <c r="H1014" i="16" s="1"/>
  <c r="H1015" i="16" s="1"/>
  <c r="H1016" i="16" s="1"/>
  <c r="H1017" i="16" s="1"/>
  <c r="H1018" i="16" s="1"/>
  <c r="H1019" i="16" s="1"/>
  <c r="H1020" i="16" s="1"/>
  <c r="H1021" i="16" s="1"/>
  <c r="H1022" i="16" s="1"/>
  <c r="H1023" i="16" s="1"/>
  <c r="H1024" i="16" s="1"/>
  <c r="H1025" i="16" s="1"/>
  <c r="H1026" i="16" s="1"/>
  <c r="H1027" i="16" s="1"/>
  <c r="H1028" i="16" s="1"/>
  <c r="H1029" i="16" s="1"/>
  <c r="H1030" i="16" s="1"/>
  <c r="H1031" i="16" s="1"/>
  <c r="H1032" i="16" s="1"/>
  <c r="H1033" i="16" s="1"/>
  <c r="H1034" i="16" s="1"/>
  <c r="H1035" i="16" s="1"/>
  <c r="H1036" i="16" s="1"/>
  <c r="H1037" i="16" s="1"/>
  <c r="H1038" i="16" s="1"/>
  <c r="H1039" i="16" s="1"/>
  <c r="H1040" i="16" s="1"/>
  <c r="H1041" i="16" s="1"/>
  <c r="H1042" i="16" s="1"/>
  <c r="H1043" i="16" s="1"/>
  <c r="H1044" i="16" s="1"/>
  <c r="H1045" i="16" s="1"/>
  <c r="H1046" i="16" s="1"/>
  <c r="H1047" i="16" s="1"/>
  <c r="H1048" i="16" s="1"/>
  <c r="H1049" i="16" s="1"/>
  <c r="H1050" i="16" s="1"/>
  <c r="H1051" i="16" s="1"/>
  <c r="H1052" i="16" s="1"/>
  <c r="H1053" i="16" s="1"/>
  <c r="H1054" i="16" s="1"/>
  <c r="H1055" i="16" s="1"/>
  <c r="H1056" i="16" s="1"/>
  <c r="H1057" i="16" s="1"/>
  <c r="H1058" i="16" s="1"/>
  <c r="H1059" i="16" s="1"/>
  <c r="H1060" i="16" s="1"/>
  <c r="H1061" i="16" s="1"/>
  <c r="H1062" i="16" s="1"/>
  <c r="H1063" i="16" s="1"/>
  <c r="H1064" i="16" s="1"/>
  <c r="H1065" i="16" s="1"/>
  <c r="H1066" i="16" s="1"/>
  <c r="H1067" i="16" s="1"/>
  <c r="H1068" i="16" s="1"/>
  <c r="H1069" i="16" s="1"/>
  <c r="H1070" i="16" s="1"/>
  <c r="H1071" i="16" s="1"/>
  <c r="H1072" i="16" s="1"/>
  <c r="H1073" i="16" s="1"/>
  <c r="H1074" i="16" s="1"/>
  <c r="H1075" i="16" s="1"/>
  <c r="H1076" i="16" s="1"/>
  <c r="H1077" i="16" s="1"/>
  <c r="H1078" i="16" s="1"/>
  <c r="H1079" i="16" s="1"/>
  <c r="H1080" i="16" s="1"/>
  <c r="H1081" i="16" s="1"/>
  <c r="H1082" i="16" s="1"/>
  <c r="H1083" i="16" s="1"/>
  <c r="H1084" i="16" s="1"/>
  <c r="H1085" i="16" s="1"/>
  <c r="H1086" i="16" s="1"/>
  <c r="H1087" i="16" s="1"/>
  <c r="H1088" i="16" s="1"/>
  <c r="H1089" i="16" s="1"/>
  <c r="H1090" i="16" s="1"/>
  <c r="H1091" i="16" s="1"/>
  <c r="H1092" i="16" s="1"/>
  <c r="H1093" i="16" s="1"/>
  <c r="H1094" i="16" s="1"/>
  <c r="H1095" i="16" s="1"/>
  <c r="H1096" i="16" s="1"/>
  <c r="H1097" i="16" s="1"/>
  <c r="H1098" i="16" s="1"/>
  <c r="H1099" i="16" s="1"/>
  <c r="H1100" i="16" s="1"/>
  <c r="H1101" i="16" s="1"/>
  <c r="H1102" i="16" s="1"/>
  <c r="H1103" i="16" s="1"/>
  <c r="H1104" i="16" s="1"/>
  <c r="H1105" i="16" s="1"/>
  <c r="H1106" i="16" s="1"/>
  <c r="H1107" i="16" s="1"/>
  <c r="H1108" i="16" s="1"/>
  <c r="H1109" i="16" s="1"/>
  <c r="H1110" i="16" s="1"/>
  <c r="H1111" i="16" s="1"/>
  <c r="H1112" i="16" s="1"/>
  <c r="H1113" i="16" s="1"/>
  <c r="H1114" i="16" s="1"/>
  <c r="H1115" i="16" s="1"/>
  <c r="H1116" i="16" s="1"/>
  <c r="H1117" i="16" s="1"/>
  <c r="H1118" i="16" s="1"/>
  <c r="H1119" i="16" s="1"/>
  <c r="H1120" i="16" s="1"/>
  <c r="H1121" i="16" s="1"/>
  <c r="H1122" i="16" s="1"/>
  <c r="H1123" i="16" s="1"/>
  <c r="H1124" i="16" s="1"/>
  <c r="H1125" i="16" s="1"/>
  <c r="H1126" i="16" s="1"/>
  <c r="H1127" i="16" s="1"/>
  <c r="H1128" i="16" s="1"/>
  <c r="H1129" i="16" s="1"/>
  <c r="H1130" i="16" s="1"/>
  <c r="H1131" i="16" s="1"/>
  <c r="H1132" i="16" s="1"/>
  <c r="H1133" i="16" s="1"/>
  <c r="H1134" i="16" s="1"/>
  <c r="H1135" i="16" s="1"/>
  <c r="H1136" i="16" s="1"/>
  <c r="H1137" i="16" s="1"/>
  <c r="H1138" i="16" s="1"/>
  <c r="H1139" i="16" s="1"/>
  <c r="H1140" i="16" s="1"/>
  <c r="H1141" i="16" s="1"/>
  <c r="H1142" i="16" s="1"/>
  <c r="H1143" i="16" s="1"/>
  <c r="H1144" i="16" s="1"/>
  <c r="H1145" i="16" s="1"/>
  <c r="H1146" i="16" s="1"/>
  <c r="H1147" i="16" s="1"/>
  <c r="H1148" i="16" s="1"/>
  <c r="H1149" i="16" s="1"/>
  <c r="H1150" i="16" s="1"/>
  <c r="H1151" i="16" s="1"/>
  <c r="H1152" i="16" s="1"/>
  <c r="H1153" i="16" s="1"/>
  <c r="H1154" i="16" s="1"/>
  <c r="H1155" i="16" s="1"/>
  <c r="H1156" i="16" s="1"/>
  <c r="H1157" i="16" s="1"/>
  <c r="H1158" i="16" s="1"/>
  <c r="H1159" i="16" s="1"/>
  <c r="H1160" i="16" s="1"/>
  <c r="H1161" i="16" s="1"/>
  <c r="H1162" i="16" s="1"/>
  <c r="H1163" i="16" s="1"/>
  <c r="H1164" i="16" s="1"/>
  <c r="H1165" i="16" s="1"/>
  <c r="H1166" i="16" s="1"/>
  <c r="H1167" i="16" s="1"/>
  <c r="H1168" i="16" s="1"/>
  <c r="H1169" i="16" s="1"/>
  <c r="H1170" i="16" s="1"/>
  <c r="H1171" i="16" s="1"/>
  <c r="H1172" i="16" s="1"/>
  <c r="H1173" i="16" s="1"/>
  <c r="H1174" i="16" s="1"/>
  <c r="H1175" i="16" s="1"/>
  <c r="H1176" i="16" s="1"/>
  <c r="H1177" i="16" s="1"/>
  <c r="H1178" i="16" s="1"/>
  <c r="H1179" i="16" s="1"/>
  <c r="H1180" i="16" s="1"/>
  <c r="H1181" i="16" s="1"/>
  <c r="H1182" i="16" s="1"/>
  <c r="H1183" i="16" s="1"/>
  <c r="H1184" i="16" s="1"/>
  <c r="H1185" i="16" s="1"/>
  <c r="H1186" i="16" s="1"/>
  <c r="H1187" i="16" s="1"/>
  <c r="H1188" i="16" s="1"/>
  <c r="H1189" i="16" s="1"/>
  <c r="H1190" i="16" s="1"/>
  <c r="H1191" i="16" s="1"/>
  <c r="H1192" i="16" s="1"/>
  <c r="H1193" i="16" s="1"/>
  <c r="H1194" i="16" s="1"/>
  <c r="H1195" i="16" s="1"/>
  <c r="H1196" i="16" s="1"/>
  <c r="H1197" i="16" s="1"/>
  <c r="H1198" i="16" s="1"/>
  <c r="H1199" i="16" s="1"/>
  <c r="H1200" i="16" s="1"/>
  <c r="H1201" i="16" s="1"/>
  <c r="H1202" i="16" s="1"/>
  <c r="H1203" i="16" s="1"/>
  <c r="H1204" i="16" s="1"/>
  <c r="H1205" i="16" s="1"/>
  <c r="H1206" i="16" s="1"/>
  <c r="H1207" i="16" s="1"/>
  <c r="H1208" i="16" s="1"/>
  <c r="H1209" i="16" s="1"/>
  <c r="H1210" i="16" s="1"/>
  <c r="H1211" i="16" s="1"/>
  <c r="H1212" i="16" s="1"/>
  <c r="H1213" i="16" s="1"/>
  <c r="H1214" i="16" s="1"/>
  <c r="H1215" i="16" s="1"/>
  <c r="H1216" i="16" s="1"/>
  <c r="H1217" i="16" s="1"/>
  <c r="H1218" i="16" s="1"/>
  <c r="H1219" i="16" s="1"/>
  <c r="H1220" i="16" s="1"/>
  <c r="H1221" i="16" s="1"/>
  <c r="H1222" i="16" s="1"/>
  <c r="H1223" i="16" s="1"/>
  <c r="H1224" i="16" s="1"/>
  <c r="H1225" i="16" s="1"/>
  <c r="H1226" i="16" s="1"/>
  <c r="H1227" i="16" s="1"/>
  <c r="H1228" i="16" s="1"/>
  <c r="H1229" i="16" s="1"/>
  <c r="H1230" i="16" s="1"/>
  <c r="H1231" i="16" s="1"/>
  <c r="H1232" i="16" s="1"/>
  <c r="H1233" i="16" s="1"/>
  <c r="H1234" i="16" s="1"/>
  <c r="H1235" i="16" s="1"/>
  <c r="H1236" i="16" s="1"/>
  <c r="H1237" i="16" s="1"/>
  <c r="H1238" i="16" s="1"/>
  <c r="H1239" i="16" s="1"/>
  <c r="H1240" i="16" s="1"/>
  <c r="H1241" i="16" s="1"/>
  <c r="H1242" i="16" s="1"/>
  <c r="H1243" i="16" s="1"/>
  <c r="H1244" i="16" s="1"/>
  <c r="H1245" i="16" s="1"/>
  <c r="H1246" i="16" s="1"/>
  <c r="H1247" i="16" s="1"/>
  <c r="H1248" i="16" s="1"/>
  <c r="H1249" i="16" s="1"/>
  <c r="H1250" i="16" s="1"/>
  <c r="H1251" i="16" s="1"/>
  <c r="H1252" i="16" s="1"/>
  <c r="H1253" i="16" s="1"/>
  <c r="H1254" i="16" s="1"/>
  <c r="H1255" i="16" s="1"/>
  <c r="H1256" i="16" s="1"/>
  <c r="H1257" i="16" s="1"/>
  <c r="H1258" i="16" s="1"/>
  <c r="H1259" i="16" s="1"/>
  <c r="H1260" i="16" s="1"/>
  <c r="H1261" i="16" s="1"/>
  <c r="H1262" i="16" s="1"/>
  <c r="H1263" i="16" s="1"/>
  <c r="H1264" i="16" s="1"/>
  <c r="H1265" i="16" s="1"/>
  <c r="H1266" i="16" s="1"/>
  <c r="H1267" i="16" s="1"/>
  <c r="H1268" i="16" s="1"/>
  <c r="H1269" i="16" s="1"/>
  <c r="H1270" i="16" s="1"/>
  <c r="H1271" i="16" s="1"/>
  <c r="H1272" i="16" s="1"/>
  <c r="H1273" i="16" s="1"/>
  <c r="H1274" i="16" s="1"/>
  <c r="H1275" i="16" s="1"/>
  <c r="H1276" i="16" s="1"/>
  <c r="H1277" i="16" s="1"/>
  <c r="H1278" i="16" s="1"/>
  <c r="H1279" i="16" s="1"/>
  <c r="H1280" i="16" s="1"/>
  <c r="H1281" i="16" s="1"/>
  <c r="H1282" i="16" s="1"/>
  <c r="H1283" i="16" s="1"/>
  <c r="H1284" i="16" s="1"/>
  <c r="H1285" i="16" s="1"/>
  <c r="H1286" i="16" s="1"/>
  <c r="H1287" i="16" s="1"/>
  <c r="H1288" i="16" s="1"/>
  <c r="H1289" i="16" s="1"/>
  <c r="H1290" i="16" s="1"/>
  <c r="H1291" i="16" s="1"/>
  <c r="H1292" i="16" s="1"/>
  <c r="H1293" i="16" s="1"/>
  <c r="H1294" i="16" s="1"/>
  <c r="H1295" i="16" s="1"/>
  <c r="H1296" i="16" s="1"/>
  <c r="H1297" i="16" s="1"/>
  <c r="H1298" i="16" s="1"/>
  <c r="H1299" i="16" s="1"/>
  <c r="H1300" i="16" s="1"/>
  <c r="H1301" i="16" s="1"/>
  <c r="H1302" i="16" s="1"/>
  <c r="H1303" i="16" s="1"/>
  <c r="H1304" i="16" s="1"/>
  <c r="H1305" i="16" s="1"/>
  <c r="H1306" i="16" s="1"/>
  <c r="H1307" i="16" s="1"/>
  <c r="H1308" i="16" s="1"/>
  <c r="H1309" i="16" s="1"/>
  <c r="H1310" i="16" s="1"/>
  <c r="H1311" i="16" s="1"/>
  <c r="H1312" i="16" s="1"/>
  <c r="H1313" i="16" s="1"/>
  <c r="H1314" i="16" s="1"/>
  <c r="H1315" i="16" s="1"/>
  <c r="H1316" i="16" s="1"/>
  <c r="H1317" i="16" s="1"/>
  <c r="H1318" i="16" s="1"/>
  <c r="H1319" i="16" s="1"/>
  <c r="H1320" i="16" s="1"/>
  <c r="H1321" i="16" s="1"/>
  <c r="H1322" i="16" s="1"/>
  <c r="H1323" i="16" s="1"/>
  <c r="H1324" i="16" s="1"/>
  <c r="H1325" i="16" s="1"/>
  <c r="H1326" i="16" s="1"/>
  <c r="H1327" i="16" s="1"/>
  <c r="H1328" i="16" s="1"/>
  <c r="H1329" i="16" s="1"/>
  <c r="H1330" i="16" s="1"/>
  <c r="H1331" i="16" s="1"/>
  <c r="H1332" i="16" s="1"/>
  <c r="H1333" i="16" s="1"/>
  <c r="H1334" i="16" s="1"/>
  <c r="H1335" i="16" s="1"/>
  <c r="H1336" i="16" s="1"/>
  <c r="H1337" i="16" s="1"/>
  <c r="H1338" i="16" s="1"/>
  <c r="H1339" i="16" s="1"/>
  <c r="H1340" i="16" s="1"/>
  <c r="H1341" i="16" s="1"/>
  <c r="H1342" i="16" s="1"/>
  <c r="H1343" i="16" s="1"/>
  <c r="H1344" i="16" s="1"/>
  <c r="H1345" i="16" s="1"/>
  <c r="H1346" i="16" s="1"/>
  <c r="H1347" i="16" s="1"/>
  <c r="H1348" i="16" s="1"/>
  <c r="H1349" i="16" s="1"/>
  <c r="H1350" i="16" s="1"/>
  <c r="H1351" i="16" s="1"/>
  <c r="H1352" i="16" s="1"/>
  <c r="H1353" i="16" s="1"/>
  <c r="H1354" i="16" s="1"/>
  <c r="H1355" i="16" s="1"/>
  <c r="H1356" i="16" s="1"/>
  <c r="H1357" i="16" s="1"/>
  <c r="H1358" i="16" s="1"/>
  <c r="H1359" i="16" s="1"/>
  <c r="H1360" i="16" s="1"/>
  <c r="H1361" i="16" s="1"/>
  <c r="H1362" i="16" s="1"/>
  <c r="H1363" i="16" s="1"/>
  <c r="H1364" i="16" s="1"/>
  <c r="H1365" i="16" s="1"/>
  <c r="H1366" i="16" s="1"/>
  <c r="H1367" i="16" s="1"/>
  <c r="H1368" i="16" s="1"/>
  <c r="H1369" i="16" s="1"/>
  <c r="H1370" i="16" s="1"/>
  <c r="H1371" i="16" s="1"/>
  <c r="H1372" i="16" s="1"/>
  <c r="H1373" i="16" s="1"/>
  <c r="H1374" i="16" s="1"/>
  <c r="H1375" i="16" s="1"/>
  <c r="H1376" i="16" s="1"/>
  <c r="H1377" i="16" s="1"/>
  <c r="H1378" i="16" s="1"/>
  <c r="H1379" i="16" s="1"/>
  <c r="H1380" i="16" s="1"/>
  <c r="H1381" i="16" s="1"/>
  <c r="H1382" i="16" s="1"/>
  <c r="H1383" i="16" s="1"/>
  <c r="H1384" i="16" s="1"/>
  <c r="H1385" i="16" s="1"/>
  <c r="H1386" i="16" s="1"/>
  <c r="H1387" i="16" s="1"/>
  <c r="H1388" i="16" s="1"/>
  <c r="H1389" i="16" s="1"/>
  <c r="H1390" i="16" s="1"/>
  <c r="H1391" i="16" s="1"/>
  <c r="H1392" i="16" s="1"/>
  <c r="H1393" i="16" s="1"/>
  <c r="H1394" i="16" s="1"/>
  <c r="H1395" i="16" s="1"/>
  <c r="H1396" i="16" s="1"/>
  <c r="H1397" i="16" s="1"/>
  <c r="H1398" i="16" s="1"/>
  <c r="H1399" i="16" s="1"/>
  <c r="H1400" i="16" s="1"/>
  <c r="H1401" i="16" s="1"/>
  <c r="H1402" i="16" s="1"/>
  <c r="H1403" i="16" s="1"/>
  <c r="H1404" i="16" s="1"/>
  <c r="H1405" i="16" s="1"/>
  <c r="H1406" i="16" s="1"/>
  <c r="H1407" i="16" s="1"/>
  <c r="H1408" i="16" s="1"/>
  <c r="H1409" i="16" s="1"/>
  <c r="H1410" i="16" s="1"/>
  <c r="H1411" i="16" s="1"/>
  <c r="H1412" i="16" s="1"/>
  <c r="H1413" i="16" s="1"/>
  <c r="H1414" i="16" s="1"/>
  <c r="H1415" i="16" s="1"/>
  <c r="H1416" i="16" s="1"/>
  <c r="H1417" i="16" s="1"/>
  <c r="H1418" i="16" s="1"/>
  <c r="H1419" i="16" s="1"/>
  <c r="H1420" i="16" s="1"/>
  <c r="H1421" i="16" s="1"/>
  <c r="H1422" i="16" s="1"/>
  <c r="H1423" i="16" s="1"/>
  <c r="H1424" i="16" s="1"/>
  <c r="H1425" i="16" s="1"/>
  <c r="H1426" i="16" s="1"/>
  <c r="H1427" i="16" s="1"/>
  <c r="H1428" i="16" s="1"/>
  <c r="H1429" i="16" s="1"/>
  <c r="H1430" i="16" s="1"/>
  <c r="H1431" i="16" s="1"/>
  <c r="H1432" i="16" s="1"/>
  <c r="H1433" i="16" s="1"/>
  <c r="H1434" i="16" s="1"/>
  <c r="H1435" i="16" s="1"/>
  <c r="H1436" i="16" s="1"/>
  <c r="H1437" i="16" s="1"/>
  <c r="H1438" i="16" s="1"/>
  <c r="H1439" i="16" s="1"/>
  <c r="H1440" i="16" s="1"/>
  <c r="H1441" i="16" s="1"/>
  <c r="H1442" i="16" s="1"/>
  <c r="H1443" i="16" s="1"/>
  <c r="H1444" i="16" s="1"/>
  <c r="H1445" i="16" s="1"/>
  <c r="H1446" i="16" s="1"/>
  <c r="H1447" i="16" s="1"/>
  <c r="H1448" i="16" s="1"/>
  <c r="H1449" i="16" s="1"/>
  <c r="H1450" i="16" s="1"/>
  <c r="H1451" i="16" s="1"/>
  <c r="H1452" i="16" s="1"/>
  <c r="H1453" i="16" s="1"/>
  <c r="H1454" i="16" s="1"/>
  <c r="H1455" i="16" s="1"/>
  <c r="H1456" i="16" s="1"/>
  <c r="H1457" i="16" s="1"/>
  <c r="H1458" i="16" s="1"/>
  <c r="H1459" i="16" s="1"/>
  <c r="H1460" i="16" s="1"/>
  <c r="H1461" i="16" s="1"/>
  <c r="H1462" i="16" s="1"/>
  <c r="H1463" i="16" s="1"/>
  <c r="H1464" i="16" s="1"/>
  <c r="H1465" i="16" s="1"/>
  <c r="H1466" i="16" s="1"/>
  <c r="H1467" i="16" s="1"/>
  <c r="H1468" i="16" s="1"/>
  <c r="H1469" i="16" s="1"/>
  <c r="H1470" i="16" s="1"/>
  <c r="H1471" i="16" s="1"/>
  <c r="H1472" i="16" s="1"/>
  <c r="H1473" i="16" s="1"/>
  <c r="H1474" i="16" s="1"/>
  <c r="H1475" i="16" s="1"/>
  <c r="H1476" i="16" s="1"/>
  <c r="H1477" i="16" s="1"/>
  <c r="H1478" i="16" s="1"/>
  <c r="H1479" i="16" s="1"/>
  <c r="H1480" i="16" s="1"/>
  <c r="H1481" i="16" s="1"/>
  <c r="H1482" i="16" s="1"/>
  <c r="H1483" i="16" s="1"/>
  <c r="H1484" i="16" s="1"/>
  <c r="H1485" i="16" s="1"/>
  <c r="H1486" i="16" s="1"/>
  <c r="H1487" i="16" s="1"/>
  <c r="H1488" i="16" s="1"/>
  <c r="H1489" i="16" s="1"/>
  <c r="H1490" i="16" s="1"/>
  <c r="H1491" i="16" s="1"/>
  <c r="H1492" i="16" s="1"/>
  <c r="H1493" i="16" s="1"/>
  <c r="H1494" i="16" s="1"/>
  <c r="H1495" i="16" s="1"/>
  <c r="H1496" i="16" s="1"/>
  <c r="H1497" i="16" s="1"/>
  <c r="H1498" i="16" s="1"/>
  <c r="H1499" i="16" s="1"/>
  <c r="H1500" i="16" s="1"/>
  <c r="H1501" i="16" s="1"/>
  <c r="H1502" i="16" s="1"/>
  <c r="H1503" i="16" s="1"/>
  <c r="H1504" i="16" s="1"/>
  <c r="H1505" i="16" s="1"/>
  <c r="H1506" i="16" s="1"/>
  <c r="H1507" i="16" s="1"/>
  <c r="H1508" i="16" s="1"/>
  <c r="H1509" i="16" s="1"/>
  <c r="H1510" i="16" s="1"/>
  <c r="H1511" i="16" s="1"/>
  <c r="H1512" i="16" s="1"/>
  <c r="H1513" i="16" s="1"/>
  <c r="H1514" i="16" s="1"/>
  <c r="H1515" i="16" s="1"/>
  <c r="H1516" i="16" s="1"/>
  <c r="H1517" i="16" s="1"/>
  <c r="H1518" i="16" s="1"/>
  <c r="H1519" i="16" s="1"/>
  <c r="H1520" i="16" s="1"/>
  <c r="H1521" i="16" s="1"/>
  <c r="H1522" i="16" s="1"/>
  <c r="H1523" i="16" s="1"/>
  <c r="H1524" i="16" s="1"/>
  <c r="H1525" i="16" s="1"/>
  <c r="H1526" i="16" s="1"/>
  <c r="H1527" i="16" s="1"/>
  <c r="H1528" i="16" s="1"/>
  <c r="H1529" i="16" s="1"/>
  <c r="H1530" i="16" s="1"/>
  <c r="H1531" i="16" s="1"/>
  <c r="H1532" i="16" s="1"/>
  <c r="H1533" i="16" s="1"/>
  <c r="H1534" i="16" s="1"/>
  <c r="H1535" i="16" s="1"/>
  <c r="H1536" i="16" s="1"/>
  <c r="H1537" i="16" s="1"/>
  <c r="H1538" i="16" s="1"/>
  <c r="H1539" i="16" s="1"/>
  <c r="H1540" i="16" s="1"/>
  <c r="H1541" i="16" s="1"/>
  <c r="H1542" i="16" s="1"/>
  <c r="H1543" i="16" s="1"/>
  <c r="H1544" i="16" s="1"/>
  <c r="H1545" i="16" s="1"/>
  <c r="H1546" i="16" s="1"/>
  <c r="H1547" i="16" s="1"/>
  <c r="H1548" i="16" s="1"/>
  <c r="H1549" i="16" s="1"/>
  <c r="H1550" i="16" s="1"/>
  <c r="H1551" i="16" s="1"/>
  <c r="H1552" i="16" s="1"/>
  <c r="H1553" i="16" s="1"/>
  <c r="H1554" i="16" s="1"/>
  <c r="H1555" i="16" s="1"/>
  <c r="H1556" i="16" s="1"/>
  <c r="H1557" i="16" s="1"/>
  <c r="H1558" i="16" s="1"/>
  <c r="H1559" i="16" s="1"/>
  <c r="H1560" i="16" s="1"/>
  <c r="H1561" i="16" s="1"/>
  <c r="H1562" i="16" s="1"/>
  <c r="H1563" i="16" s="1"/>
  <c r="H1564" i="16" s="1"/>
  <c r="H1565" i="16" s="1"/>
  <c r="H1566" i="16" s="1"/>
  <c r="H1567" i="16" s="1"/>
  <c r="H1568" i="16" s="1"/>
  <c r="H1569" i="16" s="1"/>
  <c r="H1570" i="16" s="1"/>
  <c r="H1571" i="16" s="1"/>
  <c r="H1572" i="16" s="1"/>
  <c r="H1573" i="16" s="1"/>
  <c r="H1574" i="16" s="1"/>
  <c r="H1575" i="16" s="1"/>
  <c r="H1576" i="16" s="1"/>
  <c r="H1577" i="16" s="1"/>
  <c r="H1578" i="16" s="1"/>
  <c r="H1579" i="16" s="1"/>
  <c r="H1580" i="16" s="1"/>
  <c r="H1581" i="16" s="1"/>
  <c r="H1582" i="16" s="1"/>
  <c r="H1583" i="16" s="1"/>
  <c r="H1584" i="16" s="1"/>
  <c r="H1585" i="16" s="1"/>
  <c r="H1586" i="16" s="1"/>
  <c r="H1587" i="16" s="1"/>
  <c r="H1588" i="16" s="1"/>
  <c r="H1589" i="16" s="1"/>
  <c r="H1590" i="16" s="1"/>
  <c r="H1591" i="16" s="1"/>
  <c r="H1592" i="16" s="1"/>
  <c r="H1593" i="16" s="1"/>
  <c r="H1594" i="16" s="1"/>
  <c r="H1595" i="16" s="1"/>
  <c r="H1596" i="16" s="1"/>
  <c r="H1597" i="16" s="1"/>
  <c r="H1598" i="16" s="1"/>
  <c r="H1599" i="16" s="1"/>
  <c r="H1600" i="16" s="1"/>
  <c r="H1601" i="16" s="1"/>
  <c r="H1602" i="16" s="1"/>
  <c r="H1603" i="16" s="1"/>
  <c r="H1604" i="16" s="1"/>
  <c r="H1605" i="16" s="1"/>
  <c r="H1606" i="16" s="1"/>
  <c r="H1607" i="16" s="1"/>
  <c r="H1608" i="16" s="1"/>
  <c r="H1609" i="16" s="1"/>
  <c r="H1610" i="16" s="1"/>
  <c r="H1611" i="16" s="1"/>
  <c r="H1612" i="16" s="1"/>
  <c r="H1613" i="16" s="1"/>
  <c r="H1614" i="16" s="1"/>
  <c r="H1615" i="16" s="1"/>
  <c r="H1616" i="16" s="1"/>
  <c r="H1617" i="16" s="1"/>
  <c r="H1618" i="16" s="1"/>
  <c r="H1619" i="16" s="1"/>
  <c r="H1620" i="16" s="1"/>
  <c r="H1621" i="16" s="1"/>
  <c r="H1622" i="16" s="1"/>
  <c r="H1623" i="16" s="1"/>
  <c r="H1624" i="16" s="1"/>
  <c r="H1625" i="16" s="1"/>
  <c r="H1626" i="16" s="1"/>
  <c r="H1627" i="16" s="1"/>
  <c r="H1628" i="16" s="1"/>
  <c r="H1629" i="16" s="1"/>
  <c r="H1630" i="16" s="1"/>
  <c r="H1631" i="16" s="1"/>
  <c r="H1632" i="16" s="1"/>
  <c r="H1633" i="16" s="1"/>
  <c r="H1634" i="16" s="1"/>
  <c r="H1635" i="16" s="1"/>
  <c r="H1636" i="16" s="1"/>
  <c r="H1637" i="16" s="1"/>
  <c r="H1638" i="16" s="1"/>
  <c r="H1639" i="16" s="1"/>
  <c r="H1640" i="16" s="1"/>
  <c r="H1641" i="16" s="1"/>
  <c r="H1642" i="16" s="1"/>
  <c r="H1643" i="16" s="1"/>
  <c r="H1644" i="16" s="1"/>
  <c r="H1645" i="16" s="1"/>
  <c r="H1646" i="16" s="1"/>
  <c r="H1647" i="16" s="1"/>
  <c r="H1648" i="16" s="1"/>
  <c r="H1649" i="16" s="1"/>
  <c r="H1650" i="16" s="1"/>
  <c r="H1651" i="16" s="1"/>
  <c r="H1652" i="16" s="1"/>
  <c r="H1653" i="16" s="1"/>
  <c r="H1654" i="16" s="1"/>
  <c r="H1655" i="16" s="1"/>
  <c r="H1656" i="16" s="1"/>
  <c r="H1657" i="16" s="1"/>
  <c r="H1658" i="16" s="1"/>
  <c r="H1659" i="16" s="1"/>
  <c r="H1660" i="16" s="1"/>
  <c r="H1661" i="16" s="1"/>
  <c r="H1662" i="16" s="1"/>
  <c r="H1663" i="16" s="1"/>
  <c r="H1664" i="16" s="1"/>
  <c r="H1665" i="16" s="1"/>
  <c r="H1666" i="16" s="1"/>
  <c r="H1667" i="16" s="1"/>
  <c r="H1668" i="16" s="1"/>
  <c r="H1669" i="16" s="1"/>
  <c r="H1670" i="16" s="1"/>
  <c r="H1671" i="16" s="1"/>
  <c r="H1672" i="16" s="1"/>
  <c r="H1673" i="16" s="1"/>
  <c r="H1674" i="16" s="1"/>
  <c r="H1675" i="16" s="1"/>
  <c r="H1676" i="16" s="1"/>
  <c r="H1677" i="16" s="1"/>
  <c r="H1678" i="16" s="1"/>
  <c r="H1679" i="16" s="1"/>
  <c r="H1680" i="16" s="1"/>
  <c r="H1681" i="16" s="1"/>
  <c r="H1682" i="16" s="1"/>
  <c r="H1683" i="16" s="1"/>
  <c r="H1684" i="16" s="1"/>
  <c r="H1685" i="16" s="1"/>
  <c r="H1686" i="16" s="1"/>
  <c r="H1687" i="16" s="1"/>
  <c r="H1688" i="16" s="1"/>
  <c r="H1689" i="16" s="1"/>
  <c r="H1690" i="16" s="1"/>
  <c r="H1691" i="16" s="1"/>
  <c r="H1692" i="16" s="1"/>
  <c r="H1693" i="16" s="1"/>
  <c r="H1694" i="16" s="1"/>
  <c r="H1695" i="16" s="1"/>
  <c r="H1696" i="16" s="1"/>
  <c r="H1697" i="16" s="1"/>
  <c r="H1698" i="16" s="1"/>
  <c r="H1699" i="16" s="1"/>
  <c r="H1700" i="16" s="1"/>
  <c r="H1701" i="16" s="1"/>
  <c r="H1702" i="16" s="1"/>
  <c r="H1703" i="16" s="1"/>
  <c r="H1704" i="16" s="1"/>
  <c r="H1705" i="16" s="1"/>
  <c r="H1706" i="16" s="1"/>
  <c r="H1707" i="16" s="1"/>
  <c r="H1708" i="16" s="1"/>
  <c r="H1709" i="16" s="1"/>
  <c r="H1710" i="16" s="1"/>
  <c r="H1711" i="16" s="1"/>
  <c r="H1712" i="16" s="1"/>
  <c r="H1713" i="16" s="1"/>
  <c r="H1714" i="16" s="1"/>
  <c r="H1715" i="16" s="1"/>
  <c r="H1716" i="16" s="1"/>
  <c r="H1717" i="16" s="1"/>
  <c r="H1718" i="16" s="1"/>
  <c r="H1719" i="16" s="1"/>
  <c r="H1720" i="16" s="1"/>
  <c r="H1721" i="16" s="1"/>
  <c r="H1722" i="16" s="1"/>
  <c r="H1723" i="16" s="1"/>
  <c r="H1724" i="16" s="1"/>
  <c r="H1725" i="16" s="1"/>
  <c r="H1726" i="16" s="1"/>
  <c r="H1727" i="16" s="1"/>
  <c r="H1728" i="16" s="1"/>
  <c r="H1729" i="16" s="1"/>
  <c r="H1730" i="16" s="1"/>
  <c r="H1731" i="16" s="1"/>
  <c r="H1732" i="16" s="1"/>
  <c r="H1733" i="16" s="1"/>
  <c r="H1734" i="16" s="1"/>
  <c r="H1735" i="16" s="1"/>
  <c r="H1736" i="16" s="1"/>
  <c r="H1737" i="16" s="1"/>
  <c r="H1738" i="16" s="1"/>
  <c r="H1739" i="16" s="1"/>
  <c r="H1740" i="16" s="1"/>
  <c r="H1741" i="16" s="1"/>
  <c r="H1742" i="16" s="1"/>
  <c r="H1743" i="16" s="1"/>
  <c r="H1744" i="16" s="1"/>
  <c r="H1745" i="16" s="1"/>
  <c r="H1746" i="16" s="1"/>
  <c r="H1747" i="16" s="1"/>
  <c r="H1748" i="16" s="1"/>
  <c r="H1749" i="16" s="1"/>
  <c r="H1750" i="16" s="1"/>
  <c r="H1751" i="16" s="1"/>
  <c r="H1752" i="16" s="1"/>
  <c r="H1753" i="16" s="1"/>
  <c r="H1754" i="16" s="1"/>
  <c r="H1755" i="16" s="1"/>
  <c r="H1756" i="16" s="1"/>
  <c r="H1757" i="16" s="1"/>
  <c r="H1758" i="16" s="1"/>
  <c r="H1759" i="16" s="1"/>
  <c r="H1760" i="16" s="1"/>
  <c r="H1761" i="16" s="1"/>
  <c r="H1762" i="16" s="1"/>
  <c r="H1763" i="16" s="1"/>
  <c r="H1764" i="16" s="1"/>
  <c r="H1765" i="16" s="1"/>
  <c r="H1766" i="16" s="1"/>
  <c r="H1767" i="16" s="1"/>
  <c r="H1768" i="16" s="1"/>
  <c r="H1769" i="16" s="1"/>
  <c r="H1770" i="16" s="1"/>
  <c r="H1771" i="16" s="1"/>
  <c r="H1772" i="16" s="1"/>
  <c r="H1773" i="16" s="1"/>
  <c r="H1774" i="16" s="1"/>
  <c r="H1775" i="16" s="1"/>
  <c r="H1776" i="16" s="1"/>
  <c r="H1777" i="16" s="1"/>
  <c r="H1778" i="16" s="1"/>
  <c r="H1779" i="16" s="1"/>
  <c r="H1780" i="16" s="1"/>
  <c r="H1781" i="16" s="1"/>
  <c r="H1782" i="16" s="1"/>
  <c r="H1783" i="16" s="1"/>
  <c r="H1784" i="16" s="1"/>
  <c r="H1785" i="16" s="1"/>
  <c r="H1786" i="16" s="1"/>
  <c r="H1787" i="16" s="1"/>
  <c r="H1788" i="16" s="1"/>
  <c r="H1789" i="16" s="1"/>
  <c r="H1790" i="16" s="1"/>
  <c r="H1791" i="16" s="1"/>
  <c r="H1792" i="16" s="1"/>
  <c r="H1793" i="16" s="1"/>
  <c r="H1794" i="16" s="1"/>
  <c r="H1795" i="16" s="1"/>
  <c r="H1796" i="16" s="1"/>
  <c r="H1797" i="16" s="1"/>
  <c r="H1798" i="16" s="1"/>
  <c r="H1799" i="16" s="1"/>
  <c r="H1800" i="16" s="1"/>
  <c r="H1801" i="16" s="1"/>
  <c r="H1802" i="16" s="1"/>
  <c r="H1803" i="16" s="1"/>
  <c r="H1804" i="16" s="1"/>
  <c r="H1805" i="16" s="1"/>
  <c r="H1806" i="16" s="1"/>
  <c r="H1807" i="16" s="1"/>
  <c r="H1808" i="16" s="1"/>
  <c r="H1809" i="16" s="1"/>
  <c r="H1810" i="16" s="1"/>
  <c r="H1811" i="16" s="1"/>
  <c r="H1812" i="16" s="1"/>
  <c r="H1813" i="16" s="1"/>
  <c r="H1814" i="16" s="1"/>
  <c r="H1815" i="16" s="1"/>
  <c r="H1816" i="16" s="1"/>
  <c r="H1817" i="16" s="1"/>
  <c r="H1818" i="16" s="1"/>
  <c r="H1819" i="16" s="1"/>
  <c r="H1820" i="16" s="1"/>
  <c r="H1821" i="16" s="1"/>
  <c r="H1822" i="16" s="1"/>
  <c r="H1823" i="16" s="1"/>
  <c r="H1824" i="16" s="1"/>
  <c r="H1825" i="16" s="1"/>
  <c r="H1826" i="16" s="1"/>
  <c r="H1827" i="16" s="1"/>
  <c r="H1828" i="16" s="1"/>
  <c r="H1829" i="16" s="1"/>
  <c r="H1830" i="16" s="1"/>
  <c r="H1831" i="16" s="1"/>
  <c r="H1832" i="16" s="1"/>
  <c r="H1833" i="16" s="1"/>
  <c r="H1834" i="16" s="1"/>
  <c r="H1835" i="16" s="1"/>
  <c r="H1836" i="16" s="1"/>
  <c r="H1837" i="16" s="1"/>
  <c r="H1838" i="16" s="1"/>
  <c r="H1839" i="16" s="1"/>
  <c r="H1840" i="16" s="1"/>
  <c r="H1841" i="16" s="1"/>
  <c r="H1842" i="16" s="1"/>
  <c r="H1843" i="16" s="1"/>
  <c r="H1844" i="16" s="1"/>
  <c r="H1845" i="16" s="1"/>
  <c r="H1846" i="16" s="1"/>
  <c r="H1847" i="16" s="1"/>
  <c r="H1848" i="16" s="1"/>
  <c r="H1849" i="16" s="1"/>
  <c r="H1850" i="16" s="1"/>
  <c r="H1851" i="16" s="1"/>
  <c r="H1852" i="16" s="1"/>
  <c r="H1853" i="16" s="1"/>
  <c r="H1854" i="16" s="1"/>
  <c r="H1855" i="16" s="1"/>
  <c r="H1856" i="16" s="1"/>
  <c r="H1857" i="16" s="1"/>
  <c r="H1858" i="16" s="1"/>
  <c r="H1859" i="16" s="1"/>
  <c r="H1860" i="16" s="1"/>
  <c r="H1861" i="16" s="1"/>
  <c r="H1862" i="16" s="1"/>
  <c r="H1863" i="16" s="1"/>
  <c r="H1864" i="16" s="1"/>
  <c r="H1865" i="16" s="1"/>
  <c r="H1866" i="16" s="1"/>
  <c r="H1867" i="16" s="1"/>
  <c r="H1868" i="16" s="1"/>
  <c r="H1869" i="16" s="1"/>
  <c r="H1870" i="16" s="1"/>
  <c r="H1871" i="16" s="1"/>
  <c r="H1872" i="16" s="1"/>
  <c r="H1873" i="16" s="1"/>
  <c r="H1874" i="16" s="1"/>
  <c r="H1875" i="16" s="1"/>
  <c r="H1876" i="16" s="1"/>
  <c r="H1877" i="16" s="1"/>
  <c r="H1878" i="16" s="1"/>
  <c r="H1879" i="16" s="1"/>
  <c r="H1880" i="16" s="1"/>
  <c r="H1881" i="16" s="1"/>
  <c r="H1882" i="16" s="1"/>
  <c r="H1883" i="16" s="1"/>
  <c r="H1884" i="16" s="1"/>
  <c r="H1885" i="16" s="1"/>
  <c r="H1886" i="16" s="1"/>
  <c r="H1887" i="16" s="1"/>
  <c r="H1888" i="16" s="1"/>
  <c r="H1889" i="16" s="1"/>
  <c r="H1890" i="16" s="1"/>
  <c r="H1891" i="16" s="1"/>
  <c r="H1892" i="16" s="1"/>
  <c r="H1893" i="16" s="1"/>
  <c r="H1894" i="16" s="1"/>
  <c r="H1895" i="16" s="1"/>
  <c r="H1896" i="16" s="1"/>
  <c r="H1897" i="16" s="1"/>
  <c r="H1898" i="16" s="1"/>
  <c r="H1899" i="16" s="1"/>
  <c r="H1900" i="16" s="1"/>
  <c r="H1901" i="16" s="1"/>
  <c r="H1902" i="16" s="1"/>
  <c r="H1903" i="16" s="1"/>
  <c r="H1904" i="16" s="1"/>
  <c r="H1905" i="16" s="1"/>
  <c r="H1906" i="16" s="1"/>
  <c r="H1907" i="16" s="1"/>
  <c r="H1908" i="16" s="1"/>
  <c r="H1909" i="16" s="1"/>
  <c r="H1910" i="16" s="1"/>
  <c r="H1911" i="16" s="1"/>
  <c r="H1912" i="16" s="1"/>
  <c r="H1913" i="16" s="1"/>
  <c r="H1914" i="16" s="1"/>
  <c r="H1915" i="16" s="1"/>
  <c r="H1916" i="16" s="1"/>
  <c r="H1917" i="16" s="1"/>
  <c r="H1918" i="16" s="1"/>
  <c r="H1919" i="16" s="1"/>
  <c r="H1920" i="16" s="1"/>
  <c r="H1921" i="16" s="1"/>
  <c r="H1922" i="16" s="1"/>
  <c r="H1923" i="16" s="1"/>
  <c r="H1924" i="16" s="1"/>
  <c r="H1925" i="16" s="1"/>
  <c r="H1926" i="16" s="1"/>
  <c r="H1927" i="16" s="1"/>
  <c r="H1928" i="16" s="1"/>
  <c r="H1929" i="16" s="1"/>
  <c r="H1930" i="16" s="1"/>
  <c r="H1931" i="16" s="1"/>
  <c r="H1932" i="16" s="1"/>
  <c r="H1933" i="16" s="1"/>
  <c r="H1934" i="16" s="1"/>
  <c r="H1935" i="16" s="1"/>
  <c r="H1936" i="16" s="1"/>
  <c r="H1937" i="16" s="1"/>
  <c r="H1938" i="16" s="1"/>
  <c r="H1939" i="16" s="1"/>
  <c r="H1940" i="16" s="1"/>
  <c r="H1941" i="16" s="1"/>
  <c r="H1942" i="16" s="1"/>
  <c r="H1943" i="16" s="1"/>
  <c r="H1944" i="16" s="1"/>
  <c r="H1945" i="16" s="1"/>
  <c r="H1946" i="16" s="1"/>
  <c r="H1947" i="16" s="1"/>
  <c r="H1948" i="16" s="1"/>
  <c r="H1949" i="16" s="1"/>
  <c r="H1950" i="16" s="1"/>
  <c r="H1951" i="16" s="1"/>
  <c r="H1952" i="16" s="1"/>
  <c r="H1953" i="16" s="1"/>
  <c r="H1954" i="16" s="1"/>
  <c r="H1955" i="16" s="1"/>
  <c r="H1956" i="16" s="1"/>
  <c r="H1957" i="16" s="1"/>
  <c r="H1958" i="16" s="1"/>
  <c r="H1959" i="16" s="1"/>
  <c r="H1960" i="16" s="1"/>
  <c r="H1961" i="16" s="1"/>
  <c r="H1962" i="16" s="1"/>
  <c r="H1963" i="16" s="1"/>
  <c r="H1964" i="16" s="1"/>
  <c r="H1965" i="16" s="1"/>
  <c r="H1966" i="16" s="1"/>
  <c r="H1967" i="16" s="1"/>
  <c r="H1968" i="16" s="1"/>
  <c r="H1969" i="16" s="1"/>
  <c r="H1970" i="16" s="1"/>
  <c r="H1971" i="16" s="1"/>
  <c r="H1972" i="16" s="1"/>
  <c r="H1973" i="16" s="1"/>
  <c r="H1974" i="16" s="1"/>
  <c r="H1975" i="16" s="1"/>
  <c r="H1976" i="16" s="1"/>
  <c r="H1977" i="16" s="1"/>
  <c r="H1978" i="16" s="1"/>
  <c r="H1979" i="16" s="1"/>
  <c r="H1980" i="16" s="1"/>
  <c r="H1981" i="16" s="1"/>
  <c r="H1982" i="16" s="1"/>
  <c r="H1983" i="16" s="1"/>
  <c r="H1984" i="16" s="1"/>
  <c r="H1985" i="16" s="1"/>
  <c r="H1986" i="16" s="1"/>
  <c r="H1987" i="16" s="1"/>
  <c r="H1988" i="16" s="1"/>
  <c r="H1989" i="16" s="1"/>
  <c r="H1990" i="16" s="1"/>
  <c r="H1991" i="16" s="1"/>
  <c r="H1992" i="16" s="1"/>
  <c r="H1993" i="16" s="1"/>
  <c r="H1994" i="16" s="1"/>
  <c r="H1995" i="16" s="1"/>
  <c r="H1996" i="16" s="1"/>
  <c r="H1997" i="16" s="1"/>
  <c r="H1998" i="16" s="1"/>
  <c r="H1999" i="16" s="1"/>
  <c r="H2000" i="16" s="1"/>
  <c r="H2001" i="16" s="1"/>
  <c r="H2002" i="16" s="1"/>
  <c r="H2003" i="16" s="1"/>
  <c r="H2004" i="16" s="1"/>
  <c r="H2005" i="16" s="1"/>
  <c r="H2006" i="16" s="1"/>
  <c r="H2007" i="16" s="1"/>
  <c r="H2008" i="16" s="1"/>
  <c r="H2009" i="16" s="1"/>
  <c r="H2010" i="16" s="1"/>
  <c r="H2011" i="16" s="1"/>
  <c r="H2012" i="16" s="1"/>
  <c r="H2013" i="16" s="1"/>
  <c r="H2014" i="16" s="1"/>
  <c r="H2015" i="16" s="1"/>
  <c r="H2016" i="16" s="1"/>
  <c r="H2017" i="16" s="1"/>
  <c r="H2018" i="16" s="1"/>
  <c r="H2019" i="16" s="1"/>
  <c r="H2020" i="16" s="1"/>
  <c r="H2021" i="16" s="1"/>
  <c r="H2022" i="16" s="1"/>
  <c r="H2023" i="16" s="1"/>
  <c r="H2024" i="16" s="1"/>
  <c r="H2025" i="16" s="1"/>
  <c r="H2026" i="16" s="1"/>
  <c r="H2027" i="16" s="1"/>
  <c r="H2028" i="16" s="1"/>
  <c r="H2029" i="16" s="1"/>
  <c r="H2030" i="16" s="1"/>
  <c r="H2031" i="16" s="1"/>
  <c r="H2032" i="16" s="1"/>
  <c r="H2033" i="16" s="1"/>
  <c r="H2034" i="16" s="1"/>
  <c r="H2035" i="16" s="1"/>
  <c r="H2036" i="16" s="1"/>
  <c r="H2037" i="16" s="1"/>
  <c r="H2038" i="16" s="1"/>
  <c r="H2039" i="16" s="1"/>
  <c r="H2040" i="16" s="1"/>
  <c r="H2041" i="16" s="1"/>
  <c r="H2042" i="16" s="1"/>
  <c r="H2043" i="16" s="1"/>
  <c r="H2044" i="16" s="1"/>
  <c r="H2045" i="16" s="1"/>
  <c r="H2046" i="16" s="1"/>
  <c r="H2047" i="16" s="1"/>
  <c r="H2048" i="16" s="1"/>
  <c r="H2049" i="16" s="1"/>
  <c r="H2050" i="16" s="1"/>
  <c r="H2051" i="16" s="1"/>
  <c r="H2052" i="16" s="1"/>
  <c r="H2053" i="16" s="1"/>
  <c r="H2054" i="16" s="1"/>
  <c r="H2055" i="16" s="1"/>
  <c r="H2056" i="16" s="1"/>
  <c r="H2057" i="16" s="1"/>
  <c r="H2058" i="16" s="1"/>
  <c r="H2059" i="16" s="1"/>
  <c r="H2060" i="16" s="1"/>
  <c r="H2061" i="16" s="1"/>
  <c r="H2062" i="16" s="1"/>
  <c r="H2063" i="16" s="1"/>
  <c r="H2064" i="16" s="1"/>
  <c r="H2065" i="16" s="1"/>
  <c r="H2066" i="16" s="1"/>
  <c r="H2067" i="16" s="1"/>
  <c r="H2068" i="16" s="1"/>
  <c r="H2069" i="16" s="1"/>
  <c r="H2070" i="16" s="1"/>
  <c r="H2071" i="16" s="1"/>
  <c r="H2072" i="16" s="1"/>
  <c r="H2073" i="16" s="1"/>
  <c r="H2074" i="16" s="1"/>
  <c r="H2075" i="16" s="1"/>
  <c r="H2076" i="16" s="1"/>
  <c r="H2077" i="16" s="1"/>
  <c r="H2078" i="16" s="1"/>
  <c r="H2079" i="16" s="1"/>
  <c r="H2080" i="16" s="1"/>
  <c r="H2081" i="16" s="1"/>
  <c r="H2082" i="16" s="1"/>
  <c r="H2083" i="16" s="1"/>
  <c r="H2084" i="16" s="1"/>
  <c r="H2085" i="16" s="1"/>
  <c r="H2086" i="16" s="1"/>
  <c r="H2087" i="16" s="1"/>
  <c r="H2088" i="16" s="1"/>
  <c r="H2089" i="16" s="1"/>
  <c r="H2090" i="16" s="1"/>
  <c r="H2091" i="16" s="1"/>
  <c r="H2092" i="16" s="1"/>
  <c r="H2093" i="16" s="1"/>
  <c r="H2094" i="16" s="1"/>
  <c r="H2095" i="16" s="1"/>
  <c r="H2096" i="16" s="1"/>
  <c r="H2097" i="16" s="1"/>
  <c r="H2098" i="16" s="1"/>
  <c r="H2099" i="16" s="1"/>
  <c r="H2100" i="16" s="1"/>
  <c r="H2101" i="16" s="1"/>
  <c r="H2102" i="16" s="1"/>
  <c r="H2103" i="16" s="1"/>
  <c r="H2104" i="16" s="1"/>
  <c r="H2105" i="16" s="1"/>
  <c r="H2106" i="16" s="1"/>
  <c r="H2107" i="16" s="1"/>
  <c r="H2108" i="16" s="1"/>
  <c r="H2109" i="16" s="1"/>
  <c r="H2110" i="16" s="1"/>
  <c r="H2111" i="16" s="1"/>
  <c r="H2112" i="16" s="1"/>
  <c r="H2113" i="16" s="1"/>
  <c r="H2114" i="16" s="1"/>
  <c r="H2115" i="16" s="1"/>
  <c r="H2116" i="16" s="1"/>
  <c r="H2117" i="16" s="1"/>
  <c r="H2118" i="16" s="1"/>
  <c r="H2119" i="16" s="1"/>
  <c r="H2120" i="16" s="1"/>
  <c r="H2121" i="16" s="1"/>
  <c r="H2122" i="16" s="1"/>
  <c r="H2123" i="16" s="1"/>
  <c r="H2124" i="16" s="1"/>
  <c r="H2125" i="16" s="1"/>
  <c r="H2126" i="16" s="1"/>
  <c r="H2127" i="16" s="1"/>
  <c r="H2128" i="16" s="1"/>
  <c r="H2129" i="16" s="1"/>
  <c r="H2130" i="16" s="1"/>
  <c r="H2131" i="16" s="1"/>
  <c r="H2132" i="16" s="1"/>
  <c r="H2133" i="16" s="1"/>
  <c r="H2134" i="16" s="1"/>
  <c r="H2135" i="16" s="1"/>
  <c r="H2136" i="16" s="1"/>
  <c r="H2137" i="16" s="1"/>
  <c r="H2138" i="16" s="1"/>
  <c r="H2139" i="16" s="1"/>
  <c r="H2140" i="16" s="1"/>
  <c r="H2141" i="16" s="1"/>
  <c r="H2142" i="16" s="1"/>
  <c r="H2143" i="16" s="1"/>
  <c r="H2144" i="16" s="1"/>
  <c r="H2145" i="16" s="1"/>
  <c r="H2146" i="16" s="1"/>
  <c r="H2147" i="16" s="1"/>
  <c r="H2148" i="16" s="1"/>
  <c r="H2149" i="16" s="1"/>
  <c r="H2150" i="16" s="1"/>
  <c r="H2151" i="16" s="1"/>
  <c r="H2152" i="16" s="1"/>
  <c r="H2153" i="16" s="1"/>
  <c r="H2154" i="16" s="1"/>
  <c r="H2155" i="16" s="1"/>
  <c r="H2156" i="16" s="1"/>
  <c r="H2157" i="16" s="1"/>
  <c r="H2158" i="16" s="1"/>
  <c r="H2159" i="16" s="1"/>
  <c r="H2160" i="16" s="1"/>
  <c r="H2161" i="16" s="1"/>
  <c r="H2162" i="16" s="1"/>
  <c r="H2163" i="16" s="1"/>
  <c r="H2164" i="16" s="1"/>
  <c r="H2165" i="16" s="1"/>
  <c r="H2166" i="16" s="1"/>
  <c r="H2167" i="16" s="1"/>
  <c r="H2168" i="16" s="1"/>
  <c r="H2169" i="16" s="1"/>
  <c r="H2170" i="16" s="1"/>
  <c r="H2171" i="16" s="1"/>
  <c r="H2172" i="16" s="1"/>
  <c r="H2173" i="16" s="1"/>
  <c r="H2174" i="16" s="1"/>
  <c r="H2175" i="16" s="1"/>
  <c r="H2176" i="16" s="1"/>
  <c r="H2177" i="16" s="1"/>
  <c r="H2178" i="16" s="1"/>
  <c r="H2179" i="16" s="1"/>
  <c r="H2180" i="16" s="1"/>
  <c r="H2181" i="16" s="1"/>
  <c r="H2182" i="16" s="1"/>
  <c r="H2183" i="16" s="1"/>
  <c r="H2184" i="16" s="1"/>
  <c r="H2185" i="16" s="1"/>
  <c r="H2186" i="16" s="1"/>
  <c r="H2187" i="16" s="1"/>
  <c r="H2188" i="16" s="1"/>
  <c r="H2189" i="16" s="1"/>
  <c r="H2190" i="16" s="1"/>
  <c r="H2191" i="16" s="1"/>
  <c r="H2192" i="16" s="1"/>
  <c r="H2193" i="16" s="1"/>
  <c r="H2194" i="16" s="1"/>
  <c r="H2195" i="16" s="1"/>
  <c r="H2196" i="16" s="1"/>
  <c r="H2197" i="16" s="1"/>
  <c r="H2198" i="16" s="1"/>
  <c r="H2199" i="16" s="1"/>
  <c r="H2200" i="16" s="1"/>
  <c r="H2201" i="16" s="1"/>
  <c r="H2202" i="16" s="1"/>
  <c r="H2203" i="16" s="1"/>
  <c r="H2204" i="16" s="1"/>
  <c r="H2205" i="16" s="1"/>
  <c r="H2206" i="16" s="1"/>
  <c r="H2207" i="16" s="1"/>
  <c r="H2208" i="16" s="1"/>
  <c r="H2209" i="16" s="1"/>
  <c r="H2210" i="16" s="1"/>
  <c r="H2211" i="16" s="1"/>
  <c r="H2212" i="16" s="1"/>
  <c r="H2213" i="16" s="1"/>
  <c r="H2214" i="16" s="1"/>
  <c r="H2215" i="16" s="1"/>
  <c r="H2216" i="16" s="1"/>
  <c r="H2217" i="16" s="1"/>
  <c r="H2218" i="16" s="1"/>
  <c r="H2219" i="16" s="1"/>
  <c r="H2220" i="16" s="1"/>
  <c r="H2221" i="16" s="1"/>
  <c r="H2222" i="16" s="1"/>
  <c r="H2223" i="16" s="1"/>
  <c r="H2224" i="16" s="1"/>
  <c r="H2225" i="16" s="1"/>
  <c r="H2226" i="16" s="1"/>
  <c r="H2227" i="16" s="1"/>
  <c r="H2228" i="16" s="1"/>
  <c r="H2229" i="16" s="1"/>
  <c r="H2230" i="16" s="1"/>
  <c r="H2231" i="16" s="1"/>
  <c r="H2232" i="16" s="1"/>
  <c r="H2233" i="16" s="1"/>
  <c r="H2234" i="16" s="1"/>
  <c r="H2235" i="16" s="1"/>
  <c r="H2236" i="16" s="1"/>
  <c r="H2237" i="16" s="1"/>
  <c r="H2238" i="16" s="1"/>
  <c r="H2239" i="16" s="1"/>
  <c r="H2240" i="16" s="1"/>
  <c r="H2241" i="16" s="1"/>
  <c r="H2242" i="16" s="1"/>
  <c r="H2243" i="16" s="1"/>
  <c r="H2244" i="16" s="1"/>
  <c r="H2245" i="16" s="1"/>
  <c r="H2246" i="16" s="1"/>
  <c r="H2247" i="16" s="1"/>
  <c r="H2248" i="16" s="1"/>
  <c r="H2249" i="16" s="1"/>
  <c r="H2250" i="16" s="1"/>
  <c r="H2251" i="16" s="1"/>
  <c r="H2252" i="16" s="1"/>
  <c r="H2253" i="16" s="1"/>
  <c r="H2254" i="16" s="1"/>
  <c r="H2255" i="16" s="1"/>
  <c r="H2256" i="16" s="1"/>
  <c r="H2257" i="16" s="1"/>
  <c r="H2258" i="16" s="1"/>
  <c r="H2259" i="16" s="1"/>
  <c r="H2260" i="16" s="1"/>
  <c r="H2261" i="16" s="1"/>
  <c r="H2262" i="16" s="1"/>
  <c r="H2263" i="16" s="1"/>
  <c r="H2264" i="16" s="1"/>
  <c r="H2265" i="16" s="1"/>
  <c r="H2266" i="16" s="1"/>
  <c r="H2267" i="16" s="1"/>
  <c r="H2268" i="16" s="1"/>
  <c r="H2269" i="16" s="1"/>
  <c r="H2270" i="16" s="1"/>
  <c r="H2271" i="16" s="1"/>
  <c r="H2272" i="16" s="1"/>
  <c r="H2273" i="16" s="1"/>
  <c r="H2274" i="16" s="1"/>
  <c r="H2275" i="16" s="1"/>
  <c r="H2276" i="16" s="1"/>
  <c r="H2277" i="16" s="1"/>
  <c r="H2278" i="16" s="1"/>
  <c r="H2279" i="16" s="1"/>
  <c r="H2280" i="16" s="1"/>
  <c r="H2281" i="16" s="1"/>
  <c r="H2282" i="16" s="1"/>
  <c r="H2283" i="16" s="1"/>
  <c r="H2284" i="16" s="1"/>
  <c r="H2285" i="16" s="1"/>
  <c r="H2286" i="16" s="1"/>
  <c r="H2287" i="16" s="1"/>
  <c r="H2288" i="16" s="1"/>
  <c r="H2289" i="16" s="1"/>
  <c r="H2290" i="16" s="1"/>
  <c r="H2291" i="16" s="1"/>
  <c r="H2292" i="16" s="1"/>
  <c r="H2293" i="16" s="1"/>
  <c r="H2294" i="16" s="1"/>
  <c r="H2295" i="16" s="1"/>
  <c r="H2296" i="16" s="1"/>
  <c r="H2297" i="16" s="1"/>
  <c r="H2298" i="16" s="1"/>
  <c r="H2299" i="16" s="1"/>
  <c r="H2300" i="16" s="1"/>
  <c r="H2301" i="16" s="1"/>
  <c r="H2302" i="16" s="1"/>
  <c r="H2303" i="16" s="1"/>
  <c r="H2304" i="16" s="1"/>
  <c r="H2305" i="16" s="1"/>
  <c r="H2306" i="16" s="1"/>
  <c r="H2307" i="16" s="1"/>
  <c r="H2308" i="16" s="1"/>
  <c r="H2309" i="16" s="1"/>
  <c r="H2310" i="16" s="1"/>
  <c r="H2311" i="16" s="1"/>
  <c r="H2312" i="16" s="1"/>
  <c r="H2313" i="16" s="1"/>
  <c r="H2314" i="16" s="1"/>
  <c r="H2315" i="16" s="1"/>
  <c r="H2316" i="16" s="1"/>
  <c r="H2317" i="16" s="1"/>
  <c r="H2318" i="16" s="1"/>
  <c r="H2319" i="16" s="1"/>
  <c r="H2320" i="16" s="1"/>
  <c r="H2321" i="16" s="1"/>
  <c r="H2322" i="16" s="1"/>
  <c r="H2323" i="16" s="1"/>
  <c r="H2324" i="16" s="1"/>
  <c r="H2325" i="16" s="1"/>
  <c r="H2326" i="16" s="1"/>
  <c r="H2327" i="16" s="1"/>
  <c r="H2328" i="16" s="1"/>
  <c r="H2329" i="16" s="1"/>
  <c r="H2330" i="16" s="1"/>
  <c r="H2331" i="16" s="1"/>
  <c r="H2332" i="16" s="1"/>
  <c r="H2333" i="16" s="1"/>
  <c r="H2334" i="16" s="1"/>
  <c r="H2335" i="16" s="1"/>
  <c r="H2336" i="16" s="1"/>
  <c r="H2337" i="16" s="1"/>
  <c r="H2338" i="16" s="1"/>
  <c r="H2339" i="16" s="1"/>
  <c r="H2340" i="16" s="1"/>
  <c r="H2341" i="16" s="1"/>
  <c r="H2342" i="16" s="1"/>
  <c r="H2343" i="16" s="1"/>
  <c r="H2344" i="16" s="1"/>
  <c r="H2345" i="16" s="1"/>
  <c r="H2346" i="16" s="1"/>
  <c r="H2347" i="16" s="1"/>
  <c r="H2348" i="16" s="1"/>
  <c r="H2349" i="16" s="1"/>
  <c r="H2350" i="16" s="1"/>
  <c r="H2351" i="16" s="1"/>
  <c r="H2352" i="16" s="1"/>
  <c r="H2353" i="16" s="1"/>
  <c r="H2354" i="16" s="1"/>
  <c r="H2355" i="16" s="1"/>
  <c r="H2356" i="16" s="1"/>
  <c r="H2357" i="16" s="1"/>
  <c r="H2358" i="16" s="1"/>
  <c r="H2359" i="16" s="1"/>
  <c r="H2360" i="16" s="1"/>
  <c r="H2361" i="16" s="1"/>
  <c r="H2362" i="16" s="1"/>
  <c r="H2363" i="16" s="1"/>
  <c r="H2364" i="16" s="1"/>
  <c r="H2365" i="16" s="1"/>
  <c r="H2366" i="16" s="1"/>
  <c r="H2367" i="16" s="1"/>
  <c r="H2368" i="16" s="1"/>
  <c r="H2369" i="16" s="1"/>
  <c r="H2370" i="16" s="1"/>
  <c r="H2371" i="16" s="1"/>
  <c r="H2372" i="16" s="1"/>
  <c r="H2373" i="16" s="1"/>
  <c r="H2374" i="16" s="1"/>
  <c r="H2375" i="16" s="1"/>
  <c r="H2376" i="16" s="1"/>
  <c r="H2377" i="16" s="1"/>
  <c r="H2378" i="16" s="1"/>
  <c r="H2379" i="16" s="1"/>
  <c r="H2380" i="16" s="1"/>
  <c r="H2381" i="16" s="1"/>
  <c r="H2382" i="16" s="1"/>
  <c r="H2383" i="16" s="1"/>
  <c r="H2384" i="16" s="1"/>
  <c r="H2385" i="16" s="1"/>
  <c r="H2386" i="16" s="1"/>
  <c r="H2387" i="16" s="1"/>
  <c r="H2388" i="16" s="1"/>
  <c r="H2389" i="16" s="1"/>
  <c r="H2390" i="16" s="1"/>
  <c r="H2391" i="16" s="1"/>
  <c r="H2392" i="16" s="1"/>
  <c r="H2393" i="16" s="1"/>
  <c r="H2394" i="16" s="1"/>
  <c r="H2395" i="16" s="1"/>
  <c r="H2396" i="16" s="1"/>
  <c r="H2397" i="16" s="1"/>
  <c r="H2398" i="16" s="1"/>
  <c r="H2399" i="16" s="1"/>
  <c r="H2400" i="16" s="1"/>
  <c r="H2401" i="16" s="1"/>
  <c r="H2402" i="16" s="1"/>
  <c r="H2403" i="16" s="1"/>
  <c r="H2404" i="16" s="1"/>
  <c r="H2405" i="16" s="1"/>
  <c r="H2406" i="16" s="1"/>
  <c r="H2407" i="16" s="1"/>
  <c r="H2408" i="16" s="1"/>
  <c r="H2409" i="16" s="1"/>
  <c r="H2410" i="16" s="1"/>
  <c r="H2411" i="16" s="1"/>
  <c r="H2412" i="16" s="1"/>
  <c r="H2413" i="16" s="1"/>
  <c r="H2414" i="16" s="1"/>
  <c r="H2415" i="16" s="1"/>
  <c r="H2416" i="16" s="1"/>
  <c r="H2417" i="16" s="1"/>
  <c r="H2418" i="16" s="1"/>
  <c r="H2419" i="16" s="1"/>
  <c r="H2420" i="16" s="1"/>
  <c r="H2421" i="16" s="1"/>
  <c r="H2422" i="16" s="1"/>
  <c r="H2423" i="16" s="1"/>
  <c r="H2424" i="16" s="1"/>
  <c r="H2425" i="16" s="1"/>
  <c r="H2426" i="16" s="1"/>
  <c r="H2427" i="16" s="1"/>
  <c r="H2428" i="16" s="1"/>
  <c r="H2429" i="16" s="1"/>
  <c r="H2430" i="16" s="1"/>
  <c r="H2431" i="16" s="1"/>
  <c r="H2432" i="16" s="1"/>
  <c r="H2433" i="16" s="1"/>
  <c r="H2434" i="16" s="1"/>
  <c r="H2435" i="16" s="1"/>
  <c r="H2436" i="16" s="1"/>
  <c r="H2437" i="16" s="1"/>
  <c r="H2438" i="16" s="1"/>
  <c r="H2439" i="16" s="1"/>
  <c r="H2440" i="16" s="1"/>
  <c r="H2441" i="16" s="1"/>
  <c r="H2442" i="16" s="1"/>
  <c r="H2443" i="16" s="1"/>
  <c r="H2444" i="16" s="1"/>
  <c r="H2445" i="16" s="1"/>
  <c r="H2446" i="16" s="1"/>
  <c r="H2447" i="16" s="1"/>
  <c r="H2448" i="16" s="1"/>
  <c r="H2449" i="16" s="1"/>
  <c r="H2450" i="16" s="1"/>
  <c r="H2451" i="16" s="1"/>
  <c r="H2452" i="16" s="1"/>
  <c r="H2453" i="16" s="1"/>
  <c r="H2454" i="16" s="1"/>
  <c r="H2455" i="16" s="1"/>
  <c r="H2456" i="16" s="1"/>
  <c r="H2457" i="16" s="1"/>
  <c r="H2458" i="16" s="1"/>
  <c r="H2459" i="16" s="1"/>
  <c r="H2460" i="16" s="1"/>
  <c r="H2461" i="16" s="1"/>
  <c r="H2462" i="16" s="1"/>
  <c r="H2463" i="16" s="1"/>
  <c r="H2464" i="16" s="1"/>
  <c r="H2465" i="16" s="1"/>
  <c r="H2466" i="16" s="1"/>
  <c r="H2467" i="16" s="1"/>
  <c r="H2468" i="16" s="1"/>
  <c r="H2469" i="16" s="1"/>
  <c r="H2470" i="16" s="1"/>
  <c r="H2471" i="16" s="1"/>
  <c r="H2472" i="16" s="1"/>
  <c r="H2473" i="16" s="1"/>
  <c r="H2474" i="16" s="1"/>
  <c r="H2475" i="16" s="1"/>
  <c r="H2476" i="16" s="1"/>
  <c r="H2477" i="16" s="1"/>
  <c r="H2478" i="16" s="1"/>
  <c r="H2479" i="16" s="1"/>
  <c r="H2480" i="16" s="1"/>
  <c r="H2481" i="16" s="1"/>
  <c r="H2482" i="16" s="1"/>
  <c r="H2483" i="16" s="1"/>
  <c r="H2484" i="16" s="1"/>
  <c r="H2485" i="16" s="1"/>
  <c r="H2486" i="16" s="1"/>
  <c r="H2487" i="16" s="1"/>
  <c r="H2488" i="16" s="1"/>
  <c r="H2489" i="16" s="1"/>
  <c r="H2490" i="16" s="1"/>
  <c r="H2491" i="16" s="1"/>
  <c r="H2492" i="16" s="1"/>
  <c r="H2493" i="16" s="1"/>
  <c r="H2494" i="16" s="1"/>
  <c r="H2495" i="16" s="1"/>
  <c r="H2496" i="16" s="1"/>
  <c r="H2497" i="16" s="1"/>
  <c r="H2498" i="16" s="1"/>
  <c r="H2499" i="16" s="1"/>
  <c r="H2500" i="16" s="1"/>
  <c r="H2501" i="16" s="1"/>
  <c r="H2502" i="16" s="1"/>
  <c r="H2503" i="16" s="1"/>
  <c r="H2504" i="16" s="1"/>
  <c r="H2505" i="16" s="1"/>
  <c r="H2506" i="16" s="1"/>
  <c r="H2507" i="16" s="1"/>
  <c r="H2508" i="16" s="1"/>
  <c r="H2509" i="16" s="1"/>
  <c r="H2510" i="16" s="1"/>
  <c r="H2511" i="16" s="1"/>
  <c r="H2512" i="16" s="1"/>
  <c r="H2513" i="16" s="1"/>
  <c r="H2514" i="16" s="1"/>
  <c r="H2515" i="16" s="1"/>
  <c r="H2516" i="16" s="1"/>
  <c r="H2517" i="16" s="1"/>
  <c r="H2518" i="16" s="1"/>
  <c r="H2519" i="16" s="1"/>
  <c r="H2520" i="16" s="1"/>
  <c r="H2521" i="16" s="1"/>
  <c r="H2522" i="16" s="1"/>
  <c r="H2523" i="16" s="1"/>
  <c r="H2524" i="16" s="1"/>
  <c r="H2525" i="16" s="1"/>
  <c r="H2526" i="16" s="1"/>
  <c r="H2527" i="16" s="1"/>
  <c r="H2528" i="16" s="1"/>
  <c r="H2529" i="16" s="1"/>
  <c r="H2530" i="16" s="1"/>
  <c r="H2531" i="16" s="1"/>
  <c r="H2532" i="16" s="1"/>
  <c r="H2533" i="16" s="1"/>
  <c r="H2534" i="16" s="1"/>
  <c r="H2535" i="16" s="1"/>
  <c r="H2536" i="16" s="1"/>
  <c r="H2537" i="16" s="1"/>
  <c r="H2538" i="16" s="1"/>
  <c r="H2539" i="16" s="1"/>
  <c r="H2540" i="16" s="1"/>
  <c r="H2541" i="16" s="1"/>
  <c r="H2542" i="16" s="1"/>
  <c r="H2543" i="16" s="1"/>
  <c r="H2544" i="16" s="1"/>
  <c r="H2545" i="16" s="1"/>
  <c r="H2546" i="16" s="1"/>
  <c r="H2547" i="16" s="1"/>
  <c r="H2548" i="16" s="1"/>
  <c r="H2549" i="16" s="1"/>
  <c r="H2550" i="16" s="1"/>
  <c r="H2551" i="16" s="1"/>
  <c r="H2552" i="16" s="1"/>
  <c r="H2553" i="16" s="1"/>
  <c r="H2554" i="16" s="1"/>
  <c r="H2555" i="16" s="1"/>
  <c r="H2556" i="16" s="1"/>
  <c r="H2557" i="16" s="1"/>
  <c r="H2558" i="16" s="1"/>
  <c r="H2559" i="16" s="1"/>
  <c r="H2560" i="16" s="1"/>
  <c r="H2561" i="16" s="1"/>
  <c r="H2562" i="16" s="1"/>
  <c r="H2563" i="16" s="1"/>
  <c r="H2564" i="16" s="1"/>
  <c r="H2565" i="16" s="1"/>
  <c r="H2566" i="16" s="1"/>
  <c r="H2567" i="16" s="1"/>
  <c r="H2568" i="16" s="1"/>
  <c r="H2569" i="16" s="1"/>
  <c r="H2570" i="16" s="1"/>
  <c r="H2571" i="16" s="1"/>
  <c r="H2572" i="16" s="1"/>
  <c r="H2573" i="16" s="1"/>
  <c r="H2574" i="16" s="1"/>
  <c r="H2575" i="16" s="1"/>
  <c r="H2576" i="16" s="1"/>
  <c r="H2577" i="16" s="1"/>
  <c r="H2578" i="16" s="1"/>
  <c r="H2579" i="16" s="1"/>
  <c r="H2580" i="16" s="1"/>
  <c r="H2581" i="16" s="1"/>
  <c r="H2582" i="16" s="1"/>
  <c r="H2583" i="16" s="1"/>
  <c r="H2584" i="16" s="1"/>
  <c r="H2585" i="16" s="1"/>
  <c r="H2586" i="16" s="1"/>
  <c r="H2587" i="16" s="1"/>
  <c r="H2588" i="16" s="1"/>
  <c r="H2589" i="16" s="1"/>
  <c r="H2590" i="16" s="1"/>
  <c r="H2591" i="16" s="1"/>
  <c r="H2592" i="16" s="1"/>
  <c r="H2593" i="16" s="1"/>
  <c r="H2594" i="16" s="1"/>
  <c r="H2595" i="16" s="1"/>
  <c r="H2596" i="16" s="1"/>
  <c r="H2597" i="16" s="1"/>
  <c r="H2598" i="16" s="1"/>
  <c r="H2599" i="16" s="1"/>
  <c r="H2600" i="16" s="1"/>
  <c r="H2601" i="16" s="1"/>
  <c r="H2602" i="16" s="1"/>
  <c r="H2603" i="16" s="1"/>
  <c r="H2604" i="16" s="1"/>
  <c r="H2605" i="16" s="1"/>
  <c r="H2606" i="16" s="1"/>
  <c r="H2607" i="16" s="1"/>
  <c r="H2608" i="16" s="1"/>
  <c r="H2609" i="16" s="1"/>
  <c r="H2610" i="16" s="1"/>
  <c r="H2611" i="16" s="1"/>
  <c r="H2612" i="16" s="1"/>
  <c r="H2613" i="16" s="1"/>
  <c r="H2614" i="16" s="1"/>
  <c r="H2615" i="16" s="1"/>
  <c r="H2616" i="16" s="1"/>
  <c r="H2617" i="16" s="1"/>
  <c r="H2618" i="16" s="1"/>
  <c r="H2619" i="16" s="1"/>
  <c r="H2620" i="16" s="1"/>
  <c r="H2621" i="16" s="1"/>
  <c r="H2622" i="16" s="1"/>
  <c r="H2623" i="16" s="1"/>
  <c r="H2624" i="16" s="1"/>
  <c r="H2625" i="16" s="1"/>
  <c r="H2626" i="16" s="1"/>
  <c r="H2627" i="16" s="1"/>
  <c r="H2628" i="16" s="1"/>
  <c r="H2629" i="16" s="1"/>
  <c r="H2630" i="16" s="1"/>
  <c r="H2631" i="16" s="1"/>
  <c r="H2632" i="16" s="1"/>
  <c r="H2633" i="16" s="1"/>
  <c r="H2634" i="16" s="1"/>
  <c r="H2635" i="16" s="1"/>
  <c r="H2636" i="16" s="1"/>
  <c r="H2637" i="16" s="1"/>
  <c r="H2638" i="16" s="1"/>
  <c r="H2639" i="16" s="1"/>
  <c r="H2640" i="16" s="1"/>
  <c r="H2641" i="16" s="1"/>
  <c r="H2642" i="16" s="1"/>
  <c r="H2643" i="16" s="1"/>
  <c r="H2644" i="16" s="1"/>
  <c r="H2645" i="16" s="1"/>
  <c r="H2646" i="16" s="1"/>
  <c r="H2647" i="16" s="1"/>
  <c r="H2648" i="16" s="1"/>
  <c r="H2649" i="16" s="1"/>
  <c r="H2650" i="16" s="1"/>
  <c r="H2651" i="16" s="1"/>
  <c r="H2652" i="16" s="1"/>
  <c r="H2653" i="16" s="1"/>
  <c r="H2654" i="16" s="1"/>
  <c r="H2655" i="16" s="1"/>
  <c r="H2656" i="16" s="1"/>
  <c r="H2657" i="16" s="1"/>
  <c r="H2658" i="16" s="1"/>
  <c r="H2659" i="16" s="1"/>
  <c r="H2660" i="16" s="1"/>
  <c r="H2661" i="16" s="1"/>
  <c r="H2662" i="16" s="1"/>
  <c r="H2663" i="16" s="1"/>
  <c r="H2664" i="16" s="1"/>
  <c r="H2665" i="16" s="1"/>
  <c r="H2666" i="16" s="1"/>
  <c r="H2667" i="16" s="1"/>
  <c r="H2668" i="16" s="1"/>
  <c r="H2669" i="16" s="1"/>
  <c r="H2670" i="16" s="1"/>
  <c r="H2671" i="16" s="1"/>
  <c r="H2672" i="16" s="1"/>
  <c r="H2673" i="16" s="1"/>
  <c r="H2674" i="16" s="1"/>
  <c r="H2675" i="16" s="1"/>
  <c r="H2676" i="16" s="1"/>
  <c r="H2677" i="16" s="1"/>
  <c r="H2678" i="16" s="1"/>
  <c r="H2679" i="16" s="1"/>
  <c r="H2680" i="16" s="1"/>
  <c r="H2681" i="16" s="1"/>
  <c r="H2682" i="16" s="1"/>
  <c r="H2683" i="16" s="1"/>
  <c r="H2684" i="16" s="1"/>
  <c r="H2685" i="16" s="1"/>
  <c r="H2686" i="16" s="1"/>
  <c r="H2687" i="16" s="1"/>
  <c r="H2688" i="16" s="1"/>
  <c r="H2689" i="16" s="1"/>
  <c r="H2690" i="16" s="1"/>
  <c r="H2691" i="16" s="1"/>
  <c r="H2692" i="16" s="1"/>
  <c r="H2693" i="16" s="1"/>
  <c r="H2694" i="16" s="1"/>
  <c r="H2695" i="16" s="1"/>
  <c r="H2696" i="16" s="1"/>
  <c r="H2697" i="16" s="1"/>
  <c r="H2698" i="16" s="1"/>
  <c r="H2699" i="16" s="1"/>
  <c r="H2700" i="16" s="1"/>
  <c r="H2701" i="16" s="1"/>
  <c r="H2702" i="16" s="1"/>
  <c r="H2703" i="16" s="1"/>
  <c r="H2704" i="16" s="1"/>
  <c r="H2705" i="16" s="1"/>
  <c r="H2706" i="16" s="1"/>
  <c r="H2707" i="16" s="1"/>
  <c r="H2708" i="16" s="1"/>
  <c r="H2709" i="16" s="1"/>
  <c r="H2710" i="16" s="1"/>
  <c r="H2711" i="16" s="1"/>
  <c r="H2712" i="16" s="1"/>
  <c r="H2713" i="16" s="1"/>
  <c r="H2714" i="16" s="1"/>
  <c r="H2715" i="16" s="1"/>
  <c r="H2716" i="16" s="1"/>
  <c r="H2717" i="16" s="1"/>
  <c r="H2718" i="16" s="1"/>
  <c r="H2719" i="16" s="1"/>
  <c r="H2720" i="16" s="1"/>
  <c r="H2721" i="16" s="1"/>
  <c r="H2722" i="16" s="1"/>
  <c r="H2723" i="16" s="1"/>
  <c r="H2724" i="16" s="1"/>
  <c r="H2725" i="16" s="1"/>
  <c r="H2726" i="16" s="1"/>
  <c r="H2727" i="16" s="1"/>
  <c r="H2728" i="16" s="1"/>
  <c r="H2729" i="16" s="1"/>
  <c r="H2730" i="16" s="1"/>
  <c r="H2731" i="16" s="1"/>
  <c r="H2732" i="16" s="1"/>
  <c r="H2733" i="16" s="1"/>
  <c r="H2734" i="16" s="1"/>
  <c r="H2735" i="16" s="1"/>
  <c r="H2736" i="16" s="1"/>
  <c r="H2737" i="16" s="1"/>
  <c r="H2738" i="16" s="1"/>
  <c r="H2739" i="16" s="1"/>
  <c r="H2740" i="16" s="1"/>
  <c r="H2741" i="16" s="1"/>
  <c r="H2742" i="16" s="1"/>
  <c r="H2743" i="16" s="1"/>
  <c r="H2744" i="16" s="1"/>
  <c r="H2745" i="16" s="1"/>
  <c r="H2746" i="16" s="1"/>
  <c r="H2747" i="16" s="1"/>
  <c r="H2748" i="16" s="1"/>
  <c r="H2749" i="16" s="1"/>
  <c r="H2750" i="16" s="1"/>
  <c r="H2751" i="16" s="1"/>
  <c r="H2752" i="16" s="1"/>
  <c r="H2753" i="16" s="1"/>
  <c r="H2754" i="16" s="1"/>
  <c r="H2755" i="16" s="1"/>
  <c r="H2756" i="16" s="1"/>
  <c r="H2757" i="16" s="1"/>
  <c r="H2758" i="16" s="1"/>
  <c r="H2759" i="16" s="1"/>
  <c r="H2760" i="16" s="1"/>
  <c r="H2761" i="16" s="1"/>
  <c r="H2762" i="16" s="1"/>
  <c r="H2763" i="16" s="1"/>
  <c r="H2764" i="16" s="1"/>
  <c r="H2765" i="16" s="1"/>
  <c r="H2766" i="16" s="1"/>
  <c r="H2767" i="16" s="1"/>
  <c r="H2768" i="16" s="1"/>
  <c r="H2769" i="16" s="1"/>
  <c r="H2770" i="16" s="1"/>
  <c r="H2771" i="16" s="1"/>
  <c r="H2772" i="16" s="1"/>
  <c r="H2773" i="16" s="1"/>
  <c r="H2774" i="16" s="1"/>
  <c r="H2775" i="16" s="1"/>
  <c r="H2776" i="16" s="1"/>
  <c r="H2777" i="16" s="1"/>
  <c r="H2778" i="16" s="1"/>
  <c r="H2779" i="16" s="1"/>
  <c r="H2780" i="16" s="1"/>
  <c r="H2781" i="16" s="1"/>
  <c r="H2782" i="16" s="1"/>
  <c r="H2783" i="16" s="1"/>
  <c r="H2784" i="16" s="1"/>
  <c r="H2785" i="16" s="1"/>
  <c r="H2786" i="16" s="1"/>
  <c r="H2787" i="16" s="1"/>
  <c r="H2788" i="16" s="1"/>
  <c r="H2789" i="16" s="1"/>
  <c r="H2790" i="16" s="1"/>
  <c r="H2791" i="16" s="1"/>
  <c r="H2792" i="16" s="1"/>
  <c r="H2793" i="16" s="1"/>
  <c r="H2794" i="16" s="1"/>
  <c r="H2795" i="16" s="1"/>
  <c r="H2796" i="16" s="1"/>
  <c r="H2797" i="16" s="1"/>
  <c r="H2798" i="16" s="1"/>
  <c r="H2799" i="16" s="1"/>
  <c r="H2800" i="16" s="1"/>
  <c r="H2801" i="16" s="1"/>
  <c r="H2802" i="16" s="1"/>
  <c r="H2803" i="16" s="1"/>
  <c r="H2804" i="16" s="1"/>
  <c r="H2805" i="16" s="1"/>
  <c r="H2806" i="16" s="1"/>
  <c r="H2807" i="16" s="1"/>
  <c r="H2808" i="16" s="1"/>
  <c r="H2809" i="16" s="1"/>
  <c r="H2810" i="16" s="1"/>
  <c r="H2811" i="16" s="1"/>
  <c r="H2812" i="16" s="1"/>
  <c r="H2813" i="16" s="1"/>
  <c r="H2814" i="16" s="1"/>
  <c r="H2815" i="16" s="1"/>
  <c r="H2816" i="16" s="1"/>
  <c r="H2817" i="16" s="1"/>
  <c r="H2818" i="16" s="1"/>
  <c r="H2819" i="16" s="1"/>
  <c r="H2820" i="16" s="1"/>
  <c r="H2821" i="16" s="1"/>
  <c r="H2822" i="16" s="1"/>
  <c r="H2823" i="16" s="1"/>
  <c r="H2824" i="16" s="1"/>
  <c r="H2825" i="16" s="1"/>
  <c r="H2826" i="16" s="1"/>
  <c r="H2827" i="16" s="1"/>
  <c r="H2828" i="16" s="1"/>
  <c r="H2829" i="16" s="1"/>
  <c r="H2830" i="16" s="1"/>
  <c r="H2831" i="16" s="1"/>
  <c r="H2832" i="16" s="1"/>
  <c r="H2833" i="16" s="1"/>
  <c r="H2834" i="16" s="1"/>
  <c r="H2835" i="16" s="1"/>
  <c r="H2836" i="16" s="1"/>
  <c r="H2837" i="16" s="1"/>
  <c r="H2838" i="16" s="1"/>
  <c r="H2839" i="16" s="1"/>
  <c r="H2840" i="16" s="1"/>
  <c r="H2841" i="16" s="1"/>
  <c r="H2842" i="16" s="1"/>
  <c r="H2843" i="16" s="1"/>
  <c r="H2844" i="16" s="1"/>
  <c r="H2845" i="16" s="1"/>
  <c r="H2846" i="16" s="1"/>
  <c r="H2847" i="16" s="1"/>
  <c r="H2848" i="16" s="1"/>
  <c r="H2849" i="16" s="1"/>
  <c r="H2850" i="16" s="1"/>
  <c r="H2851" i="16" s="1"/>
  <c r="H2852" i="16" s="1"/>
  <c r="H2853" i="16" s="1"/>
  <c r="H2854" i="16" s="1"/>
  <c r="H2855" i="16" s="1"/>
  <c r="H2856" i="16" s="1"/>
  <c r="H2857" i="16" s="1"/>
  <c r="H2858" i="16" s="1"/>
  <c r="H2859" i="16" s="1"/>
  <c r="H2860" i="16" s="1"/>
  <c r="H2861" i="16" s="1"/>
  <c r="H2862" i="16" s="1"/>
  <c r="H2863" i="16" s="1"/>
  <c r="H2864" i="16" s="1"/>
  <c r="H2865" i="16" s="1"/>
  <c r="H2866" i="16" s="1"/>
  <c r="H2867" i="16" s="1"/>
  <c r="H2868" i="16" s="1"/>
  <c r="H2869" i="16" s="1"/>
  <c r="H2870" i="16" s="1"/>
  <c r="H2871" i="16" s="1"/>
  <c r="H2872" i="16" s="1"/>
  <c r="H2873" i="16" s="1"/>
  <c r="H2874" i="16" s="1"/>
  <c r="H2875" i="16" s="1"/>
  <c r="H2876" i="16" s="1"/>
  <c r="H2877" i="16" s="1"/>
  <c r="H2878" i="16" s="1"/>
  <c r="H2879" i="16" s="1"/>
  <c r="H2880" i="16" s="1"/>
  <c r="H2881" i="16" s="1"/>
  <c r="H2882" i="16" s="1"/>
  <c r="H2883" i="16" s="1"/>
  <c r="H2884" i="16" s="1"/>
  <c r="H2885" i="16" s="1"/>
  <c r="H4168" i="16" l="1"/>
  <c r="H4169" i="16" s="1"/>
  <c r="H4170" i="16" s="1"/>
  <c r="H4171" i="16" s="1"/>
  <c r="H4172" i="16" s="1"/>
  <c r="H4173" i="16" l="1"/>
  <c r="H4174" i="16" s="1"/>
  <c r="H4175" i="16" s="1"/>
  <c r="H4176" i="16" s="1"/>
  <c r="H4177" i="16" s="1"/>
  <c r="H4178" i="16" s="1"/>
  <c r="H4179" i="16" s="1"/>
  <c r="H4180" i="16" s="1"/>
  <c r="H4181" i="16" s="1"/>
  <c r="H4182" i="16" s="1"/>
  <c r="H4183" i="16" s="1"/>
  <c r="H4184" i="16" s="1"/>
  <c r="H4185" i="16" s="1"/>
  <c r="H4186" i="16" s="1"/>
  <c r="H4187" i="16" s="1"/>
  <c r="H4188" i="16" s="1"/>
  <c r="H4189" i="16" s="1"/>
  <c r="H4190" i="16" s="1"/>
  <c r="H4191" i="16" s="1"/>
  <c r="H4192" i="16" s="1"/>
  <c r="H4193" i="16" s="1"/>
  <c r="H4194" i="16" s="1"/>
  <c r="H4195" i="16" s="1"/>
  <c r="H4196" i="16" s="1"/>
  <c r="H4197" i="16" s="1"/>
  <c r="H4198" i="16" s="1"/>
  <c r="H4199" i="16" s="1"/>
  <c r="H4200" i="16" s="1"/>
  <c r="H4201" i="16" s="1"/>
  <c r="H4202" i="16" s="1"/>
  <c r="H4203" i="16" s="1"/>
  <c r="H4204" i="16" s="1"/>
  <c r="H4205" i="16" s="1"/>
  <c r="H4206" i="16" s="1"/>
  <c r="H4207" i="16" s="1"/>
  <c r="H4208" i="16" s="1"/>
  <c r="H4209" i="16" s="1"/>
  <c r="H4210" i="16" s="1"/>
  <c r="H4211" i="16" s="1"/>
  <c r="H4212" i="16" s="1"/>
  <c r="H4213" i="16" s="1"/>
  <c r="H4214" i="16" s="1"/>
  <c r="H4215" i="16" l="1"/>
  <c r="H4216" i="16" s="1"/>
  <c r="H4217" i="16" s="1"/>
  <c r="H4218" i="16" s="1"/>
  <c r="H4219" i="16" s="1"/>
  <c r="H4220" i="16" s="1"/>
  <c r="H4221" i="16" s="1"/>
  <c r="H4222" i="16" l="1"/>
  <c r="H4223" i="16" s="1"/>
  <c r="H4224" i="16" s="1"/>
  <c r="H4225" i="16" s="1"/>
  <c r="H4226" i="16" s="1"/>
  <c r="H4227" i="16" s="1"/>
  <c r="H4228" i="16" s="1"/>
  <c r="H4229" i="16" s="1"/>
  <c r="H4230" i="16" s="1"/>
  <c r="H4231" i="16" s="1"/>
  <c r="H4232" i="16" s="1"/>
  <c r="H4233" i="16" s="1"/>
  <c r="H4234" i="16" s="1"/>
  <c r="H4235" i="16" s="1"/>
  <c r="H4236" i="16" s="1"/>
  <c r="H4237" i="16" s="1"/>
  <c r="H4238" i="16" s="1"/>
  <c r="H4239" i="16" s="1"/>
  <c r="H4240" i="16" s="1"/>
  <c r="H4241" i="16" s="1"/>
  <c r="H4242" i="16" s="1"/>
  <c r="H4243" i="16" s="1"/>
  <c r="H4244" i="16" s="1"/>
  <c r="H4245" i="16" s="1"/>
  <c r="H4246" i="16" s="1"/>
  <c r="H4247" i="16" s="1"/>
  <c r="H4248" i="16" s="1"/>
  <c r="H4249" i="16" s="1"/>
  <c r="H4250" i="16" s="1"/>
  <c r="H4251" i="16" s="1"/>
  <c r="H4252" i="16" s="1"/>
  <c r="H4253" i="16" s="1"/>
  <c r="H4254" i="16" s="1"/>
  <c r="H4255" i="16" s="1"/>
  <c r="H4256" i="16" s="1"/>
  <c r="H4257" i="16" s="1"/>
  <c r="H4258" i="16" s="1"/>
  <c r="H4259" i="16" s="1"/>
  <c r="H4260" i="16" s="1"/>
  <c r="H4261" i="16" s="1"/>
  <c r="H4262" i="16" s="1"/>
  <c r="H4263" i="16" s="1"/>
  <c r="H4264" i="16" s="1"/>
  <c r="H4265" i="16" s="1"/>
  <c r="H4266" i="16" s="1"/>
  <c r="H4267" i="16" s="1"/>
  <c r="H4268" i="16" s="1"/>
  <c r="H4269" i="16" s="1"/>
  <c r="H4270" i="16" s="1"/>
  <c r="H4271" i="16" s="1"/>
  <c r="H4272" i="16" s="1"/>
  <c r="H4273" i="16" s="1"/>
  <c r="H4274" i="16" s="1"/>
  <c r="H4275" i="16" s="1"/>
  <c r="H4276" i="16" s="1"/>
  <c r="H4277" i="16" s="1"/>
  <c r="H4278" i="16" s="1"/>
  <c r="H4279" i="16" s="1"/>
  <c r="H4280" i="16" s="1"/>
  <c r="H4281" i="16" s="1"/>
  <c r="H4282" i="16" s="1"/>
  <c r="H4283" i="16" s="1"/>
  <c r="H4284" i="16" s="1"/>
  <c r="H4285" i="16" s="1"/>
  <c r="H4286" i="16" s="1"/>
  <c r="H4287" i="16" s="1"/>
  <c r="H4288" i="16" s="1"/>
  <c r="H4289" i="16" s="1"/>
  <c r="H4290" i="16" s="1"/>
  <c r="H4291" i="16" s="1"/>
  <c r="H4292" i="16" s="1"/>
  <c r="H4293" i="16" s="1"/>
  <c r="H4294" i="16" s="1"/>
  <c r="H4295" i="16" s="1"/>
  <c r="H4296" i="16" s="1"/>
  <c r="H4297" i="16" s="1"/>
  <c r="H4298" i="16" s="1"/>
  <c r="H4299" i="16" s="1"/>
  <c r="H4300" i="16" s="1"/>
  <c r="H4301" i="16" s="1"/>
  <c r="H4302" i="16" s="1"/>
  <c r="H4303" i="16" s="1"/>
  <c r="H4304" i="16" s="1"/>
  <c r="H4305" i="16" s="1"/>
  <c r="H4306" i="16" s="1"/>
  <c r="H4307" i="16" s="1"/>
  <c r="H4308" i="16" s="1"/>
  <c r="H4309" i="16" s="1"/>
  <c r="H4310" i="16" s="1"/>
  <c r="H4311" i="16" s="1"/>
  <c r="H4312" i="16" s="1"/>
  <c r="H4313" i="16" s="1"/>
  <c r="H4314" i="16" s="1"/>
  <c r="H4315" i="16" s="1"/>
  <c r="H4316" i="16" s="1"/>
  <c r="H4317" i="16" s="1"/>
  <c r="H4318" i="16" s="1"/>
  <c r="H4319" i="16" s="1"/>
  <c r="H4320" i="16" s="1"/>
  <c r="H4321" i="16" s="1"/>
  <c r="H4322" i="16" s="1"/>
  <c r="H4323" i="16" s="1"/>
  <c r="H4324" i="16" s="1"/>
  <c r="H4325" i="16" s="1"/>
  <c r="H4326" i="16" s="1"/>
  <c r="H4327" i="16" s="1"/>
  <c r="H4328" i="16" s="1"/>
  <c r="H4329" i="16" s="1"/>
  <c r="H4330" i="16" s="1"/>
  <c r="H4331" i="16" s="1"/>
  <c r="H4332" i="16" s="1"/>
  <c r="H4333" i="16" s="1"/>
  <c r="H4334" i="16" s="1"/>
  <c r="H4335" i="16" s="1"/>
  <c r="H4336" i="16" s="1"/>
  <c r="H4337" i="16" s="1"/>
  <c r="H4338" i="16" s="1"/>
  <c r="H4339" i="16" s="1"/>
  <c r="H4340" i="16" s="1"/>
  <c r="H4341" i="16" s="1"/>
  <c r="H4342" i="16" s="1"/>
  <c r="H4343" i="16" s="1"/>
  <c r="H4344" i="16" s="1"/>
  <c r="H4345" i="16" s="1"/>
  <c r="H4346" i="16" s="1"/>
  <c r="H4347" i="16" s="1"/>
  <c r="H4348" i="16" s="1"/>
  <c r="H4349" i="16" s="1"/>
  <c r="H4350" i="16" s="1"/>
  <c r="H4351" i="16" s="1"/>
  <c r="H4352" i="16" s="1"/>
  <c r="H4353" i="16" s="1"/>
  <c r="H4354" i="16" s="1"/>
  <c r="H4355" i="16" s="1"/>
  <c r="H4356" i="16" s="1"/>
  <c r="H4357" i="16" s="1"/>
  <c r="H4358" i="16" s="1"/>
  <c r="H4359" i="16" s="1"/>
  <c r="H4360" i="16" s="1"/>
  <c r="H4361" i="16" s="1"/>
  <c r="H4362" i="16" s="1"/>
  <c r="H4363" i="16" s="1"/>
  <c r="H4364" i="16" s="1"/>
  <c r="H4365" i="16" s="1"/>
  <c r="H4366" i="16" s="1"/>
  <c r="H4367" i="16" s="1"/>
  <c r="H4368" i="16" s="1"/>
  <c r="H4369" i="16" s="1"/>
  <c r="H4370" i="16" s="1"/>
  <c r="H4371" i="16" s="1"/>
  <c r="H4372" i="16" s="1"/>
  <c r="H4373" i="16" s="1"/>
  <c r="H4374" i="16" s="1"/>
  <c r="H4375" i="16" s="1"/>
  <c r="H4376" i="16" s="1"/>
  <c r="H4377" i="16" s="1"/>
  <c r="H4378" i="16" s="1"/>
  <c r="H4379" i="16" s="1"/>
  <c r="H4380" i="16" s="1"/>
  <c r="H4381" i="16" s="1"/>
  <c r="H4382" i="16" s="1"/>
  <c r="H4383" i="16" s="1"/>
  <c r="H4384" i="16" s="1"/>
  <c r="H4385" i="16" s="1"/>
  <c r="H4386" i="16" s="1"/>
  <c r="H4387" i="16" s="1"/>
  <c r="H4388" i="16" s="1"/>
  <c r="H4389" i="16" s="1"/>
  <c r="H4390" i="16" s="1"/>
  <c r="H4391" i="16" s="1"/>
  <c r="H4392" i="16" s="1"/>
  <c r="H4393" i="16" s="1"/>
  <c r="H4394" i="16" s="1"/>
  <c r="H4395" i="16" s="1"/>
  <c r="H4396" i="16" s="1"/>
  <c r="H4397" i="16" s="1"/>
  <c r="H4398" i="16" s="1"/>
  <c r="H4399" i="16" s="1"/>
  <c r="H4400" i="16" s="1"/>
  <c r="H4401" i="16" s="1"/>
  <c r="H4402" i="16" s="1"/>
  <c r="H4403" i="16" s="1"/>
  <c r="H4404" i="16" s="1"/>
  <c r="H4405" i="16" s="1"/>
  <c r="H4406" i="16" s="1"/>
  <c r="H4407" i="16" s="1"/>
  <c r="H4408" i="16" s="1"/>
  <c r="H4409" i="16" s="1"/>
  <c r="H4410" i="16" s="1"/>
  <c r="H4411" i="16" s="1"/>
  <c r="H4412" i="16" s="1"/>
  <c r="H4413" i="16" s="1"/>
  <c r="H4414" i="16" s="1"/>
  <c r="H4415" i="16" s="1"/>
  <c r="H4416" i="16" s="1"/>
  <c r="H4417" i="16" s="1"/>
  <c r="H4418" i="16" s="1"/>
  <c r="H4419" i="16" s="1"/>
  <c r="H4420" i="16" s="1"/>
  <c r="H4421" i="16" s="1"/>
  <c r="H4422" i="16" s="1"/>
  <c r="H4423" i="16" s="1"/>
  <c r="H4424" i="16" s="1"/>
  <c r="H4425" i="16" s="1"/>
  <c r="H4426" i="16" s="1"/>
  <c r="H4427" i="16" s="1"/>
  <c r="H4428" i="16" s="1"/>
  <c r="H4429" i="16" s="1"/>
  <c r="H4430" i="16" s="1"/>
  <c r="H4431" i="16" s="1"/>
  <c r="H4432" i="16" s="1"/>
  <c r="H4433" i="16" s="1"/>
  <c r="H4434" i="16" s="1"/>
  <c r="H4435" i="16" s="1"/>
  <c r="H4436" i="16" s="1"/>
  <c r="H4437" i="16" s="1"/>
  <c r="H4438" i="16" s="1"/>
  <c r="H4439" i="16" s="1"/>
  <c r="H4440" i="16" s="1"/>
  <c r="H4441" i="16" s="1"/>
  <c r="H4442" i="16" s="1"/>
  <c r="H4443" i="16" s="1"/>
  <c r="H4444" i="16" s="1"/>
  <c r="H4445" i="16" s="1"/>
  <c r="H4446" i="16" s="1"/>
  <c r="H4447" i="16" s="1"/>
  <c r="H4448" i="16" s="1"/>
  <c r="H4449" i="16" s="1"/>
  <c r="H4450" i="16" s="1"/>
  <c r="H4451" i="16" s="1"/>
  <c r="H4452" i="16" s="1"/>
  <c r="H4453" i="16" s="1"/>
  <c r="H4454" i="16" s="1"/>
  <c r="H4455" i="16" s="1"/>
  <c r="H4456" i="16" s="1"/>
  <c r="H4457" i="16" s="1"/>
  <c r="H4458" i="16" s="1"/>
  <c r="H4459" i="16" s="1"/>
  <c r="H4460" i="16" s="1"/>
  <c r="H4461" i="16" s="1"/>
  <c r="H4462" i="16" s="1"/>
  <c r="H4463" i="16" s="1"/>
  <c r="H4464" i="16" s="1"/>
  <c r="H4465" i="16" s="1"/>
  <c r="H4466" i="16" s="1"/>
  <c r="H4467" i="16" s="1"/>
  <c r="H4468" i="16" s="1"/>
  <c r="H4469" i="16" s="1"/>
  <c r="H4470" i="16" s="1"/>
  <c r="H4471" i="16" s="1"/>
  <c r="H4472" i="16" s="1"/>
  <c r="H4473" i="16" s="1"/>
  <c r="H4474" i="16" s="1"/>
  <c r="H4475" i="16" s="1"/>
  <c r="H4476" i="16" s="1"/>
  <c r="H4477" i="16" s="1"/>
  <c r="H4478" i="16" s="1"/>
  <c r="H4479" i="16" s="1"/>
  <c r="H4480" i="16" s="1"/>
  <c r="H4481" i="16" s="1"/>
  <c r="H4482" i="16" s="1"/>
  <c r="H4483" i="16" s="1"/>
  <c r="H4484" i="16" s="1"/>
  <c r="H4485" i="16" s="1"/>
  <c r="H4486" i="16" s="1"/>
  <c r="H4487" i="16" s="1"/>
  <c r="H4488" i="16" s="1"/>
  <c r="H4489" i="16" s="1"/>
  <c r="H4490" i="16" s="1"/>
  <c r="H4491" i="16" s="1"/>
  <c r="H4492" i="16" s="1"/>
  <c r="H4493" i="16" s="1"/>
  <c r="H4494" i="16" s="1"/>
  <c r="H4495" i="16" s="1"/>
  <c r="H4496" i="16" s="1"/>
  <c r="H4497" i="16" s="1"/>
  <c r="H4498" i="16" s="1"/>
  <c r="H4499" i="16" s="1"/>
  <c r="H4500" i="16" s="1"/>
  <c r="H4501" i="16" s="1"/>
  <c r="H4502" i="16" s="1"/>
  <c r="H4503" i="16" s="1"/>
  <c r="H4504" i="16" s="1"/>
  <c r="H4505" i="16" s="1"/>
  <c r="H4506" i="16" s="1"/>
  <c r="H4507" i="16" s="1"/>
  <c r="H4508" i="16" s="1"/>
  <c r="H4509" i="16" s="1"/>
  <c r="H4510" i="16" s="1"/>
  <c r="H4511" i="16" s="1"/>
  <c r="H4512" i="16" s="1"/>
  <c r="H4513" i="16" s="1"/>
  <c r="H4514" i="16" s="1"/>
  <c r="H4515" i="16" s="1"/>
  <c r="H4516" i="16" s="1"/>
  <c r="H4517" i="16" s="1"/>
  <c r="H4518" i="16" s="1"/>
  <c r="H4519" i="16" s="1"/>
  <c r="H4520" i="16" s="1"/>
  <c r="H4521" i="16" s="1"/>
  <c r="H4522" i="16" s="1"/>
  <c r="H4523" i="16" s="1"/>
  <c r="H4524" i="16" s="1"/>
  <c r="H4525" i="16" s="1"/>
  <c r="H4526" i="16" s="1"/>
  <c r="H4527" i="16" s="1"/>
  <c r="H4528" i="16" s="1"/>
  <c r="H4529" i="16" s="1"/>
  <c r="H4530" i="16" s="1"/>
  <c r="H4531" i="16" s="1"/>
  <c r="H4532" i="16" s="1"/>
  <c r="H4533" i="16" s="1"/>
  <c r="H4534" i="16" s="1"/>
  <c r="H4535" i="16" s="1"/>
  <c r="H4536" i="16" s="1"/>
  <c r="H4537" i="16" s="1"/>
  <c r="H4538" i="16" s="1"/>
  <c r="H4539" i="16" s="1"/>
  <c r="H4540" i="16" s="1"/>
  <c r="H4541" i="16" s="1"/>
  <c r="H4542" i="16" s="1"/>
  <c r="H4543" i="16" s="1"/>
  <c r="H4544" i="16" s="1"/>
  <c r="H4545" i="16" s="1"/>
  <c r="H4546" i="16" s="1"/>
  <c r="H4547" i="16" s="1"/>
  <c r="H4548" i="16" s="1"/>
  <c r="H4549" i="16" s="1"/>
  <c r="H4550" i="16" s="1"/>
  <c r="H4551" i="16" s="1"/>
  <c r="H4552" i="16" s="1"/>
  <c r="H4553" i="16" s="1"/>
  <c r="H4554" i="16" s="1"/>
  <c r="H4555" i="16" s="1"/>
  <c r="H4556" i="16" s="1"/>
  <c r="H4557" i="16" s="1"/>
  <c r="H4558" i="16" s="1"/>
  <c r="H4559" i="16" s="1"/>
  <c r="H4560" i="16" s="1"/>
  <c r="H4561" i="16" s="1"/>
  <c r="H4562" i="16" s="1"/>
  <c r="H4563" i="16" s="1"/>
  <c r="H4564" i="16" s="1"/>
  <c r="H4565" i="16" s="1"/>
  <c r="H4566" i="16" s="1"/>
  <c r="H4567" i="16" s="1"/>
  <c r="H4568" i="16" s="1"/>
  <c r="H4569" i="16" s="1"/>
  <c r="H4570" i="16" s="1"/>
  <c r="H4571" i="16" s="1"/>
  <c r="H4572" i="16" s="1"/>
  <c r="H4573" i="16" s="1"/>
  <c r="H4574" i="16" s="1"/>
  <c r="H4575" i="16" s="1"/>
  <c r="H4576" i="16" s="1"/>
  <c r="H4577" i="16" s="1"/>
  <c r="H4578" i="16" s="1"/>
  <c r="H4579" i="16" s="1"/>
  <c r="H4580" i="16" s="1"/>
  <c r="H4581" i="16" s="1"/>
  <c r="H4582" i="16" s="1"/>
  <c r="H4583" i="16" s="1"/>
  <c r="H4584" i="16" s="1"/>
  <c r="H4585" i="16" s="1"/>
  <c r="H4586" i="16" s="1"/>
  <c r="H4587" i="16" s="1"/>
  <c r="H4588" i="16" s="1"/>
  <c r="H4589" i="16" s="1"/>
  <c r="H4590" i="16" s="1"/>
  <c r="H4591" i="16" s="1"/>
  <c r="H4592" i="16" s="1"/>
  <c r="H4593" i="16" s="1"/>
  <c r="H4594" i="16" s="1"/>
  <c r="H4595" i="16" s="1"/>
  <c r="H4596" i="16" s="1"/>
  <c r="H4597" i="16" s="1"/>
  <c r="H4598" i="16" s="1"/>
  <c r="H4599" i="16" s="1"/>
  <c r="H4600" i="16" s="1"/>
  <c r="H4601" i="16" s="1"/>
  <c r="H4602" i="16" s="1"/>
  <c r="H4603" i="16" s="1"/>
  <c r="H4604" i="16" s="1"/>
  <c r="H4605" i="16" s="1"/>
  <c r="H4606" i="16" s="1"/>
  <c r="H4607" i="16" s="1"/>
  <c r="H4608" i="16" s="1"/>
  <c r="H4609" i="16" s="1"/>
  <c r="H4610" i="16" s="1"/>
  <c r="H4611" i="16" s="1"/>
  <c r="H4612" i="16" s="1"/>
  <c r="H4613" i="16" s="1"/>
  <c r="H4614" i="16" s="1"/>
  <c r="H4615" i="16" s="1"/>
  <c r="H4616" i="16" s="1"/>
  <c r="H4617" i="16" s="1"/>
  <c r="H4618" i="16" s="1"/>
  <c r="H4619" i="16" s="1"/>
  <c r="H4620" i="16" s="1"/>
  <c r="H4621" i="16" s="1"/>
  <c r="H4622" i="16" s="1"/>
  <c r="H4623" i="16" s="1"/>
  <c r="H4624" i="16" s="1"/>
  <c r="H4625" i="16" s="1"/>
  <c r="H4626" i="16" s="1"/>
  <c r="H4627" i="16" s="1"/>
  <c r="H4628" i="16" s="1"/>
  <c r="H4629" i="16" s="1"/>
  <c r="H4630" i="16" s="1"/>
  <c r="H4631" i="16" s="1"/>
  <c r="H4632" i="16" s="1"/>
  <c r="H4633" i="16" s="1"/>
  <c r="H4634" i="16" s="1"/>
  <c r="H4635" i="16" s="1"/>
  <c r="H4636" i="16" s="1"/>
  <c r="H4637" i="16" s="1"/>
  <c r="H4638" i="16" s="1"/>
  <c r="H4639" i="16" s="1"/>
  <c r="H4640" i="16" s="1"/>
  <c r="H4641" i="16" s="1"/>
  <c r="H4642" i="16" s="1"/>
  <c r="H4643" i="16" s="1"/>
  <c r="H4644" i="16" s="1"/>
  <c r="H4645" i="16" s="1"/>
  <c r="H4646" i="16" s="1"/>
  <c r="H4647" i="16" s="1"/>
  <c r="H4648" i="16" s="1"/>
  <c r="H4649" i="16" s="1"/>
  <c r="H4650" i="16" s="1"/>
  <c r="H4651" i="16" s="1"/>
  <c r="H4652" i="16" s="1"/>
  <c r="H4653" i="16" s="1"/>
  <c r="H4654" i="16" s="1"/>
  <c r="H4655" i="16" s="1"/>
  <c r="H4656" i="16" s="1"/>
  <c r="H4657" i="16" s="1"/>
  <c r="H4658" i="16" s="1"/>
  <c r="H4659" i="16" s="1"/>
  <c r="H4660" i="16" s="1"/>
  <c r="H4661" i="16" s="1"/>
  <c r="H4662" i="16" s="1"/>
  <c r="H4663" i="16" s="1"/>
  <c r="H4664" i="16" s="1"/>
  <c r="H4665" i="16" s="1"/>
  <c r="H4666" i="16" s="1"/>
  <c r="H4667" i="16" s="1"/>
  <c r="H4668" i="16" s="1"/>
  <c r="H4669" i="16" s="1"/>
  <c r="H4670" i="16" s="1"/>
  <c r="H4671" i="16" s="1"/>
  <c r="H4672" i="16" s="1"/>
  <c r="H4673" i="16" s="1"/>
  <c r="H4674" i="16" s="1"/>
  <c r="H4675" i="16" s="1"/>
  <c r="H4676" i="16" s="1"/>
  <c r="H4677" i="16" s="1"/>
  <c r="H4678" i="16" s="1"/>
  <c r="H4679" i="16" s="1"/>
  <c r="H4680" i="16" s="1"/>
  <c r="H4681" i="16" s="1"/>
  <c r="H4682" i="16" s="1"/>
  <c r="H4683" i="16" s="1"/>
  <c r="H4684" i="16" s="1"/>
  <c r="H4685" i="16" s="1"/>
  <c r="H4686" i="16" s="1"/>
  <c r="H4687" i="16" s="1"/>
  <c r="H4688" i="16" s="1"/>
  <c r="H4689" i="16" s="1"/>
  <c r="H4690" i="16" s="1"/>
  <c r="H4691" i="16" s="1"/>
  <c r="H4692" i="16" s="1"/>
  <c r="H4693" i="16" s="1"/>
  <c r="H4694" i="16" s="1"/>
  <c r="H4695" i="16" s="1"/>
  <c r="H4696" i="16" s="1"/>
  <c r="H4697" i="16" s="1"/>
  <c r="H4698" i="16" s="1"/>
  <c r="H4699" i="16" s="1"/>
  <c r="H4700" i="16" s="1"/>
  <c r="H4701" i="16" s="1"/>
  <c r="H4702" i="16" s="1"/>
  <c r="H4703" i="16" s="1"/>
  <c r="H4704" i="16" s="1"/>
  <c r="H4705" i="16" s="1"/>
  <c r="H4706" i="16" s="1"/>
  <c r="H4707" i="16" s="1"/>
  <c r="H4708" i="16" s="1"/>
  <c r="H4709" i="16" s="1"/>
  <c r="H4710" i="16" s="1"/>
  <c r="H4711" i="16" s="1"/>
  <c r="H4712" i="16" s="1"/>
  <c r="H4713" i="16" s="1"/>
  <c r="H4714" i="16" s="1"/>
  <c r="H4715" i="16" s="1"/>
  <c r="H4716" i="16" s="1"/>
  <c r="H4717" i="16" s="1"/>
  <c r="H4718" i="16" s="1"/>
  <c r="H4719" i="16" s="1"/>
  <c r="H4720" i="16" s="1"/>
  <c r="H4721" i="16" s="1"/>
  <c r="H4722" i="16" s="1"/>
  <c r="H4723" i="16" s="1"/>
  <c r="H4724" i="16" s="1"/>
  <c r="H4725" i="16" s="1"/>
  <c r="H4726" i="16" s="1"/>
  <c r="H4727" i="16" s="1"/>
  <c r="H4728" i="16" s="1"/>
  <c r="H4729" i="16" s="1"/>
  <c r="H4730" i="16" s="1"/>
  <c r="H4731" i="16" s="1"/>
  <c r="H4732" i="16" s="1"/>
  <c r="H4733" i="16" s="1"/>
  <c r="H4734" i="16" s="1"/>
  <c r="H4735" i="16" s="1"/>
  <c r="H4736" i="16" s="1"/>
  <c r="H4737" i="16" s="1"/>
  <c r="H4738" i="16" s="1"/>
  <c r="H4739" i="16" s="1"/>
  <c r="H4740" i="16" s="1"/>
  <c r="H4741" i="16" s="1"/>
  <c r="H4742" i="16" s="1"/>
  <c r="H4743" i="16" s="1"/>
  <c r="H4744" i="16" s="1"/>
  <c r="H4745" i="16" s="1"/>
  <c r="H4746" i="16" s="1"/>
  <c r="H4747" i="16" s="1"/>
  <c r="H4748" i="16" s="1"/>
  <c r="H4749" i="16" s="1"/>
  <c r="H4750" i="16" s="1"/>
  <c r="H4751" i="16" s="1"/>
  <c r="H4752" i="16" s="1"/>
  <c r="H4753" i="16" s="1"/>
  <c r="H4754" i="16" s="1"/>
  <c r="H4755" i="16" s="1"/>
  <c r="H4756" i="16" s="1"/>
  <c r="H4757" i="16" s="1"/>
  <c r="H4758" i="16" s="1"/>
  <c r="H4759" i="16" s="1"/>
  <c r="H4760" i="16" s="1"/>
  <c r="H4761" i="16" s="1"/>
  <c r="H4762" i="16" s="1"/>
  <c r="H4763" i="16" s="1"/>
  <c r="H4764" i="16" s="1"/>
  <c r="H4765" i="16" s="1"/>
  <c r="H4766" i="16" s="1"/>
  <c r="H4767" i="16" s="1"/>
  <c r="H4768" i="16" s="1"/>
  <c r="H4769" i="16" s="1"/>
  <c r="H4770" i="16" s="1"/>
  <c r="H4771" i="16" s="1"/>
  <c r="H4772" i="16" s="1"/>
  <c r="H4773" i="16" s="1"/>
  <c r="H4774" i="16" s="1"/>
  <c r="H4775" i="16" s="1"/>
  <c r="H4776" i="16" s="1"/>
  <c r="H4777" i="16" s="1"/>
  <c r="H4778" i="16" s="1"/>
  <c r="H4779" i="16" s="1"/>
  <c r="H4780" i="16" s="1"/>
  <c r="H4781" i="16" s="1"/>
  <c r="H4782" i="16" s="1"/>
  <c r="H4783" i="16" s="1"/>
  <c r="H4784" i="16" s="1"/>
  <c r="H4785" i="16" s="1"/>
  <c r="H4786" i="16" s="1"/>
  <c r="H4787" i="16" s="1"/>
  <c r="H4788" i="16" s="1"/>
  <c r="H4789" i="16" s="1"/>
  <c r="H4790" i="16" s="1"/>
  <c r="H4791" i="16" s="1"/>
  <c r="H4792" i="16" s="1"/>
  <c r="H4793" i="16" s="1"/>
  <c r="H4794" i="16" s="1"/>
  <c r="H4795" i="16" s="1"/>
  <c r="H4796" i="16" s="1"/>
  <c r="H4797" i="16" s="1"/>
  <c r="H4798" i="16" s="1"/>
  <c r="H4799" i="16" s="1"/>
  <c r="H4800" i="16" s="1"/>
  <c r="H4801" i="16" s="1"/>
  <c r="H4802" i="16" s="1"/>
  <c r="H4803" i="16" s="1"/>
  <c r="H4804" i="16" s="1"/>
  <c r="H4805" i="16" s="1"/>
  <c r="H4806" i="16" s="1"/>
  <c r="H4807" i="16" s="1"/>
  <c r="H4808" i="16" s="1"/>
  <c r="H4809" i="16" s="1"/>
  <c r="H4810" i="16" s="1"/>
  <c r="H4811" i="16" s="1"/>
  <c r="H4812" i="16" s="1"/>
  <c r="H4813" i="16" s="1"/>
  <c r="H4814" i="16" s="1"/>
  <c r="H4815" i="16" s="1"/>
  <c r="H4816" i="16" s="1"/>
  <c r="H4817" i="16" s="1"/>
  <c r="H4818" i="16" s="1"/>
  <c r="H4819" i="16" s="1"/>
  <c r="H4820" i="16" s="1"/>
  <c r="H4821" i="16" s="1"/>
  <c r="H4822" i="16" s="1"/>
  <c r="H4823" i="16" s="1"/>
  <c r="H4824" i="16" s="1"/>
  <c r="H4825" i="16" s="1"/>
  <c r="H4826" i="16" s="1"/>
  <c r="H4827" i="16" s="1"/>
  <c r="H4828" i="16" s="1"/>
  <c r="H4829" i="16" s="1"/>
  <c r="H4830" i="16" s="1"/>
  <c r="H4831" i="16" s="1"/>
  <c r="H4832" i="16" s="1"/>
  <c r="H4833" i="16" s="1"/>
  <c r="H4834" i="16" s="1"/>
  <c r="H4835" i="16" s="1"/>
  <c r="H4836" i="16" s="1"/>
  <c r="H4837" i="16" s="1"/>
  <c r="H4838" i="16" s="1"/>
  <c r="H4839" i="16" s="1"/>
  <c r="H4840" i="16" s="1"/>
  <c r="H4841" i="16" s="1"/>
  <c r="H4842" i="16" s="1"/>
  <c r="H4843" i="16" s="1"/>
  <c r="H4844" i="16" s="1"/>
  <c r="H4845" i="16" s="1"/>
  <c r="H4846" i="16" s="1"/>
  <c r="H4847" i="16" s="1"/>
  <c r="H4848" i="16" s="1"/>
  <c r="H4849" i="16" s="1"/>
  <c r="H4850" i="16" s="1"/>
  <c r="H4851" i="16" s="1"/>
  <c r="H4852" i="16" s="1"/>
  <c r="H4853" i="16" s="1"/>
  <c r="H4854" i="16" s="1"/>
  <c r="H4855" i="16" s="1"/>
  <c r="H4856" i="16" s="1"/>
  <c r="H4857" i="16" s="1"/>
  <c r="H4858" i="16" s="1"/>
  <c r="H4859" i="16" s="1"/>
  <c r="H4860" i="16" s="1"/>
  <c r="H4861" i="16" s="1"/>
  <c r="H4862" i="16" s="1"/>
  <c r="H4863" i="16" s="1"/>
  <c r="H4864" i="16" s="1"/>
  <c r="H4865" i="16" s="1"/>
  <c r="H4866" i="16" s="1"/>
  <c r="H4867" i="16" s="1"/>
  <c r="H4868" i="16" s="1"/>
  <c r="H4869" i="16" s="1"/>
  <c r="H4870" i="16" s="1"/>
  <c r="H4871" i="16" s="1"/>
  <c r="H4872" i="16" s="1"/>
  <c r="H4873" i="16" l="1"/>
  <c r="H4874" i="16" s="1"/>
  <c r="H4875" i="16" s="1"/>
  <c r="H4876" i="16" s="1"/>
  <c r="H4877" i="16" s="1"/>
  <c r="H4878" i="16" s="1"/>
  <c r="H4879" i="16" s="1"/>
  <c r="H4880" i="16" s="1"/>
  <c r="H4881" i="16" s="1"/>
  <c r="H4882" i="16" s="1"/>
  <c r="H4883" i="16" s="1"/>
  <c r="H4884" i="16" s="1"/>
  <c r="H4885" i="16" s="1"/>
  <c r="H4886" i="16" s="1"/>
  <c r="H4887" i="16" s="1"/>
  <c r="H4888" i="16" s="1"/>
  <c r="H4889" i="16" s="1"/>
  <c r="H4890" i="16" s="1"/>
  <c r="H4891" i="16" s="1"/>
  <c r="H4892" i="16" s="1"/>
  <c r="H4893" i="16" s="1"/>
  <c r="H4894" i="16" s="1"/>
  <c r="H4895" i="16" s="1"/>
  <c r="H4896" i="16" s="1"/>
  <c r="H4897" i="16" s="1"/>
  <c r="H4898" i="16" s="1"/>
  <c r="H4899" i="16" s="1"/>
  <c r="H4900" i="16" s="1"/>
  <c r="H4901" i="16" s="1"/>
  <c r="H4902" i="16" s="1"/>
  <c r="H4903" i="16" s="1"/>
  <c r="H4904" i="16" s="1"/>
  <c r="H4905" i="16" s="1"/>
  <c r="H4906" i="16" s="1"/>
  <c r="H4907" i="16" s="1"/>
  <c r="H4908" i="16" s="1"/>
  <c r="H4909" i="16" s="1"/>
  <c r="H4910" i="16" s="1"/>
  <c r="H4911" i="16" s="1"/>
  <c r="H4912" i="16" s="1"/>
  <c r="H4913" i="16" s="1"/>
  <c r="H4914" i="16" s="1"/>
  <c r="H4915" i="16" s="1"/>
  <c r="H4916" i="16" s="1"/>
  <c r="H4917" i="16" s="1"/>
  <c r="H4918" i="16" s="1"/>
  <c r="H4919" i="16" s="1"/>
  <c r="H4920" i="16" s="1"/>
  <c r="H4921" i="16" s="1"/>
  <c r="H4922" i="16" s="1"/>
  <c r="H4923" i="16" s="1"/>
  <c r="H4924" i="16" s="1"/>
  <c r="H4925" i="16" s="1"/>
  <c r="H4926" i="16" s="1"/>
  <c r="H4927" i="16" s="1"/>
  <c r="H4928" i="16" s="1"/>
  <c r="H4929" i="16" s="1"/>
  <c r="H4930" i="16" s="1"/>
  <c r="H4931" i="16" s="1"/>
  <c r="H4932" i="16" s="1"/>
  <c r="H4933" i="16" s="1"/>
  <c r="H4934" i="16" s="1"/>
  <c r="H4935" i="16" s="1"/>
  <c r="H4936" i="16" s="1"/>
  <c r="H4937" i="16" s="1"/>
  <c r="H4938" i="16" s="1"/>
  <c r="H4939" i="16" s="1"/>
  <c r="H4940" i="16" s="1"/>
  <c r="H4941" i="16" s="1"/>
  <c r="H4942" i="16" s="1"/>
  <c r="H4943" i="16" s="1"/>
  <c r="H4944" i="16" s="1"/>
  <c r="H4945" i="16" l="1"/>
  <c r="H4946" i="16" s="1"/>
  <c r="H4947" i="16" s="1"/>
  <c r="H4948" i="16" s="1"/>
  <c r="H4949" i="16" l="1"/>
  <c r="H4950" i="16" s="1"/>
  <c r="H4951" i="16" s="1"/>
  <c r="H4952" i="16" s="1"/>
  <c r="H4953" i="16" s="1"/>
  <c r="H4954" i="16" s="1"/>
  <c r="H4955" i="16" s="1"/>
  <c r="H4956" i="16" s="1"/>
  <c r="H4957" i="16" l="1"/>
  <c r="H4958" i="16" s="1"/>
  <c r="H4959" i="16" s="1"/>
  <c r="H4960" i="16" s="1"/>
  <c r="H4961" i="16" s="1"/>
  <c r="H4962" i="16" s="1"/>
  <c r="H4963" i="16" s="1"/>
  <c r="H4964" i="16" s="1"/>
  <c r="H4965" i="16" s="1"/>
  <c r="H4966" i="16" s="1"/>
  <c r="H4967" i="16" s="1"/>
  <c r="H4968" i="16" s="1"/>
  <c r="H4969" i="16" s="1"/>
  <c r="H4970" i="16" s="1"/>
  <c r="H4971" i="16" s="1"/>
  <c r="H4972" i="16" s="1"/>
  <c r="H4973" i="16" s="1"/>
  <c r="H4974" i="16" s="1"/>
  <c r="H4975" i="16" s="1"/>
  <c r="H4976" i="16" s="1"/>
  <c r="H4977" i="16" s="1"/>
  <c r="H4978" i="16" s="1"/>
  <c r="H4979" i="16" s="1"/>
  <c r="H4980" i="16" s="1"/>
  <c r="H4981" i="16" s="1"/>
  <c r="H4982" i="16" s="1"/>
  <c r="H4983" i="16" s="1"/>
  <c r="H4984" i="16" s="1"/>
  <c r="H4985" i="16" s="1"/>
  <c r="H4986" i="16" s="1"/>
  <c r="H4987" i="16" s="1"/>
  <c r="H4988" i="16" s="1"/>
  <c r="H4989" i="16" s="1"/>
  <c r="H4990" i="16" s="1"/>
  <c r="H4991" i="16" s="1"/>
  <c r="H4992" i="16" s="1"/>
  <c r="H4993" i="16" s="1"/>
  <c r="H4994" i="16" s="1"/>
  <c r="H4995" i="16" s="1"/>
  <c r="H4996" i="16" s="1"/>
  <c r="H4997" i="16" s="1"/>
  <c r="H4998" i="16" s="1"/>
  <c r="H4999" i="16" s="1"/>
  <c r="H5000" i="16" s="1"/>
  <c r="H5001" i="16" s="1"/>
  <c r="H5002" i="16" s="1"/>
  <c r="H5003" i="16" s="1"/>
  <c r="H5004" i="16" s="1"/>
  <c r="H5005" i="16" s="1"/>
  <c r="H5006" i="16" s="1"/>
  <c r="H5007" i="16" s="1"/>
  <c r="H5008" i="16" s="1"/>
  <c r="H5009" i="16" s="1"/>
  <c r="H5010" i="16" s="1"/>
  <c r="H5011" i="16" s="1"/>
  <c r="H5012" i="16" s="1"/>
  <c r="H5013" i="16" s="1"/>
  <c r="H5014" i="16" s="1"/>
  <c r="H5015" i="16" s="1"/>
  <c r="H5016" i="16" s="1"/>
  <c r="H5017" i="16" s="1"/>
  <c r="H5018" i="16" s="1"/>
  <c r="H5019" i="16" s="1"/>
  <c r="H5020" i="16" s="1"/>
  <c r="H5021" i="16" s="1"/>
  <c r="H5022" i="16" s="1"/>
  <c r="H5023" i="16" s="1"/>
  <c r="H5024" i="16" s="1"/>
  <c r="H5025" i="16" s="1"/>
  <c r="H5026" i="16" s="1"/>
  <c r="H5027" i="16" s="1"/>
  <c r="H5028" i="16" s="1"/>
  <c r="H5029" i="16" s="1"/>
  <c r="H5030" i="16" s="1"/>
  <c r="H5031" i="16" s="1"/>
  <c r="H5032" i="16" s="1"/>
  <c r="H5033" i="16" s="1"/>
  <c r="H5034" i="16" s="1"/>
  <c r="H5035" i="16" s="1"/>
  <c r="H5036" i="16" s="1"/>
  <c r="H5037" i="16" s="1"/>
  <c r="H5038" i="16" s="1"/>
  <c r="H5039" i="16" s="1"/>
  <c r="H5040" i="16" s="1"/>
  <c r="H5041" i="16" s="1"/>
  <c r="H5042" i="16" s="1"/>
  <c r="H5043" i="16" s="1"/>
  <c r="H5044" i="16" s="1"/>
  <c r="H5045" i="16" s="1"/>
  <c r="H5046" i="16" s="1"/>
  <c r="H5047" i="16" s="1"/>
  <c r="H5048" i="16" s="1"/>
  <c r="H5049" i="16" s="1"/>
  <c r="H5050" i="16" s="1"/>
  <c r="H5051" i="16" s="1"/>
  <c r="H5052" i="16" s="1"/>
  <c r="H5053" i="16" s="1"/>
  <c r="H5054" i="16" s="1"/>
  <c r="H5055" i="16" s="1"/>
  <c r="H5056" i="16" s="1"/>
  <c r="H5057" i="16" s="1"/>
  <c r="H5058" i="16" s="1"/>
  <c r="H5059" i="16" s="1"/>
  <c r="H5060" i="16" s="1"/>
  <c r="H5061" i="16" s="1"/>
  <c r="H5062" i="16" s="1"/>
  <c r="H5063" i="16" s="1"/>
  <c r="H5064" i="16" s="1"/>
  <c r="T30" i="32" l="1"/>
  <c r="T31" i="32" s="1"/>
  <c r="V31" i="32" s="1"/>
  <c r="V38" i="32" s="1"/>
  <c r="V8" i="32"/>
  <c r="T9" i="32"/>
  <c r="T10" i="32" s="1"/>
  <c r="V10" i="32" s="1"/>
  <c r="V30" i="32" l="1"/>
  <c r="V9" i="32"/>
  <c r="H5065" i="16" l="1"/>
  <c r="H5066" i="16" s="1"/>
  <c r="H5067" i="16" s="1"/>
  <c r="H5068" i="16" s="1"/>
  <c r="H5069" i="16" s="1"/>
  <c r="H5070" i="16" s="1"/>
  <c r="H5071" i="16" s="1"/>
  <c r="H5072" i="16" s="1"/>
  <c r="H5073" i="16" s="1"/>
  <c r="H5074" i="16" s="1"/>
  <c r="H5075" i="16" s="1"/>
  <c r="H5076" i="16" s="1"/>
  <c r="H5077" i="16" s="1"/>
  <c r="H5078" i="16" s="1"/>
  <c r="H5079" i="16" s="1"/>
  <c r="H5080" i="16" s="1"/>
  <c r="H5081" i="16" s="1"/>
  <c r="H5082" i="16" s="1"/>
  <c r="H5083" i="16" s="1"/>
  <c r="H5084" i="16" s="1"/>
  <c r="H5085" i="16" s="1"/>
  <c r="H5086" i="16" s="1"/>
  <c r="H5087" i="16" s="1"/>
  <c r="H5088" i="16" s="1"/>
  <c r="H5089" i="16" s="1"/>
  <c r="H5090" i="16" s="1"/>
  <c r="H5091" i="16" s="1"/>
  <c r="H5092" i="16" s="1"/>
  <c r="H5093" i="16" s="1"/>
  <c r="H5094" i="16" s="1"/>
  <c r="H5095" i="16" s="1"/>
  <c r="H5096" i="16" s="1"/>
  <c r="H5097" i="16" s="1"/>
  <c r="H5098" i="16" s="1"/>
  <c r="H5099" i="16" s="1"/>
  <c r="H5100" i="16" s="1"/>
  <c r="H5101" i="16" s="1"/>
  <c r="H5102" i="16" s="1"/>
  <c r="H5103" i="16" s="1"/>
  <c r="H5104" i="16" s="1"/>
  <c r="H5105" i="16" s="1"/>
  <c r="H5106" i="16" s="1"/>
  <c r="H5107" i="16" s="1"/>
  <c r="H5108" i="16" s="1"/>
  <c r="H5109" i="16" s="1"/>
  <c r="H5110" i="16" s="1"/>
  <c r="H5111" i="16" s="1"/>
  <c r="H5112" i="16" s="1"/>
  <c r="H5113" i="16" s="1"/>
  <c r="H5114" i="16" s="1"/>
  <c r="H5115" i="16" s="1"/>
  <c r="H5116" i="16" s="1"/>
  <c r="H5117" i="16" s="1"/>
  <c r="H5118" i="16" s="1"/>
  <c r="H5119" i="16" s="1"/>
  <c r="H5120" i="16" s="1"/>
  <c r="H5121" i="16" s="1"/>
  <c r="H5122" i="16" s="1"/>
  <c r="H5123" i="16" s="1"/>
  <c r="H5124" i="16" s="1"/>
  <c r="H5125" i="16" s="1"/>
  <c r="H5126" i="16" l="1"/>
  <c r="H5127" i="16" s="1"/>
  <c r="H5128" i="16" s="1"/>
  <c r="H5129" i="16" s="1"/>
  <c r="H5130" i="16" s="1"/>
  <c r="H5131" i="16" s="1"/>
  <c r="H5132" i="16" s="1"/>
  <c r="H5133" i="16" s="1"/>
  <c r="H5134" i="16" s="1"/>
  <c r="H5135" i="16" s="1"/>
  <c r="H5136" i="16" s="1"/>
  <c r="H5137" i="16" s="1"/>
  <c r="H5138" i="16" s="1"/>
  <c r="H5139" i="16" s="1"/>
  <c r="H5140" i="16" s="1"/>
  <c r="H5141" i="16" s="1"/>
  <c r="H5142" i="16" s="1"/>
  <c r="H5143" i="16" s="1"/>
  <c r="H5144" i="16" s="1"/>
  <c r="H5145" i="16" s="1"/>
  <c r="H5146" i="16" s="1"/>
  <c r="H5147" i="16" s="1"/>
  <c r="H5148" i="16" s="1"/>
  <c r="H5149" i="16" s="1"/>
  <c r="H5150" i="16" s="1"/>
  <c r="H5151" i="16" s="1"/>
  <c r="H5152" i="16" s="1"/>
  <c r="H5153" i="16" s="1"/>
  <c r="H5154" i="16" s="1"/>
  <c r="H5155" i="16" s="1"/>
  <c r="H5156" i="16" s="1"/>
  <c r="H5157" i="16" s="1"/>
  <c r="H5158" i="16" s="1"/>
  <c r="H5159" i="16" s="1"/>
  <c r="H5160" i="16" s="1"/>
  <c r="H5161" i="16" s="1"/>
  <c r="H5162" i="16" s="1"/>
  <c r="H5163" i="16" s="1"/>
  <c r="H5164" i="16" s="1"/>
  <c r="H5165" i="16" s="1"/>
  <c r="H5166" i="16" s="1"/>
  <c r="H5167" i="16" s="1"/>
  <c r="H5168" i="16" s="1"/>
  <c r="H5169" i="16" s="1"/>
  <c r="H5170" i="16" s="1"/>
  <c r="H5171" i="16" s="1"/>
  <c r="H5172" i="16" s="1"/>
  <c r="H5173" i="16" s="1"/>
  <c r="H5174" i="16" s="1"/>
  <c r="H5175" i="16" s="1"/>
  <c r="H5176" i="16" s="1"/>
  <c r="H5177" i="16" s="1"/>
  <c r="H5178" i="16" s="1"/>
  <c r="H5179" i="16" s="1"/>
  <c r="H5180" i="16" s="1"/>
  <c r="H5181" i="16" s="1"/>
  <c r="H5182" i="16" s="1"/>
  <c r="H5183" i="16" s="1"/>
  <c r="H5184" i="16" s="1"/>
  <c r="H5185" i="16" s="1"/>
  <c r="H5186" i="16" s="1"/>
  <c r="H5187" i="16" s="1"/>
  <c r="H5188" i="16" s="1"/>
  <c r="H5189" i="16" s="1"/>
  <c r="H5190" i="16" s="1"/>
  <c r="H5191" i="16" s="1"/>
  <c r="H5192" i="16" s="1"/>
  <c r="H5193" i="16" s="1"/>
  <c r="H5194" i="16" s="1"/>
  <c r="H5195" i="16" s="1"/>
  <c r="H5196" i="16" s="1"/>
  <c r="H5197" i="16" s="1"/>
  <c r="H5198" i="16" s="1"/>
  <c r="H5199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 Lin Lim</author>
  </authors>
  <commentList>
    <comment ref="F1499" authorId="0" shapeId="0" xr:uid="{B16487FF-EF67-4DCF-8E45-0D09CBD8CB02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CREDIT NOTE :0109/2023 RM48.30 20/10/2023 10/08/23 BPK135-SCH IV-03949
</t>
        </r>
      </text>
    </comment>
    <comment ref="K1706" authorId="0" shapeId="0" xr:uid="{E286A55C-E083-4A13-8DFC-C0C8FF56CABD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customer pymt : OR02196 
Customer refund : pv-04922
</t>
        </r>
      </text>
    </comment>
    <comment ref="B1865" authorId="0" shapeId="0" xr:uid="{0797A235-8229-4426-9E5C-6C314766D0AF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Customer</t>
        </r>
      </text>
    </comment>
    <comment ref="B1868" authorId="0" shapeId="0" xr:uid="{482E23DC-170D-43F0-8999-7116200CDCAF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Aging for Payment</t>
        </r>
      </text>
    </comment>
    <comment ref="B1888" authorId="0" shapeId="0" xr:uid="{C1187DAC-BC1C-4D6E-9B95-A245CC827582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Aging for Payment </t>
        </r>
      </text>
    </comment>
    <comment ref="B1941" authorId="0" shapeId="0" xr:uid="{6D237B48-6640-42CF-B740-7B4199E169FD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Customer</t>
        </r>
      </text>
    </comment>
    <comment ref="C2021" authorId="0" shapeId="0" xr:uid="{FC35EBF9-B072-44F8-830A-0D140E6305C8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&amp; Aging</t>
        </r>
      </text>
    </comment>
    <comment ref="C2037" authorId="0" shapeId="0" xr:uid="{FCBEAEBD-E843-4FF8-87A3-DAD48C5CD595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&amp; Aging</t>
        </r>
      </text>
    </comment>
    <comment ref="C2043" authorId="0" shapeId="0" xr:uid="{4076E923-FD3C-420B-A6A6-EB99AF10CE1E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Supplie SOA &amp; Aging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 Lin Lim</author>
  </authors>
  <commentList>
    <comment ref="F3142" authorId="0" shapeId="0" xr:uid="{07D740F7-7FB0-4EC8-9D5D-3865158E7FCA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CN0007531/03/2023
RM10
</t>
        </r>
      </text>
    </comment>
    <comment ref="F3223" authorId="0" shapeId="0" xr:uid="{8450E97E-B333-4850-85F5-5543B5F5F463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CREDIT NOTE CN00077</t>
        </r>
      </text>
    </comment>
    <comment ref="J3815" authorId="0" shapeId="0" xr:uid="{19603AD7-274B-4D76-88B0-7F5AE43CF1FD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BELUM KNOFF 
</t>
        </r>
      </text>
    </comment>
    <comment ref="B4380" authorId="0" shapeId="0" xr:uid="{857CA51B-5746-4383-B68B-BE0A77EDDC37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to customer</t>
        </r>
      </text>
    </comment>
    <comment ref="B4401" authorId="0" shapeId="0" xr:uid="{95AFA671-3426-45F7-B7D3-592AA0ABB2D1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Aging for Payment </t>
        </r>
      </text>
    </comment>
    <comment ref="B4475" authorId="0" shapeId="0" xr:uid="{1A8534E8-99D8-4C28-87EF-58713F69ABDE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Aging for Payment
</t>
        </r>
      </text>
    </comment>
    <comment ref="B4704" authorId="0" shapeId="0" xr:uid="{BAE3BB41-37BA-46D1-99A1-D4D8C55850CA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Customer SOA, Supplier SOA &amp; Aging Report</t>
        </r>
      </text>
    </comment>
    <comment ref="C5009" authorId="0" shapeId="0" xr:uid="{F947922E-A4F9-4B66-B8FC-16F0F1EFA564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Customer SOA </t>
        </r>
      </text>
    </comment>
    <comment ref="C5020" authorId="0" shapeId="0" xr:uid="{A875918E-5CF1-4EFE-818A-7C14A8DF77EC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&amp; Aging</t>
        </r>
      </text>
    </comment>
    <comment ref="C5077" authorId="0" shapeId="0" xr:uid="{8B3865F6-14D8-4986-8F5B-7A9BA90CA1BF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Supplier SOA &amp; Aging
</t>
        </r>
      </text>
    </comment>
    <comment ref="C5104" authorId="0" shapeId="0" xr:uid="{9E30E248-373A-484E-94AE-F225EB7CD75C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SOA &amp; Aging</t>
        </r>
      </text>
    </comment>
    <comment ref="C5155" authorId="0" shapeId="0" xr:uid="{3734854C-B5BB-4240-B88E-128679365D82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Run Customer SOA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 Lin Lim</author>
  </authors>
  <commentList>
    <comment ref="E6" authorId="0" shapeId="0" xr:uid="{625C0CB7-823B-4FB7-8169-DCEA5C6A337E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MXM Pallets 
</t>
        </r>
      </text>
    </comment>
    <comment ref="F6" authorId="0" shapeId="0" xr:uid="{803D4496-2D1F-436D-A082-9C208569F1DF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MXM Pallets &amp; 
Global Plastic Weighing Charge</t>
        </r>
      </text>
    </comment>
    <comment ref="K6" authorId="0" shapeId="0" xr:uid="{AF03A964-FBD5-4115-988A-E79549B46B05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Empty Pallet</t>
        </r>
      </text>
    </comment>
    <comment ref="L6" authorId="0" shapeId="0" xr:uid="{A2417DEB-582D-47D5-A102-317E8CC6282B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Empty Pallet
</t>
        </r>
      </text>
    </comment>
    <comment ref="H8" authorId="0" shapeId="0" xr:uid="{45C15BA6-A8D5-4F82-B78C-812CE63F0A71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GFPS amend Dec 24 invoice to Jan 25</t>
        </r>
      </text>
    </comment>
    <comment ref="H10" authorId="0" shapeId="0" xr:uid="{15B0FAA9-BD75-474D-90F4-C345C36593FB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GFPS amend Dec 24 invoice to Jan 25
</t>
        </r>
      </text>
    </comment>
    <comment ref="N16" authorId="0" shapeId="0" xr:uid="{A94642E5-4F5B-4CA6-A13D-C9F3BBDEC90C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RM2550 RECEIVED TAPI TAK KEY IN OR
</t>
        </r>
      </text>
    </comment>
    <comment ref="O16" authorId="0" shapeId="0" xr:uid="{E4B26B3D-9B7D-4955-BDB2-B1998FEBAF46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RM700 RECEIVED TAPI TAK KEY IN OR</t>
        </r>
      </text>
    </comment>
    <comment ref="K19" authorId="0" shapeId="0" xr:uid="{2E269509-D9D8-421B-8E4E-0967DD3DC49D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NDP DAMAGE CLAIM 1183.91 + 9.00 
B SYN OVERNIGHT STORAGE RM120
</t>
        </r>
      </text>
    </comment>
    <comment ref="L19" authorId="0" shapeId="0" xr:uid="{045A2B61-708B-4FE7-9692-AC4660751F7C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DAMAGE CLAIM 
NSK 48.90
EBW 229.30</t>
        </r>
      </text>
    </comment>
    <comment ref="Q19" authorId="0" shapeId="0" xr:uid="{076051C5-82AD-4E6D-8AB5-0845689C9FA3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Damage Claim 
396.17
442.27
1182.78
</t>
        </r>
      </text>
    </comment>
    <comment ref="R19" authorId="0" shapeId="0" xr:uid="{F85530A6-35E3-4893-BA86-E8B6E68FA05B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Damage Claim 
360</t>
        </r>
      </text>
    </comment>
    <comment ref="T19" authorId="0" shapeId="0" xr:uid="{8DBE414D-DBD2-4C02-B27B-9A53A6531EF4}">
      <text>
        <r>
          <rPr>
            <b/>
            <sz val="9"/>
            <color indexed="81"/>
            <rFont val="Tahoma"/>
            <family val="2"/>
          </rPr>
          <t xml:space="preserve">Man Lin Lim:
</t>
        </r>
      </text>
    </comment>
    <comment ref="U19" authorId="0" shapeId="0" xr:uid="{E3340360-C104-404E-A6D5-2E945490E37B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NSK Damage Claim 
RM44223</t>
        </r>
      </text>
    </comment>
    <comment ref="W19" authorId="0" shapeId="0" xr:uid="{7CFAEFBA-F06B-4297-9DEB-B66E5F075746}">
      <text>
        <r>
          <rPr>
            <b/>
            <sz val="9"/>
            <color indexed="81"/>
            <rFont val="Tahoma"/>
            <family val="2"/>
          </rPr>
          <t xml:space="preserve">Man Lin Lim:
</t>
        </r>
      </text>
    </comment>
    <comment ref="X19" authorId="0" shapeId="0" xr:uid="{70DDD7D6-FDC3-41C6-A2C3-1E7391ED1F9F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NSK Damage Claim 
RM44223</t>
        </r>
      </text>
    </comment>
    <comment ref="G38" authorId="0" shapeId="0" xr:uid="{8FE780FE-9FDA-40AD-9863-46E30E6A72D0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Opalus pallet key as SVE in Period 01/09 - 31/10</t>
        </r>
      </text>
    </comment>
    <comment ref="J38" authorId="0" shapeId="0" xr:uid="{DA6F15BE-5335-4FAB-AE79-88699D121CC1}">
      <text>
        <r>
          <rPr>
            <b/>
            <sz val="9"/>
            <color indexed="81"/>
            <rFont val="Tahoma"/>
            <family val="2"/>
          </rPr>
          <t>Man Lin Lim:</t>
        </r>
        <r>
          <rPr>
            <sz val="9"/>
            <color indexed="81"/>
            <rFont val="Tahoma"/>
            <family val="2"/>
          </rPr>
          <t xml:space="preserve">
MXM Used Pallet 4 trips 
260+240+260+400=1160 (Paid in this period) 
Less TY Anand RM100 OR done in Nov 2024 but knock off date captured 01/01/2025</t>
        </r>
      </text>
    </comment>
  </commentList>
</comments>
</file>

<file path=xl/sharedStrings.xml><?xml version="1.0" encoding="utf-8"?>
<sst xmlns="http://schemas.openxmlformats.org/spreadsheetml/2006/main" count="30950" uniqueCount="5266">
  <si>
    <t>Balance</t>
  </si>
  <si>
    <t>Cr</t>
  </si>
  <si>
    <t xml:space="preserve">DR </t>
  </si>
  <si>
    <t xml:space="preserve">Description </t>
  </si>
  <si>
    <t>Date</t>
  </si>
  <si>
    <t>Repair</t>
  </si>
  <si>
    <t>Kesavan</t>
  </si>
  <si>
    <t>Fr MML</t>
  </si>
  <si>
    <t>Jalal</t>
  </si>
  <si>
    <t>Siva</t>
  </si>
  <si>
    <t>Loan</t>
  </si>
  <si>
    <t>Azmi</t>
  </si>
  <si>
    <t>Yusaini</t>
  </si>
  <si>
    <t>Diesel</t>
  </si>
  <si>
    <t xml:space="preserve">Opening Balance </t>
  </si>
  <si>
    <t>MBB Joint - Driver Petty Cash</t>
  </si>
  <si>
    <t xml:space="preserve">CIMB </t>
  </si>
  <si>
    <t>PBB</t>
  </si>
  <si>
    <t>CIMB Driver Petty Cash</t>
  </si>
  <si>
    <t>MBB Driver Petty Cash</t>
  </si>
  <si>
    <t>PBB Cash in Hand</t>
  </si>
  <si>
    <t xml:space="preserve">TOTAL </t>
  </si>
  <si>
    <t>Customer</t>
  </si>
  <si>
    <t xml:space="preserve">THE LORRY </t>
  </si>
  <si>
    <t>ASCENTA</t>
  </si>
  <si>
    <t>EAE BW</t>
  </si>
  <si>
    <t>EAE KL</t>
  </si>
  <si>
    <t>OR Number</t>
  </si>
  <si>
    <t>Payment from Customer</t>
  </si>
  <si>
    <t>PBB Bank Balance</t>
  </si>
  <si>
    <t>SOCSO</t>
  </si>
  <si>
    <t>SIVA</t>
  </si>
  <si>
    <t>YUSAINI</t>
  </si>
  <si>
    <t xml:space="preserve">JALAL </t>
  </si>
  <si>
    <t>ZAILANI</t>
  </si>
  <si>
    <t>LHDN</t>
  </si>
  <si>
    <t>Din</t>
  </si>
  <si>
    <t>June Exp</t>
  </si>
  <si>
    <t>Item</t>
  </si>
  <si>
    <t>The Lorry</t>
  </si>
  <si>
    <t>Shell</t>
  </si>
  <si>
    <t>Strade</t>
  </si>
  <si>
    <t>EPF</t>
  </si>
  <si>
    <t>Soo Chuan</t>
  </si>
  <si>
    <t>Budiwata</t>
  </si>
  <si>
    <t>Ascenta</t>
  </si>
  <si>
    <t>BestOne</t>
  </si>
  <si>
    <t>Bank Charges</t>
  </si>
  <si>
    <t xml:space="preserve">Bank Charges - GST </t>
  </si>
  <si>
    <t>AZMI</t>
  </si>
  <si>
    <t>HP BLE6621</t>
  </si>
  <si>
    <t>HP BLE6634</t>
  </si>
  <si>
    <t>KESAVAN</t>
  </si>
  <si>
    <t>PBX</t>
  </si>
  <si>
    <t>MED</t>
  </si>
  <si>
    <t>Fr CIMB MML</t>
  </si>
  <si>
    <t>MARVELLOUS</t>
  </si>
  <si>
    <t>Driver Fund - Azmi</t>
  </si>
  <si>
    <t>Driver Fund - Yusaini</t>
  </si>
  <si>
    <t>Driver Fund - Siva</t>
  </si>
  <si>
    <t>SEE HUP</t>
  </si>
  <si>
    <t>Fr PBB MML</t>
  </si>
  <si>
    <t>FREIGHT MARK</t>
  </si>
  <si>
    <t>TRANSKARGONET</t>
  </si>
  <si>
    <t>NEWLINK</t>
  </si>
  <si>
    <t>ASIA FREIGHT</t>
  </si>
  <si>
    <t xml:space="preserve">Din Trip Advance by Cash </t>
  </si>
  <si>
    <t xml:space="preserve">Azami Trip Advance by Cash </t>
  </si>
  <si>
    <t xml:space="preserve">Transfer to New Cash in Hand </t>
  </si>
  <si>
    <t>KIT LIM</t>
  </si>
  <si>
    <t>PV Number</t>
  </si>
  <si>
    <t>Supplier</t>
  </si>
  <si>
    <t>Payment to Supplier / Vendor</t>
  </si>
  <si>
    <t>Cashlite 67200</t>
  </si>
  <si>
    <t>Cashlite 18800</t>
  </si>
  <si>
    <t>Citi Dial for Cash</t>
  </si>
  <si>
    <t>Right on Track</t>
  </si>
  <si>
    <t>EAE JB</t>
  </si>
  <si>
    <t>See Hup</t>
  </si>
  <si>
    <t>STRADE</t>
  </si>
  <si>
    <t>PACKARGONET</t>
  </si>
  <si>
    <t>BLX2635 HP</t>
  </si>
  <si>
    <t>BLX2644 HP</t>
  </si>
  <si>
    <t>BLE6621 HP</t>
  </si>
  <si>
    <t>BLE6634 HP</t>
  </si>
  <si>
    <t>DPC</t>
  </si>
  <si>
    <t>Driver Pay</t>
  </si>
  <si>
    <t>To Director</t>
  </si>
  <si>
    <t>Yi Sheng</t>
  </si>
  <si>
    <t>Combination</t>
  </si>
  <si>
    <t>Superb</t>
  </si>
  <si>
    <t>Sun Auto</t>
  </si>
  <si>
    <t>KS Truck</t>
  </si>
  <si>
    <t>Bestone</t>
  </si>
  <si>
    <t>GST</t>
  </si>
  <si>
    <t>Road Tax</t>
  </si>
  <si>
    <t>To CIMB</t>
  </si>
  <si>
    <t>Mantin Jaya</t>
  </si>
  <si>
    <t>No.</t>
  </si>
  <si>
    <t>Cash Book</t>
  </si>
  <si>
    <t xml:space="preserve">Supplier </t>
  </si>
  <si>
    <t xml:space="preserve">To Cash in Hand </t>
  </si>
  <si>
    <t>TANJONG</t>
  </si>
  <si>
    <t>Month</t>
  </si>
  <si>
    <t>Jan</t>
  </si>
  <si>
    <t>Rafi</t>
  </si>
  <si>
    <t>Row Labels</t>
  </si>
  <si>
    <t>Grand Total</t>
  </si>
  <si>
    <t>Sum of Cr</t>
  </si>
  <si>
    <t>Total Pump</t>
  </si>
  <si>
    <t>SIN HOCK SOON</t>
  </si>
  <si>
    <t>MANTIN JAYA</t>
  </si>
  <si>
    <t>EIS</t>
  </si>
  <si>
    <t>THONG YIN</t>
  </si>
  <si>
    <t>Zheng Yap JB</t>
  </si>
  <si>
    <t>GD Express</t>
  </si>
  <si>
    <t>Truck Insurance</t>
  </si>
  <si>
    <t>CM Auto Wiring</t>
  </si>
  <si>
    <t>Hup Aik</t>
  </si>
  <si>
    <t>VF3136 HP</t>
  </si>
  <si>
    <t>PBB LML - New Cash in Hand</t>
  </si>
  <si>
    <t>Ayza</t>
  </si>
  <si>
    <t>HV LOG</t>
  </si>
  <si>
    <t>May</t>
  </si>
  <si>
    <t>April</t>
  </si>
  <si>
    <t>Driver Fund Return</t>
  </si>
  <si>
    <t>JY Utara</t>
  </si>
  <si>
    <t xml:space="preserve">Feng Shun (Ace Jerneh) </t>
  </si>
  <si>
    <t xml:space="preserve">Linven Agency (RHB) </t>
  </si>
  <si>
    <t>Soo Hin</t>
  </si>
  <si>
    <t xml:space="preserve">Variety Hope </t>
  </si>
  <si>
    <t>AEON Credit</t>
  </si>
  <si>
    <t>June</t>
  </si>
  <si>
    <t>July</t>
  </si>
  <si>
    <t>EKKA</t>
  </si>
  <si>
    <t>Aug</t>
  </si>
  <si>
    <t>SP Consulting</t>
  </si>
  <si>
    <t>CHUBB</t>
  </si>
  <si>
    <t>CM MAJU</t>
  </si>
  <si>
    <t>Soon Seng (Hino)</t>
  </si>
  <si>
    <t>Orix Credit</t>
  </si>
  <si>
    <t>To MML CIMB</t>
  </si>
  <si>
    <t xml:space="preserve">Misc Truck Expenses </t>
  </si>
  <si>
    <t>Misc Office Expenses</t>
  </si>
  <si>
    <t>Lik Thong Tyre</t>
  </si>
  <si>
    <t>VAA1136 HP</t>
  </si>
  <si>
    <t xml:space="preserve">See Hup </t>
  </si>
  <si>
    <t>Sept</t>
  </si>
  <si>
    <t>ESB</t>
  </si>
  <si>
    <t xml:space="preserve">Oct </t>
  </si>
  <si>
    <t>CJC</t>
  </si>
  <si>
    <t>TPM</t>
  </si>
  <si>
    <t>Thong Yin</t>
  </si>
  <si>
    <t>Thong Yin (cleared Oct)</t>
  </si>
  <si>
    <t>Kian Hon</t>
  </si>
  <si>
    <t>VAG1362 HP</t>
  </si>
  <si>
    <t>VAJ2362 HP</t>
  </si>
  <si>
    <t>Zainon Kassim</t>
  </si>
  <si>
    <t>Marvellous</t>
  </si>
  <si>
    <t>Dec</t>
  </si>
  <si>
    <t>Freight Mark</t>
  </si>
  <si>
    <t>JAN</t>
  </si>
  <si>
    <t>SEEHUP</t>
  </si>
  <si>
    <t>Informed cheque ready</t>
  </si>
  <si>
    <t>FEB</t>
  </si>
  <si>
    <t>Exton</t>
  </si>
  <si>
    <t>Asia Freight</t>
  </si>
  <si>
    <t>KS TRUCK</t>
  </si>
  <si>
    <t xml:space="preserve">SUN AUTO </t>
  </si>
  <si>
    <t>To Cash in Hand</t>
  </si>
  <si>
    <t>Sino Malay</t>
  </si>
  <si>
    <t>To Director GCM</t>
  </si>
  <si>
    <t>BUDIWATA</t>
  </si>
  <si>
    <t>YONMING</t>
  </si>
  <si>
    <t>Director Fee LML</t>
  </si>
  <si>
    <t>MAR</t>
  </si>
  <si>
    <t>Biforst</t>
  </si>
  <si>
    <t>Wai Trading</t>
  </si>
  <si>
    <t>APR</t>
  </si>
  <si>
    <t xml:space="preserve"> </t>
  </si>
  <si>
    <t>MAY</t>
  </si>
  <si>
    <t>Year</t>
  </si>
  <si>
    <t>UNITYLINK</t>
  </si>
  <si>
    <t>SOON HUAT</t>
  </si>
  <si>
    <t>SIP</t>
  </si>
  <si>
    <t>To CIMB MML</t>
  </si>
  <si>
    <t>Star Eight</t>
  </si>
  <si>
    <t>BLE6621 Insurance</t>
  </si>
  <si>
    <t>Donation EAE</t>
  </si>
  <si>
    <t>Pusing Auto</t>
  </si>
  <si>
    <t>Donation Tanjong</t>
  </si>
  <si>
    <t>Linven Carrier Liab Ins</t>
  </si>
  <si>
    <t>O&amp;G</t>
  </si>
  <si>
    <t>To PBB MML</t>
  </si>
  <si>
    <t xml:space="preserve">O&amp;G (PENANG) </t>
  </si>
  <si>
    <t>JUNE</t>
  </si>
  <si>
    <t>SINO MALAY</t>
  </si>
  <si>
    <t>JULY</t>
  </si>
  <si>
    <t>JM LOG</t>
  </si>
  <si>
    <t>AUG</t>
  </si>
  <si>
    <t>Yew Injector</t>
  </si>
  <si>
    <t>Variety Hope</t>
  </si>
  <si>
    <t>Cargo belt</t>
  </si>
  <si>
    <t>GL Code</t>
  </si>
  <si>
    <t>410-001</t>
  </si>
  <si>
    <t>325-001</t>
  </si>
  <si>
    <t>470-001</t>
  </si>
  <si>
    <t>311-001</t>
  </si>
  <si>
    <t>GST-KASTAM</t>
  </si>
  <si>
    <t>PBB (311-001)</t>
  </si>
  <si>
    <t>CIMB (310-001)</t>
  </si>
  <si>
    <t>Cash Book / Supplier</t>
  </si>
  <si>
    <t>CASH (322-001)</t>
  </si>
  <si>
    <t>440-1001</t>
  </si>
  <si>
    <t>420-001 &amp; 410-001</t>
  </si>
  <si>
    <t>430-001 &amp; 410-001</t>
  </si>
  <si>
    <t>431-001 &amp; 410-001</t>
  </si>
  <si>
    <t>460-9001</t>
  </si>
  <si>
    <t>460-0005</t>
  </si>
  <si>
    <t>460-0007</t>
  </si>
  <si>
    <t>460-0001</t>
  </si>
  <si>
    <t>322-001</t>
  </si>
  <si>
    <t>460-0006</t>
  </si>
  <si>
    <t>460-0003</t>
  </si>
  <si>
    <t>CM MAJU /CHUBB Ins</t>
  </si>
  <si>
    <t>YP</t>
  </si>
  <si>
    <t>918-002</t>
  </si>
  <si>
    <t>Various</t>
  </si>
  <si>
    <t>Victor Trading</t>
  </si>
  <si>
    <t>Zheng Yap</t>
  </si>
  <si>
    <t>To director LML</t>
  </si>
  <si>
    <t>440-1002</t>
  </si>
  <si>
    <t>UniEuro</t>
  </si>
  <si>
    <t>915-001</t>
  </si>
  <si>
    <t>Office Rental - LLC</t>
  </si>
  <si>
    <t>Office Rental Deposit  - LLC</t>
  </si>
  <si>
    <t>340-002 &amp; 340-003</t>
  </si>
  <si>
    <t>Nico ComSec</t>
  </si>
  <si>
    <t>TECK SOON</t>
  </si>
  <si>
    <t>AUTO 5</t>
  </si>
  <si>
    <t>TE Lim Tax</t>
  </si>
  <si>
    <t>310-001</t>
  </si>
  <si>
    <t>VAA1136 HP (late interest)</t>
  </si>
  <si>
    <t>947-000</t>
  </si>
  <si>
    <t>SEPT</t>
  </si>
  <si>
    <t>Gussmann</t>
  </si>
  <si>
    <t>Sing Lean Hon</t>
  </si>
  <si>
    <t>Min Tat</t>
  </si>
  <si>
    <t>Soon Seng Truck</t>
  </si>
  <si>
    <t>Petron</t>
  </si>
  <si>
    <t>Yen Seng Truck</t>
  </si>
  <si>
    <t>S H Mega Auto</t>
  </si>
  <si>
    <t>Sun Truck Electrical</t>
  </si>
  <si>
    <t>MML Transport</t>
  </si>
  <si>
    <t>Bank charges</t>
  </si>
  <si>
    <t>Alliance bank</t>
  </si>
  <si>
    <t>431-000</t>
  </si>
  <si>
    <t>Triangle</t>
  </si>
  <si>
    <t xml:space="preserve">Polar (Vivien Rental) </t>
  </si>
  <si>
    <t xml:space="preserve">Journal </t>
  </si>
  <si>
    <t xml:space="preserve">OCT </t>
  </si>
  <si>
    <t>JPP</t>
  </si>
  <si>
    <t>Asun Tyre</t>
  </si>
  <si>
    <t>Gdex</t>
  </si>
  <si>
    <t>Dr</t>
  </si>
  <si>
    <t>Account Code</t>
  </si>
  <si>
    <t xml:space="preserve">Year </t>
  </si>
  <si>
    <t xml:space="preserve">SEPT </t>
  </si>
  <si>
    <t>SOCSO SIP</t>
  </si>
  <si>
    <t xml:space="preserve">Payment to Others (DPC, Driver, </t>
  </si>
  <si>
    <t xml:space="preserve">Payment to / from </t>
  </si>
  <si>
    <t>To CIMB from PBB</t>
  </si>
  <si>
    <t>310-000</t>
  </si>
  <si>
    <t>0796</t>
  </si>
  <si>
    <t>0797</t>
  </si>
  <si>
    <t>0798</t>
  </si>
  <si>
    <t>From CIMB to PBB</t>
  </si>
  <si>
    <t>0799</t>
  </si>
  <si>
    <t>0800</t>
  </si>
  <si>
    <t>From director</t>
  </si>
  <si>
    <t>311-000</t>
  </si>
  <si>
    <t>0801</t>
  </si>
  <si>
    <t xml:space="preserve">Right On Track </t>
  </si>
  <si>
    <t>CM Maju</t>
  </si>
  <si>
    <t>OCT</t>
  </si>
  <si>
    <t>Staff Pay</t>
  </si>
  <si>
    <t>Lik Thong</t>
  </si>
  <si>
    <t>Yen Seng</t>
  </si>
  <si>
    <t>Starlight</t>
  </si>
  <si>
    <t>Teck Soon Aircond</t>
  </si>
  <si>
    <t>To Cash In Hand</t>
  </si>
  <si>
    <t>NOV</t>
  </si>
  <si>
    <t>AZEN</t>
  </si>
  <si>
    <t>AWS Jaya</t>
  </si>
  <si>
    <t xml:space="preserve">LLC - Office Rental </t>
  </si>
  <si>
    <t>LLC - Office Electricity</t>
  </si>
  <si>
    <t>LLC - Office Water</t>
  </si>
  <si>
    <t>907-000</t>
  </si>
  <si>
    <t>Water &amp; Electricity - LLC</t>
  </si>
  <si>
    <t>MSIC Ins</t>
  </si>
  <si>
    <t>Alliance (312-001)</t>
  </si>
  <si>
    <t>Asun Tayar</t>
  </si>
  <si>
    <t>HYT</t>
  </si>
  <si>
    <t>DEC</t>
  </si>
  <si>
    <t>DPR</t>
  </si>
  <si>
    <t>SLH</t>
  </si>
  <si>
    <t>Best One</t>
  </si>
  <si>
    <t>Chubb Ins</t>
  </si>
  <si>
    <t>Payment To / Fr</t>
  </si>
  <si>
    <t xml:space="preserve">CIMB MML Movement </t>
  </si>
  <si>
    <t xml:space="preserve">Customer </t>
  </si>
  <si>
    <t>OR/PV/JL</t>
  </si>
  <si>
    <t xml:space="preserve">Bank Charges </t>
  </si>
  <si>
    <t xml:space="preserve">Fr PBB </t>
  </si>
  <si>
    <t xml:space="preserve">Module </t>
  </si>
  <si>
    <t>Driver Claim</t>
  </si>
  <si>
    <t>Fr Director</t>
  </si>
  <si>
    <t>Cheque returned coz postdated</t>
  </si>
  <si>
    <t xml:space="preserve">Wai Trading </t>
  </si>
  <si>
    <t>Cheque Return</t>
  </si>
  <si>
    <t>Rental Received</t>
  </si>
  <si>
    <t xml:space="preserve">Refund from PEL Auto </t>
  </si>
  <si>
    <t xml:space="preserve">To Director </t>
  </si>
  <si>
    <t>Petty Cash Driver</t>
  </si>
  <si>
    <t>DPR Rapid</t>
  </si>
  <si>
    <t>Journal</t>
  </si>
  <si>
    <t xml:space="preserve">Fr Alliance Bank </t>
  </si>
  <si>
    <t xml:space="preserve">Triangle </t>
  </si>
  <si>
    <t>To PBB</t>
  </si>
  <si>
    <t>Fr CIMB</t>
  </si>
  <si>
    <t xml:space="preserve">PBX </t>
  </si>
  <si>
    <t>902-000</t>
  </si>
  <si>
    <t>325-000</t>
  </si>
  <si>
    <t>410-0001</t>
  </si>
  <si>
    <t>915-000</t>
  </si>
  <si>
    <t>420-000</t>
  </si>
  <si>
    <t>430-000</t>
  </si>
  <si>
    <t xml:space="preserve">PBB MML Movement </t>
  </si>
  <si>
    <t>Nico Secretary</t>
  </si>
  <si>
    <t>AYZA LOG</t>
  </si>
  <si>
    <t>PETRON</t>
  </si>
  <si>
    <t>Eastern Prospect</t>
  </si>
  <si>
    <t>Reversal of Bank Charges</t>
  </si>
  <si>
    <t xml:space="preserve">Utilities Received </t>
  </si>
  <si>
    <t xml:space="preserve">Max Auto </t>
  </si>
  <si>
    <t xml:space="preserve">CJC </t>
  </si>
  <si>
    <t>Chubb Ins - Refund</t>
  </si>
  <si>
    <t xml:space="preserve">GST </t>
  </si>
  <si>
    <t xml:space="preserve">Thong Yin </t>
  </si>
  <si>
    <t>ICCL</t>
  </si>
  <si>
    <t>Unitylink</t>
  </si>
  <si>
    <t>CASH SALE</t>
  </si>
  <si>
    <t>CS Golden</t>
  </si>
  <si>
    <t>Asun Tyres</t>
  </si>
  <si>
    <t>Choo Tian</t>
  </si>
  <si>
    <t>0001</t>
  </si>
  <si>
    <t xml:space="preserve">ALLIANCE MML Movement </t>
  </si>
  <si>
    <t>AYZA</t>
  </si>
  <si>
    <t>Feb</t>
  </si>
  <si>
    <t>JunShenng</t>
  </si>
  <si>
    <t>Nov</t>
  </si>
  <si>
    <t>Loan Release</t>
  </si>
  <si>
    <t xml:space="preserve">MAYBANK MML Movement </t>
  </si>
  <si>
    <t>Tanjong</t>
  </si>
  <si>
    <t>To MBB</t>
  </si>
  <si>
    <t>Fr PBB</t>
  </si>
  <si>
    <t xml:space="preserve">ALLIANCE BANK </t>
  </si>
  <si>
    <t>Golden Frontier</t>
  </si>
  <si>
    <t>HV Logistic</t>
  </si>
  <si>
    <t>Mar</t>
  </si>
  <si>
    <t>Huat Hin</t>
  </si>
  <si>
    <t xml:space="preserve">Loan </t>
  </si>
  <si>
    <t>Loan Documentation Fee</t>
  </si>
  <si>
    <t>Stamp Duty</t>
  </si>
  <si>
    <t xml:space="preserve">Insurance </t>
  </si>
  <si>
    <t>Installment</t>
  </si>
  <si>
    <t xml:space="preserve">Strade - Parking Rental </t>
  </si>
  <si>
    <t>HP VAA1136</t>
  </si>
  <si>
    <t>HP BLX2635</t>
  </si>
  <si>
    <t>Million Service</t>
  </si>
  <si>
    <t xml:space="preserve">BLE6621 Insurance </t>
  </si>
  <si>
    <t xml:space="preserve">To Alliance Bank </t>
  </si>
  <si>
    <t xml:space="preserve">From MBB </t>
  </si>
  <si>
    <t>From CIMB</t>
  </si>
  <si>
    <t>Quick Lorry</t>
  </si>
  <si>
    <t>LinVen Agency</t>
  </si>
  <si>
    <t>Teguh Jaya Murni</t>
  </si>
  <si>
    <t>Pel Auto</t>
  </si>
  <si>
    <t>ACMM</t>
  </si>
  <si>
    <t>Apr</t>
  </si>
  <si>
    <t>Donation EAE Annual Dinner</t>
  </si>
  <si>
    <t>VCM3362 Insurance</t>
  </si>
  <si>
    <t>Kingo</t>
  </si>
  <si>
    <t>EKSP</t>
  </si>
  <si>
    <t>Strata Force</t>
  </si>
  <si>
    <t>Gede Emas</t>
  </si>
  <si>
    <t>KERK</t>
  </si>
  <si>
    <t>SLH Commercial</t>
  </si>
  <si>
    <t>Refund</t>
  </si>
  <si>
    <t>JV</t>
  </si>
  <si>
    <t>PV</t>
  </si>
  <si>
    <t>VMG Transport</t>
  </si>
  <si>
    <t>Chubb Insurance Refund</t>
  </si>
  <si>
    <t>EIG</t>
  </si>
  <si>
    <t>ADL Transport</t>
  </si>
  <si>
    <t>NSK Success</t>
  </si>
  <si>
    <t>Sun Truck</t>
  </si>
  <si>
    <t xml:space="preserve">Starlight </t>
  </si>
  <si>
    <t>Donation Golden Frontier Annual Dinner</t>
  </si>
  <si>
    <t>440-1001, 310-000</t>
  </si>
  <si>
    <t>T.E. Lim &amp; Co</t>
  </si>
  <si>
    <t>360-005</t>
  </si>
  <si>
    <t>310-000, 915-000</t>
  </si>
  <si>
    <t>310-000, 907-000</t>
  </si>
  <si>
    <t>310-000, 440-1001</t>
  </si>
  <si>
    <t>903-000</t>
  </si>
  <si>
    <t>312-000</t>
  </si>
  <si>
    <t>313-000</t>
  </si>
  <si>
    <t>310-000, 380-001</t>
  </si>
  <si>
    <t>460-003</t>
  </si>
  <si>
    <t>311-000, 440-1001</t>
  </si>
  <si>
    <t>440-1001, 311-000</t>
  </si>
  <si>
    <t>937-000</t>
  </si>
  <si>
    <t>935-000</t>
  </si>
  <si>
    <t>950-001</t>
  </si>
  <si>
    <t>461-004</t>
  </si>
  <si>
    <t>313-000, 461-004</t>
  </si>
  <si>
    <t>440-1001, 313-000</t>
  </si>
  <si>
    <t xml:space="preserve">SW 3195 </t>
  </si>
  <si>
    <t>Return</t>
  </si>
  <si>
    <t>VAA1136 Ins</t>
  </si>
  <si>
    <t>To Alliance Bank</t>
  </si>
  <si>
    <t>Auto 5</t>
  </si>
  <si>
    <t>SJ Kalai</t>
  </si>
  <si>
    <t>SW 3195 HP</t>
  </si>
  <si>
    <t xml:space="preserve">July </t>
  </si>
  <si>
    <t>460-9002</t>
  </si>
  <si>
    <t xml:space="preserve">June </t>
  </si>
  <si>
    <t xml:space="preserve">GH AUTO </t>
  </si>
  <si>
    <t>Continental Gateway</t>
  </si>
  <si>
    <t>From PBB</t>
  </si>
  <si>
    <t>KEP2182 HP</t>
  </si>
  <si>
    <t>VCM3362 Down payment</t>
  </si>
  <si>
    <t>Document Fees</t>
  </si>
  <si>
    <t>460-0009</t>
  </si>
  <si>
    <t>Highway</t>
  </si>
  <si>
    <t>Kerk</t>
  </si>
  <si>
    <t>CAM Auto Parts</t>
  </si>
  <si>
    <t xml:space="preserve">Kim Teck Electronic </t>
  </si>
  <si>
    <t>TesAmm Damage Claim</t>
  </si>
  <si>
    <t xml:space="preserve">406-022 </t>
  </si>
  <si>
    <t>GL Description</t>
  </si>
  <si>
    <t>SS Truck</t>
  </si>
  <si>
    <t>Takara</t>
  </si>
  <si>
    <t xml:space="preserve">Sept </t>
  </si>
  <si>
    <t>Sin Hock Soon</t>
  </si>
  <si>
    <t>Plus One Tyre</t>
  </si>
  <si>
    <t>VCM3362 HP</t>
  </si>
  <si>
    <t>460-0010</t>
  </si>
  <si>
    <t>Oct</t>
  </si>
  <si>
    <t xml:space="preserve">SLP </t>
  </si>
  <si>
    <t>B SYNTEX</t>
  </si>
  <si>
    <t>SKK Golden</t>
  </si>
  <si>
    <t xml:space="preserve">SKK Golden </t>
  </si>
  <si>
    <t>WAI Trading</t>
  </si>
  <si>
    <t>420-000, 410-0001</t>
  </si>
  <si>
    <t>430-000, 410-0001</t>
  </si>
  <si>
    <t>431-000, 410-0001</t>
  </si>
  <si>
    <t>322-000</t>
  </si>
  <si>
    <t>Global Plastic</t>
  </si>
  <si>
    <t>Geiger Log</t>
  </si>
  <si>
    <t>NBL</t>
  </si>
  <si>
    <t>Sun Car Auto</t>
  </si>
  <si>
    <t>Amazing Grace</t>
  </si>
  <si>
    <t>Sun Car Motors</t>
  </si>
  <si>
    <t xml:space="preserve">Grand Truck </t>
  </si>
  <si>
    <t>Zheng Tar</t>
  </si>
  <si>
    <t>EAE BKH</t>
  </si>
  <si>
    <t>Keong Huat</t>
  </si>
  <si>
    <t>Mesjadi</t>
  </si>
  <si>
    <t>671/688</t>
  </si>
  <si>
    <t>CTL Shipping</t>
  </si>
  <si>
    <t>All in Worldwide</t>
  </si>
  <si>
    <t>MESJADI</t>
  </si>
  <si>
    <t>Everett Green</t>
  </si>
  <si>
    <t>SJ KALAI</t>
  </si>
  <si>
    <t>Village Concept</t>
  </si>
  <si>
    <t xml:space="preserve">JJ Express </t>
  </si>
  <si>
    <t>FRD</t>
  </si>
  <si>
    <t>CUStomer</t>
  </si>
  <si>
    <t>ILS</t>
  </si>
  <si>
    <t>Perkeso WSP</t>
  </si>
  <si>
    <t xml:space="preserve">AEOLUS TYRE (LIK THONG RES) </t>
  </si>
  <si>
    <t>CIMB</t>
  </si>
  <si>
    <t xml:space="preserve">Returned </t>
  </si>
  <si>
    <t>Josh M (New Secretary)</t>
  </si>
  <si>
    <t>SUPPLIER</t>
  </si>
  <si>
    <t>SKK</t>
  </si>
  <si>
    <t>SINO</t>
  </si>
  <si>
    <t>KINGSTON</t>
  </si>
  <si>
    <t>LIK THONG</t>
  </si>
  <si>
    <t>SS TRUCK</t>
  </si>
  <si>
    <t>SUN TRUCK</t>
  </si>
  <si>
    <t>BESTONE</t>
  </si>
  <si>
    <t>HUP AIK</t>
  </si>
  <si>
    <t>GUSSMAN</t>
  </si>
  <si>
    <t>STARLIGHT</t>
  </si>
  <si>
    <t>SUN CAR</t>
  </si>
  <si>
    <t>SYNWOOD</t>
  </si>
  <si>
    <t>Sun Car</t>
  </si>
  <si>
    <t>customer</t>
  </si>
  <si>
    <t>Kingston</t>
  </si>
  <si>
    <t>Polar Resources</t>
  </si>
  <si>
    <t>TAKARA</t>
  </si>
  <si>
    <t xml:space="preserve">ILINE </t>
  </si>
  <si>
    <t xml:space="preserve">Smart Movers Parking </t>
  </si>
  <si>
    <t>Deposit</t>
  </si>
  <si>
    <t>Aug Parking</t>
  </si>
  <si>
    <t>eCargo</t>
  </si>
  <si>
    <t>Palms Discovery</t>
  </si>
  <si>
    <t>MILLION SERVICE</t>
  </si>
  <si>
    <t>PEL AUTO</t>
  </si>
  <si>
    <t>GH AUTO</t>
  </si>
  <si>
    <t>Parking</t>
  </si>
  <si>
    <t>SLP</t>
  </si>
  <si>
    <t>KINGO</t>
  </si>
  <si>
    <t>Insurance Claim</t>
  </si>
  <si>
    <t xml:space="preserve">Pos Logistics </t>
  </si>
  <si>
    <t>Heap Lee Heng</t>
  </si>
  <si>
    <t>SAHNAZ LOG</t>
  </si>
  <si>
    <t xml:space="preserve">VAJ2362 HP </t>
  </si>
  <si>
    <t xml:space="preserve">Highway </t>
  </si>
  <si>
    <t>Transfer to Loan Acc</t>
  </si>
  <si>
    <t xml:space="preserve">Reversal </t>
  </si>
  <si>
    <t>Kingo Tpt</t>
  </si>
  <si>
    <t>Dupont &amp; Leosk</t>
  </si>
  <si>
    <t xml:space="preserve">STRADE Paper </t>
  </si>
  <si>
    <t>AIW</t>
  </si>
  <si>
    <t>VMG</t>
  </si>
  <si>
    <t>N/A</t>
  </si>
  <si>
    <t xml:space="preserve">Hock Motor </t>
  </si>
  <si>
    <t>TKH TRUCK</t>
  </si>
  <si>
    <t>Laka Temin Utara</t>
  </si>
  <si>
    <t xml:space="preserve">FRD </t>
  </si>
  <si>
    <t>GFP S/B</t>
  </si>
  <si>
    <t>I-Line Transport</t>
  </si>
  <si>
    <t xml:space="preserve">YONMING </t>
  </si>
  <si>
    <t>Vtrack Solution</t>
  </si>
  <si>
    <t>Swift Haulage</t>
  </si>
  <si>
    <t>HIGHWAY</t>
  </si>
  <si>
    <t xml:space="preserve">LIK THONG </t>
  </si>
  <si>
    <t>YEN SENG</t>
  </si>
  <si>
    <t>HLH</t>
  </si>
  <si>
    <t>TKH</t>
  </si>
  <si>
    <t>PEL WIRING</t>
  </si>
  <si>
    <t>To MBB Fixed Loan</t>
  </si>
  <si>
    <t>Soon Seng Truck (AKP9696)</t>
  </si>
  <si>
    <t>LK Trading &amp; Electrical Work</t>
  </si>
  <si>
    <t>YYC</t>
  </si>
  <si>
    <t>TAX ADVISORY</t>
  </si>
  <si>
    <t>JOSH M</t>
  </si>
  <si>
    <t>V TRACK</t>
  </si>
  <si>
    <t>GDEX</t>
  </si>
  <si>
    <t>WAI</t>
  </si>
  <si>
    <t>VARIETY HOPE</t>
  </si>
  <si>
    <t>ZHENG YAP</t>
  </si>
  <si>
    <t>MIN TAT</t>
  </si>
  <si>
    <t>COLTRAC</t>
  </si>
  <si>
    <t>ASUN TAYAR</t>
  </si>
  <si>
    <t>EH Utara</t>
  </si>
  <si>
    <t xml:space="preserve">United Eastern </t>
  </si>
  <si>
    <t xml:space="preserve">Hon Lian Trading </t>
  </si>
  <si>
    <t>Hong Li (JPP)</t>
  </si>
  <si>
    <t>QUICK LORRY</t>
  </si>
  <si>
    <t>Ornapaper Perak</t>
  </si>
  <si>
    <t xml:space="preserve">Leafland </t>
  </si>
  <si>
    <t>CS GOLDEN</t>
  </si>
  <si>
    <t xml:space="preserve">Cash Sale </t>
  </si>
  <si>
    <t>CS-0002</t>
  </si>
  <si>
    <t>Packargonet</t>
  </si>
  <si>
    <t xml:space="preserve">Eu Sing Towing </t>
  </si>
  <si>
    <t>CS-0003</t>
  </si>
  <si>
    <t>DJS Marketing</t>
  </si>
  <si>
    <t>ACMM Curtain</t>
  </si>
  <si>
    <t>Fr LML (Director)</t>
  </si>
  <si>
    <t>Emico Gate Repair</t>
  </si>
  <si>
    <t xml:space="preserve">Soon Seng Truck </t>
  </si>
  <si>
    <t>Perkeso WSP to Drivers</t>
  </si>
  <si>
    <t xml:space="preserve">Taiping Keat </t>
  </si>
  <si>
    <t>Minson (Yoong)</t>
  </si>
  <si>
    <t xml:space="preserve">Fr AmBank </t>
  </si>
  <si>
    <t>JV Auto</t>
  </si>
  <si>
    <t>Pac Border Xpress</t>
  </si>
  <si>
    <t>To AmBank</t>
  </si>
  <si>
    <t xml:space="preserve">ADL </t>
  </si>
  <si>
    <t>RX Xuan (Jason AS)</t>
  </si>
  <si>
    <t xml:space="preserve">AmBank MML Movement </t>
  </si>
  <si>
    <t>VF3136 Insurance</t>
  </si>
  <si>
    <t>Yonming PGU</t>
  </si>
  <si>
    <t>SJR Logistics (Tyre)</t>
  </si>
  <si>
    <t>To LML (Director)</t>
  </si>
  <si>
    <t>Triple S</t>
  </si>
  <si>
    <t>Sejuta Harapan</t>
  </si>
  <si>
    <t>Roadtax</t>
  </si>
  <si>
    <t>Golden Frontier Annual Dinner</t>
  </si>
  <si>
    <t>To GCM (Director)</t>
  </si>
  <si>
    <t>Soon De Workshop</t>
  </si>
  <si>
    <t xml:space="preserve">Century Food </t>
  </si>
  <si>
    <t>SLP (Petikemas)</t>
  </si>
  <si>
    <t xml:space="preserve">HUAT HIN </t>
  </si>
  <si>
    <t>SENG E</t>
  </si>
  <si>
    <t>ADL TRUCK SERVICE</t>
  </si>
  <si>
    <t>SOON SENG</t>
  </si>
  <si>
    <t>SCH Logistics</t>
  </si>
  <si>
    <t xml:space="preserve">Kochu </t>
  </si>
  <si>
    <t xml:space="preserve">Office Rental </t>
  </si>
  <si>
    <t>DPT IND</t>
  </si>
  <si>
    <t>LCH - Office Rental</t>
  </si>
  <si>
    <t>Late Payment Interest</t>
  </si>
  <si>
    <t>PV-03116</t>
  </si>
  <si>
    <t>PV-03117</t>
  </si>
  <si>
    <t>PV-03118</t>
  </si>
  <si>
    <t>PV-03119</t>
  </si>
  <si>
    <t>PV-03120</t>
  </si>
  <si>
    <t>PV-03121</t>
  </si>
  <si>
    <t>PV-03122</t>
  </si>
  <si>
    <t>PV-03123</t>
  </si>
  <si>
    <t>PV-03124</t>
  </si>
  <si>
    <t>PV-03125</t>
  </si>
  <si>
    <t>PV-03126</t>
  </si>
  <si>
    <t>PV-03127</t>
  </si>
  <si>
    <t>PV-03128</t>
  </si>
  <si>
    <t>PV-03129</t>
  </si>
  <si>
    <t>PV-03130</t>
  </si>
  <si>
    <t>PV-03131</t>
  </si>
  <si>
    <t>PV-03132</t>
  </si>
  <si>
    <t>PV-03133</t>
  </si>
  <si>
    <t>PV-03134</t>
  </si>
  <si>
    <t>PV-03135</t>
  </si>
  <si>
    <t>PV-03136</t>
  </si>
  <si>
    <t>PV-03137</t>
  </si>
  <si>
    <t>PV-03138</t>
  </si>
  <si>
    <t>PV-03139</t>
  </si>
  <si>
    <t>PV-03140</t>
  </si>
  <si>
    <t>PV-03141</t>
  </si>
  <si>
    <t>PV-03142</t>
  </si>
  <si>
    <t>PV-03143</t>
  </si>
  <si>
    <t>PV-03144</t>
  </si>
  <si>
    <t>PV-03145</t>
  </si>
  <si>
    <t>PV-03146</t>
  </si>
  <si>
    <t>PV-03147</t>
  </si>
  <si>
    <t>PV-03148</t>
  </si>
  <si>
    <t>PV-03149</t>
  </si>
  <si>
    <t>PV-03150</t>
  </si>
  <si>
    <t>PV-03151</t>
  </si>
  <si>
    <t>PV-03152</t>
  </si>
  <si>
    <t>PV-03153</t>
  </si>
  <si>
    <t>PV-03154</t>
  </si>
  <si>
    <t>PV-03155</t>
  </si>
  <si>
    <t>PV-03156</t>
  </si>
  <si>
    <t>PV-03157</t>
  </si>
  <si>
    <t>PV-03158</t>
  </si>
  <si>
    <t>PV-03159</t>
  </si>
  <si>
    <t>PV-03160</t>
  </si>
  <si>
    <t>PV-03161</t>
  </si>
  <si>
    <t>PV-03162</t>
  </si>
  <si>
    <t>PV-03163</t>
  </si>
  <si>
    <t>PV-03164</t>
  </si>
  <si>
    <t>PV-03165</t>
  </si>
  <si>
    <t>PV-03166</t>
  </si>
  <si>
    <t>PV-03167</t>
  </si>
  <si>
    <t>PV-03168</t>
  </si>
  <si>
    <t>PV-03169</t>
  </si>
  <si>
    <t>PV-03170</t>
  </si>
  <si>
    <t>PV-03171</t>
  </si>
  <si>
    <t>PV-03172</t>
  </si>
  <si>
    <t>PV-03173</t>
  </si>
  <si>
    <t>PV-03174</t>
  </si>
  <si>
    <t>PV-03179</t>
  </si>
  <si>
    <t>PV-03175</t>
  </si>
  <si>
    <t>PV-03176</t>
  </si>
  <si>
    <t>PV-03177</t>
  </si>
  <si>
    <t>PV-03178</t>
  </si>
  <si>
    <t>PV-03180</t>
  </si>
  <si>
    <t>PV-03181</t>
  </si>
  <si>
    <t>PV-03182</t>
  </si>
  <si>
    <t>PV-03183</t>
  </si>
  <si>
    <t>JV-01838</t>
  </si>
  <si>
    <t>PV-03184</t>
  </si>
  <si>
    <t>PV-03185</t>
  </si>
  <si>
    <t>PV-03186</t>
  </si>
  <si>
    <t>PV-03187</t>
  </si>
  <si>
    <t>PV-03188</t>
  </si>
  <si>
    <t>PV-03189</t>
  </si>
  <si>
    <t>PV-03190</t>
  </si>
  <si>
    <t>PV-03191</t>
  </si>
  <si>
    <t>PV-03192</t>
  </si>
  <si>
    <t>PV-03222</t>
  </si>
  <si>
    <t>PV-03232</t>
  </si>
  <si>
    <t>PV-03193</t>
  </si>
  <si>
    <t>PV-03194</t>
  </si>
  <si>
    <t>PV-03195</t>
  </si>
  <si>
    <t>PV-03196</t>
  </si>
  <si>
    <t>PV-03197</t>
  </si>
  <si>
    <t>PV-03198</t>
  </si>
  <si>
    <t>PV-03199</t>
  </si>
  <si>
    <t>PV-03200</t>
  </si>
  <si>
    <t>PV-03201</t>
  </si>
  <si>
    <t>PV-03202</t>
  </si>
  <si>
    <t>PV-03203</t>
  </si>
  <si>
    <t>PV-03204</t>
  </si>
  <si>
    <t>PV-03205</t>
  </si>
  <si>
    <t>PV-03206</t>
  </si>
  <si>
    <t>PV-03207</t>
  </si>
  <si>
    <t>PV-03208</t>
  </si>
  <si>
    <t>PV-03209</t>
  </si>
  <si>
    <t>PV-03210</t>
  </si>
  <si>
    <t>PV-03211</t>
  </si>
  <si>
    <t>PV-03212</t>
  </si>
  <si>
    <t>PV-03213</t>
  </si>
  <si>
    <t>PV-03214</t>
  </si>
  <si>
    <t>PV-03215</t>
  </si>
  <si>
    <t>PV-03216</t>
  </si>
  <si>
    <t>PV-03217</t>
  </si>
  <si>
    <t>PV-03218</t>
  </si>
  <si>
    <t>PV-03219</t>
  </si>
  <si>
    <t>PV-03220</t>
  </si>
  <si>
    <t>PV-03221</t>
  </si>
  <si>
    <t>PV-03223</t>
  </si>
  <si>
    <t>PV-03224</t>
  </si>
  <si>
    <t>PV-03225</t>
  </si>
  <si>
    <t>PV-03226</t>
  </si>
  <si>
    <t>PV-03227</t>
  </si>
  <si>
    <t>PV-03228</t>
  </si>
  <si>
    <t>PV-03229</t>
  </si>
  <si>
    <t>PV-03230</t>
  </si>
  <si>
    <t>PV-03231</t>
  </si>
  <si>
    <t>PV-03233</t>
  </si>
  <si>
    <t>PV-03234</t>
  </si>
  <si>
    <t>PV-03235</t>
  </si>
  <si>
    <t>PV-03236</t>
  </si>
  <si>
    <t>PV-03237</t>
  </si>
  <si>
    <t>PV-03238</t>
  </si>
  <si>
    <t>PV-03239</t>
  </si>
  <si>
    <t>IV-01839</t>
  </si>
  <si>
    <t>PV-03240</t>
  </si>
  <si>
    <t>PV-03252</t>
  </si>
  <si>
    <t>PV-03241</t>
  </si>
  <si>
    <t>PV-03242</t>
  </si>
  <si>
    <t>PV-03246</t>
  </si>
  <si>
    <t>PV-03247</t>
  </si>
  <si>
    <t>PV-03248</t>
  </si>
  <si>
    <t>PV-03243</t>
  </si>
  <si>
    <t>PV-03244</t>
  </si>
  <si>
    <t>PV-03245</t>
  </si>
  <si>
    <t>PV-03249</t>
  </si>
  <si>
    <t>PV-03250</t>
  </si>
  <si>
    <t>PV-03251</t>
  </si>
  <si>
    <t>PV-03253</t>
  </si>
  <si>
    <t>PV-03254</t>
  </si>
  <si>
    <t>JV-01840</t>
  </si>
  <si>
    <t>PV-03255</t>
  </si>
  <si>
    <t>PV-03256</t>
  </si>
  <si>
    <t>PV-03257</t>
  </si>
  <si>
    <t>PV-03258</t>
  </si>
  <si>
    <t>JV-01841</t>
  </si>
  <si>
    <t>JV-01842</t>
  </si>
  <si>
    <t>JV-01843</t>
  </si>
  <si>
    <t>JV-01844</t>
  </si>
  <si>
    <t>PV-03259</t>
  </si>
  <si>
    <t>PV-03260</t>
  </si>
  <si>
    <t>JV-03261</t>
  </si>
  <si>
    <t>PV-03262</t>
  </si>
  <si>
    <t>PV-03263</t>
  </si>
  <si>
    <t>PV-03269</t>
  </si>
  <si>
    <t>PV-03264</t>
  </si>
  <si>
    <t>PV-03265</t>
  </si>
  <si>
    <t>PV-03266</t>
  </si>
  <si>
    <t>PV-03267</t>
  </si>
  <si>
    <t>PV-03268</t>
  </si>
  <si>
    <t>PV-03270</t>
  </si>
  <si>
    <t>PV-03271</t>
  </si>
  <si>
    <t>PV-03272</t>
  </si>
  <si>
    <t>PV-03273</t>
  </si>
  <si>
    <t>PV-03274</t>
  </si>
  <si>
    <t>PV-03275</t>
  </si>
  <si>
    <t>PV-03276</t>
  </si>
  <si>
    <t>PV-03277</t>
  </si>
  <si>
    <t>PV-03278</t>
  </si>
  <si>
    <t>PV-03279</t>
  </si>
  <si>
    <t>PV-03280</t>
  </si>
  <si>
    <t>PV-03281</t>
  </si>
  <si>
    <t>PV-03282</t>
  </si>
  <si>
    <t>PV-03283</t>
  </si>
  <si>
    <t>PV-03284</t>
  </si>
  <si>
    <t>PV-03285</t>
  </si>
  <si>
    <t>PV-03286</t>
  </si>
  <si>
    <t>PV-03287</t>
  </si>
  <si>
    <t>JV-01845</t>
  </si>
  <si>
    <t>PV-03288</t>
  </si>
  <si>
    <t>PV-03289</t>
  </si>
  <si>
    <t>PV-03290</t>
  </si>
  <si>
    <t>PV-03291</t>
  </si>
  <si>
    <t>PV-03292</t>
  </si>
  <si>
    <t>PV-03293</t>
  </si>
  <si>
    <t>PV-03294</t>
  </si>
  <si>
    <t>PV-03295</t>
  </si>
  <si>
    <t>Insurance</t>
  </si>
  <si>
    <t>Loan Disbursement</t>
  </si>
  <si>
    <t xml:space="preserve">To Director LML (Return) </t>
  </si>
  <si>
    <t>PV-03296</t>
  </si>
  <si>
    <t>PV-03297</t>
  </si>
  <si>
    <t>PV-03298</t>
  </si>
  <si>
    <t>PV-03299</t>
  </si>
  <si>
    <t>PV-03300</t>
  </si>
  <si>
    <t>Loan Documentation</t>
  </si>
  <si>
    <t>PV-03301</t>
  </si>
  <si>
    <t>PV-03303</t>
  </si>
  <si>
    <t>PV-03304</t>
  </si>
  <si>
    <t>PV-03305</t>
  </si>
  <si>
    <t>PV-03306</t>
  </si>
  <si>
    <t>PV-03307</t>
  </si>
  <si>
    <t>PV-03308</t>
  </si>
  <si>
    <t>PV-03309</t>
  </si>
  <si>
    <t>PV-03310</t>
  </si>
  <si>
    <t>PV-03311</t>
  </si>
  <si>
    <t>PV-03312</t>
  </si>
  <si>
    <t>PV-03313</t>
  </si>
  <si>
    <t>PV-03314</t>
  </si>
  <si>
    <t>PV-03315</t>
  </si>
  <si>
    <t>PV-03316</t>
  </si>
  <si>
    <t>PV-03317</t>
  </si>
  <si>
    <t>PV-03318</t>
  </si>
  <si>
    <t>PV-03319</t>
  </si>
  <si>
    <t>PV-03320</t>
  </si>
  <si>
    <t>PV-03321</t>
  </si>
  <si>
    <t>PV-03322</t>
  </si>
  <si>
    <t>PV-03323</t>
  </si>
  <si>
    <t>PV-03324</t>
  </si>
  <si>
    <t>PV-03325</t>
  </si>
  <si>
    <t>PV-03326</t>
  </si>
  <si>
    <t>PV-03327</t>
  </si>
  <si>
    <t>PV-03328</t>
  </si>
  <si>
    <t>PV-03329</t>
  </si>
  <si>
    <t>PV-03330</t>
  </si>
  <si>
    <t>PV-03331</t>
  </si>
  <si>
    <t>PV-03332</t>
  </si>
  <si>
    <t>PV-03333</t>
  </si>
  <si>
    <t>PV-03335</t>
  </si>
  <si>
    <t>PV-03334</t>
  </si>
  <si>
    <t>PV-03338</t>
  </si>
  <si>
    <t>PV-03336</t>
  </si>
  <si>
    <t>PV-03337</t>
  </si>
  <si>
    <t>PV-03339</t>
  </si>
  <si>
    <t>PV-03340</t>
  </si>
  <si>
    <t>PV-03341</t>
  </si>
  <si>
    <t>PV-03342</t>
  </si>
  <si>
    <t>PV-03343</t>
  </si>
  <si>
    <t>PV-03344</t>
  </si>
  <si>
    <t>PV-03345</t>
  </si>
  <si>
    <t>PV-03346</t>
  </si>
  <si>
    <t>PV-03347</t>
  </si>
  <si>
    <t>PV-03348</t>
  </si>
  <si>
    <t>PV-03026</t>
  </si>
  <si>
    <t>PV-03024</t>
  </si>
  <si>
    <t>PV-03025</t>
  </si>
  <si>
    <t>PV-03349</t>
  </si>
  <si>
    <t>PV-03350</t>
  </si>
  <si>
    <t>PV-03351</t>
  </si>
  <si>
    <t>PV-03352</t>
  </si>
  <si>
    <t>PV-03353</t>
  </si>
  <si>
    <t>PV-03354</t>
  </si>
  <si>
    <t>PV-03385</t>
  </si>
  <si>
    <t>PV-03355</t>
  </si>
  <si>
    <t>PV-03356</t>
  </si>
  <si>
    <t>PV-03357</t>
  </si>
  <si>
    <t>PV-03358</t>
  </si>
  <si>
    <t>PV-03359</t>
  </si>
  <si>
    <t>PV-03360</t>
  </si>
  <si>
    <t>PV-03361</t>
  </si>
  <si>
    <t>PV-03362</t>
  </si>
  <si>
    <t>PV-03363</t>
  </si>
  <si>
    <t>PV-03364</t>
  </si>
  <si>
    <t>PV-03365</t>
  </si>
  <si>
    <t>PV-03366</t>
  </si>
  <si>
    <t>PV-03367</t>
  </si>
  <si>
    <t>PV-03368</t>
  </si>
  <si>
    <t>PV-03369</t>
  </si>
  <si>
    <t>PV-03370</t>
  </si>
  <si>
    <t>PV-03371</t>
  </si>
  <si>
    <t>PV-03372</t>
  </si>
  <si>
    <t>PV-03373</t>
  </si>
  <si>
    <t>PV-03374</t>
  </si>
  <si>
    <t>PV-03375</t>
  </si>
  <si>
    <t>PV-03376</t>
  </si>
  <si>
    <t>PV-03377</t>
  </si>
  <si>
    <t>PV-03378</t>
  </si>
  <si>
    <t>PV-03379</t>
  </si>
  <si>
    <t>PV-03380</t>
  </si>
  <si>
    <t>PV-03381</t>
  </si>
  <si>
    <t>PV-03382</t>
  </si>
  <si>
    <t>PV-03383</t>
  </si>
  <si>
    <t>PV-03384</t>
  </si>
  <si>
    <t>PV-03386</t>
  </si>
  <si>
    <t>PV-03387</t>
  </si>
  <si>
    <t>PV-03388</t>
  </si>
  <si>
    <t>PV-03389</t>
  </si>
  <si>
    <t>PV-03390</t>
  </si>
  <si>
    <t>PV-03391</t>
  </si>
  <si>
    <t>PV-03392</t>
  </si>
  <si>
    <t>PV-03393</t>
  </si>
  <si>
    <t>PV-03394</t>
  </si>
  <si>
    <t>PV-03395</t>
  </si>
  <si>
    <t>PV-03396</t>
  </si>
  <si>
    <t>PV-03397</t>
  </si>
  <si>
    <t>PV-03398</t>
  </si>
  <si>
    <t>PV-03399</t>
  </si>
  <si>
    <t>PV-03400</t>
  </si>
  <si>
    <t>PV-03401</t>
  </si>
  <si>
    <t>PV-03402</t>
  </si>
  <si>
    <t>PV-03403</t>
  </si>
  <si>
    <t>PV-03404</t>
  </si>
  <si>
    <t>PV-03405</t>
  </si>
  <si>
    <t>PV-03406</t>
  </si>
  <si>
    <t>PV-03407</t>
  </si>
  <si>
    <t>PV-03408</t>
  </si>
  <si>
    <t>PV-03409</t>
  </si>
  <si>
    <t>PV-03410</t>
  </si>
  <si>
    <t>PV-03411</t>
  </si>
  <si>
    <t>PV-03412</t>
  </si>
  <si>
    <t>PV-03413</t>
  </si>
  <si>
    <t>PV-03414</t>
  </si>
  <si>
    <t>PV-03415</t>
  </si>
  <si>
    <t>PV-03416</t>
  </si>
  <si>
    <t>JV-01846</t>
  </si>
  <si>
    <t>OR-01413</t>
  </si>
  <si>
    <t>PV-03417</t>
  </si>
  <si>
    <t>PV-03418</t>
  </si>
  <si>
    <t>JV-00016</t>
  </si>
  <si>
    <t>Donation</t>
  </si>
  <si>
    <t>PV-03419</t>
  </si>
  <si>
    <t>PV-03420</t>
  </si>
  <si>
    <t>PV-03422</t>
  </si>
  <si>
    <t>PV-03423</t>
  </si>
  <si>
    <t>PV-03424</t>
  </si>
  <si>
    <t>PV-03425</t>
  </si>
  <si>
    <t>PV-03426</t>
  </si>
  <si>
    <t>PV-03428</t>
  </si>
  <si>
    <t>PV-03429</t>
  </si>
  <si>
    <t>PV-03430</t>
  </si>
  <si>
    <t>PV-03431</t>
  </si>
  <si>
    <t>PV-03432</t>
  </si>
  <si>
    <t>PV-03433</t>
  </si>
  <si>
    <t>PV-03421 / JV-01849</t>
  </si>
  <si>
    <t>PV-03427/ JV-01850</t>
  </si>
  <si>
    <t xml:space="preserve">Infinity Landbridge </t>
  </si>
  <si>
    <t>OR-01414</t>
  </si>
  <si>
    <t>OR-01415</t>
  </si>
  <si>
    <t>OR-01416</t>
  </si>
  <si>
    <t>OR-01417</t>
  </si>
  <si>
    <t>OR-01418</t>
  </si>
  <si>
    <t>OR-01419</t>
  </si>
  <si>
    <t>OR-01420</t>
  </si>
  <si>
    <t>OR-01421</t>
  </si>
  <si>
    <t>OR-01422</t>
  </si>
  <si>
    <t>OR-01423</t>
  </si>
  <si>
    <t>OR-01424</t>
  </si>
  <si>
    <t>OR-01425</t>
  </si>
  <si>
    <t>OR-01426</t>
  </si>
  <si>
    <t>PV-03434</t>
  </si>
  <si>
    <t>PV-03435</t>
  </si>
  <si>
    <t>PV-03436</t>
  </si>
  <si>
    <t>PV-03437</t>
  </si>
  <si>
    <t>PV-03438</t>
  </si>
  <si>
    <t>PV-03439</t>
  </si>
  <si>
    <t>PV-03440</t>
  </si>
  <si>
    <t>PV-03441</t>
  </si>
  <si>
    <t>PV-03442</t>
  </si>
  <si>
    <t>PV-03443</t>
  </si>
  <si>
    <t>PV-03444</t>
  </si>
  <si>
    <t>PV-03445</t>
  </si>
  <si>
    <t>PV-03446</t>
  </si>
  <si>
    <t>PV-03447</t>
  </si>
  <si>
    <t>PV-03448</t>
  </si>
  <si>
    <t>PV-03449</t>
  </si>
  <si>
    <t>PV-03450</t>
  </si>
  <si>
    <t>OR-01427</t>
  </si>
  <si>
    <t>OR-01428</t>
  </si>
  <si>
    <t>OR-01429</t>
  </si>
  <si>
    <t>OR-01430</t>
  </si>
  <si>
    <t>OR-01431</t>
  </si>
  <si>
    <t>OR-01432</t>
  </si>
  <si>
    <t>OR-01433</t>
  </si>
  <si>
    <t>OR-01434</t>
  </si>
  <si>
    <t>OR-01435</t>
  </si>
  <si>
    <t>OR-01436</t>
  </si>
  <si>
    <t>OR-01437</t>
  </si>
  <si>
    <t>PV-03451</t>
  </si>
  <si>
    <t>PV-03452</t>
  </si>
  <si>
    <t>PV-03453</t>
  </si>
  <si>
    <t>PV-03454</t>
  </si>
  <si>
    <t>PV-03455</t>
  </si>
  <si>
    <t>PV-03456</t>
  </si>
  <si>
    <t>PV-03457</t>
  </si>
  <si>
    <t>PV-03458</t>
  </si>
  <si>
    <t>PV-03459</t>
  </si>
  <si>
    <t>PV-03460</t>
  </si>
  <si>
    <t>PV-03461</t>
  </si>
  <si>
    <t>PV-03462</t>
  </si>
  <si>
    <t>PV-03463</t>
  </si>
  <si>
    <t>PV-03464</t>
  </si>
  <si>
    <t>PV-03465</t>
  </si>
  <si>
    <t>PV-03466</t>
  </si>
  <si>
    <t>PV-03467</t>
  </si>
  <si>
    <t>PV-03468</t>
  </si>
  <si>
    <t>PV-03469</t>
  </si>
  <si>
    <t>PV-03470</t>
  </si>
  <si>
    <t>PV-03471</t>
  </si>
  <si>
    <t>PV-03472</t>
  </si>
  <si>
    <t>PV-03473</t>
  </si>
  <si>
    <t>PV-03474</t>
  </si>
  <si>
    <t>PV-03475</t>
  </si>
  <si>
    <t>PV-03476</t>
  </si>
  <si>
    <t>PV-03477</t>
  </si>
  <si>
    <t>PV-03478</t>
  </si>
  <si>
    <t>PV-03479</t>
  </si>
  <si>
    <t>TKT Trading</t>
  </si>
  <si>
    <t>OR-01438</t>
  </si>
  <si>
    <t>OR-01439</t>
  </si>
  <si>
    <t>OR-01440</t>
  </si>
  <si>
    <t>OR-01441</t>
  </si>
  <si>
    <t>PV-03480</t>
  </si>
  <si>
    <t>PV-03481</t>
  </si>
  <si>
    <t>PV-03482</t>
  </si>
  <si>
    <t>PV-03483</t>
  </si>
  <si>
    <t>PV-03484</t>
  </si>
  <si>
    <t>PV-03485</t>
  </si>
  <si>
    <t>PV-03486</t>
  </si>
  <si>
    <t>OR-01442</t>
  </si>
  <si>
    <t>OR-01443</t>
  </si>
  <si>
    <t>OR-01444</t>
  </si>
  <si>
    <t>OR-01445</t>
  </si>
  <si>
    <t>PV-03487</t>
  </si>
  <si>
    <t>PV-03488</t>
  </si>
  <si>
    <t>PV-03489</t>
  </si>
  <si>
    <t>OR-01446</t>
  </si>
  <si>
    <t>SW3195 Insurance</t>
  </si>
  <si>
    <t>PV-03490</t>
  </si>
  <si>
    <t>PV-03492</t>
  </si>
  <si>
    <t>PV-03493</t>
  </si>
  <si>
    <t>PV-03494</t>
  </si>
  <si>
    <t>PV-03495</t>
  </si>
  <si>
    <t>OR-01447</t>
  </si>
  <si>
    <t>PV-03496</t>
  </si>
  <si>
    <t>PV-03497</t>
  </si>
  <si>
    <t>OR-01448</t>
  </si>
  <si>
    <t>OR-01449</t>
  </si>
  <si>
    <t>OR-01450</t>
  </si>
  <si>
    <t>PV-03498</t>
  </si>
  <si>
    <t>PV-03499</t>
  </si>
  <si>
    <t>PV-03500</t>
  </si>
  <si>
    <t>JJ EXPRESS</t>
  </si>
  <si>
    <t>PV-03501</t>
  </si>
  <si>
    <t>OR-01451</t>
  </si>
  <si>
    <t>OR-01452</t>
  </si>
  <si>
    <t>PV-03502</t>
  </si>
  <si>
    <t>PV-03503</t>
  </si>
  <si>
    <t>PV-03504</t>
  </si>
  <si>
    <t>PV-03505</t>
  </si>
  <si>
    <t>OR-01453</t>
  </si>
  <si>
    <t>OR-01454</t>
  </si>
  <si>
    <t>PV-03506</t>
  </si>
  <si>
    <t>PV-03507</t>
  </si>
  <si>
    <t>PV-03508</t>
  </si>
  <si>
    <t>PV-03509</t>
  </si>
  <si>
    <t>Swift Integrated</t>
  </si>
  <si>
    <t>OR-01455</t>
  </si>
  <si>
    <t>Chee Keong (Taiping Keat)</t>
  </si>
  <si>
    <t>PV-03510</t>
  </si>
  <si>
    <t>PV-03511</t>
  </si>
  <si>
    <t>PV-03512</t>
  </si>
  <si>
    <t>PV-03513</t>
  </si>
  <si>
    <t>PV-03514</t>
  </si>
  <si>
    <t>PV-03515</t>
  </si>
  <si>
    <t>UNITYTRANS</t>
  </si>
  <si>
    <t xml:space="preserve">Repayment </t>
  </si>
  <si>
    <t>OR-01456</t>
  </si>
  <si>
    <t>OR-01457</t>
  </si>
  <si>
    <t>OR-01458</t>
  </si>
  <si>
    <t>OR-01459</t>
  </si>
  <si>
    <t>OR-01460</t>
  </si>
  <si>
    <t>OR-01461</t>
  </si>
  <si>
    <t>OR-01462</t>
  </si>
  <si>
    <t>OR-01463</t>
  </si>
  <si>
    <t>OR-01464</t>
  </si>
  <si>
    <t>OR-01465</t>
  </si>
  <si>
    <t>OR-01466</t>
  </si>
  <si>
    <t>OR-01467</t>
  </si>
  <si>
    <t>OR-01468</t>
  </si>
  <si>
    <t>OR-01469</t>
  </si>
  <si>
    <t>PV-03522</t>
  </si>
  <si>
    <t>PV-03523</t>
  </si>
  <si>
    <t>PV-03524</t>
  </si>
  <si>
    <t>PV-03525</t>
  </si>
  <si>
    <t>PV-03526</t>
  </si>
  <si>
    <t>PV-03527</t>
  </si>
  <si>
    <t>PV-03528</t>
  </si>
  <si>
    <t>PV-03529</t>
  </si>
  <si>
    <t>PV-03530</t>
  </si>
  <si>
    <t>PV-03531</t>
  </si>
  <si>
    <t>PV-03532</t>
  </si>
  <si>
    <t xml:space="preserve">THUREY (TY Anand Ent) </t>
  </si>
  <si>
    <t>PV-03571</t>
  </si>
  <si>
    <t>PV-03568</t>
  </si>
  <si>
    <t>PV-03569</t>
  </si>
  <si>
    <t>PV-03567</t>
  </si>
  <si>
    <t>PV-03570</t>
  </si>
  <si>
    <t>PV-03566</t>
  </si>
  <si>
    <t>PV-03564</t>
  </si>
  <si>
    <t>PV-03565</t>
  </si>
  <si>
    <t>PV-03572</t>
  </si>
  <si>
    <t>PV-03573</t>
  </si>
  <si>
    <t>PV-03574</t>
  </si>
  <si>
    <t>OR-01470</t>
  </si>
  <si>
    <t>OR-01471</t>
  </si>
  <si>
    <t>OR-01472</t>
  </si>
  <si>
    <t>OR-01473</t>
  </si>
  <si>
    <t>PV-03575</t>
  </si>
  <si>
    <t>OR-01474</t>
  </si>
  <si>
    <t>PV-03588</t>
  </si>
  <si>
    <t>FPX Returned</t>
  </si>
  <si>
    <t>PV-03589</t>
  </si>
  <si>
    <t>PV-03590</t>
  </si>
  <si>
    <t>PV-03591</t>
  </si>
  <si>
    <t>PV-03592</t>
  </si>
  <si>
    <t>PV-03593</t>
  </si>
  <si>
    <t>PV-03594</t>
  </si>
  <si>
    <t>PV-03595</t>
  </si>
  <si>
    <t>PV-03596</t>
  </si>
  <si>
    <t>PV-03597</t>
  </si>
  <si>
    <t>PV-03598</t>
  </si>
  <si>
    <t>PV-03599</t>
  </si>
  <si>
    <t>OR-01475</t>
  </si>
  <si>
    <t>TO CIMB</t>
  </si>
  <si>
    <t>PV-03600</t>
  </si>
  <si>
    <t>OR-01476</t>
  </si>
  <si>
    <t>OR-01477</t>
  </si>
  <si>
    <t>OR-01478</t>
  </si>
  <si>
    <t>OR-01479</t>
  </si>
  <si>
    <t>PV-03601</t>
  </si>
  <si>
    <t>PV-03602</t>
  </si>
  <si>
    <t>PV-03603</t>
  </si>
  <si>
    <t>PV-03604</t>
  </si>
  <si>
    <t>PV-03605</t>
  </si>
  <si>
    <t>PV-03606</t>
  </si>
  <si>
    <t>PV-03607</t>
  </si>
  <si>
    <t>Seng E</t>
  </si>
  <si>
    <t>OR-01480</t>
  </si>
  <si>
    <t>OR-01481</t>
  </si>
  <si>
    <t>OR-01482</t>
  </si>
  <si>
    <t>OR-01483</t>
  </si>
  <si>
    <t>OR-01484</t>
  </si>
  <si>
    <t>OR-01485</t>
  </si>
  <si>
    <t>OR-01486</t>
  </si>
  <si>
    <t>OR-01487</t>
  </si>
  <si>
    <t>TKT TRADING</t>
  </si>
  <si>
    <t>PV-03611</t>
  </si>
  <si>
    <t>PV-03612</t>
  </si>
  <si>
    <t>PV-03613</t>
  </si>
  <si>
    <t>PV-03614</t>
  </si>
  <si>
    <t>PV-03615</t>
  </si>
  <si>
    <t>PV-03616</t>
  </si>
  <si>
    <t>PV-03617</t>
  </si>
  <si>
    <t>PV-03618</t>
  </si>
  <si>
    <t>PV-03619</t>
  </si>
  <si>
    <t>PV-03620</t>
  </si>
  <si>
    <t>PV-03621</t>
  </si>
  <si>
    <t>PV-03622</t>
  </si>
  <si>
    <t>PV-03623</t>
  </si>
  <si>
    <t>PV-03624</t>
  </si>
  <si>
    <t>PV-03625</t>
  </si>
  <si>
    <t>PV-03626</t>
  </si>
  <si>
    <t>PV-03627</t>
  </si>
  <si>
    <t>PV-03628</t>
  </si>
  <si>
    <t>PV-03629</t>
  </si>
  <si>
    <t>PV-03630</t>
  </si>
  <si>
    <t>PV-03631</t>
  </si>
  <si>
    <t>OR-01488</t>
  </si>
  <si>
    <t>OR-01489</t>
  </si>
  <si>
    <t>OR-01490</t>
  </si>
  <si>
    <t>OR-01491</t>
  </si>
  <si>
    <t>OR-01492</t>
  </si>
  <si>
    <t>OR-01493</t>
  </si>
  <si>
    <t>DELETE PV03571</t>
  </si>
  <si>
    <t>PV-03632</t>
  </si>
  <si>
    <t>PV-03633</t>
  </si>
  <si>
    <t>PV-03634</t>
  </si>
  <si>
    <t>PV-03635</t>
  </si>
  <si>
    <t>PV-03636</t>
  </si>
  <si>
    <t>PV-03637</t>
  </si>
  <si>
    <t>PV-03638</t>
  </si>
  <si>
    <t>PV-03639</t>
  </si>
  <si>
    <t>PV-03640</t>
  </si>
  <si>
    <t>PV-03641</t>
  </si>
  <si>
    <t>OR-01494</t>
  </si>
  <si>
    <t>OR-01495</t>
  </si>
  <si>
    <t>OR-01496</t>
  </si>
  <si>
    <t>OR-01497</t>
  </si>
  <si>
    <t>OR-01498</t>
  </si>
  <si>
    <t>OR-03642</t>
  </si>
  <si>
    <t>Intan Pay</t>
  </si>
  <si>
    <t>SHELL</t>
  </si>
  <si>
    <t xml:space="preserve">PETRONAS </t>
  </si>
  <si>
    <t>FGY Transport</t>
  </si>
  <si>
    <t>OR-01499</t>
  </si>
  <si>
    <t>OR-01500</t>
  </si>
  <si>
    <t>OR-01501</t>
  </si>
  <si>
    <t>OR-01502</t>
  </si>
  <si>
    <t>OR-01503</t>
  </si>
  <si>
    <t>OR-01504</t>
  </si>
  <si>
    <t>OR-01505</t>
  </si>
  <si>
    <t>OR-01506</t>
  </si>
  <si>
    <t>OR-01507</t>
  </si>
  <si>
    <t>OR-01508</t>
  </si>
  <si>
    <t>OR-01509</t>
  </si>
  <si>
    <t>OR-01510</t>
  </si>
  <si>
    <t>OR-01511</t>
  </si>
  <si>
    <t>OR-01512</t>
  </si>
  <si>
    <t>OR-01513</t>
  </si>
  <si>
    <t>OR-01514</t>
  </si>
  <si>
    <t>OR-01515</t>
  </si>
  <si>
    <t>OR-01516</t>
  </si>
  <si>
    <t>PV-03647</t>
  </si>
  <si>
    <t>PV-03648</t>
  </si>
  <si>
    <t>PV-03649</t>
  </si>
  <si>
    <t>PV-03650</t>
  </si>
  <si>
    <t>PV-03651</t>
  </si>
  <si>
    <t>PV-03652</t>
  </si>
  <si>
    <t>PV-03653</t>
  </si>
  <si>
    <t>PV-03646</t>
  </si>
  <si>
    <t>PV-03645</t>
  </si>
  <si>
    <t>PV-03644</t>
  </si>
  <si>
    <t>PV-03654</t>
  </si>
  <si>
    <t>PV-03655</t>
  </si>
  <si>
    <t>PV-03656</t>
  </si>
  <si>
    <t>PV-03657</t>
  </si>
  <si>
    <t>PV-03658</t>
  </si>
  <si>
    <t>PV-03659</t>
  </si>
  <si>
    <t>PV-03660</t>
  </si>
  <si>
    <t>PV-03661</t>
  </si>
  <si>
    <t>PV-03662</t>
  </si>
  <si>
    <t>PV-03663</t>
  </si>
  <si>
    <t>PV-03664</t>
  </si>
  <si>
    <t>PV-03665</t>
  </si>
  <si>
    <t>PV-03666</t>
  </si>
  <si>
    <t>PV-03667</t>
  </si>
  <si>
    <t>OR-01517</t>
  </si>
  <si>
    <t>OR-01518</t>
  </si>
  <si>
    <t>OR-01519</t>
  </si>
  <si>
    <t>OR-01520</t>
  </si>
  <si>
    <t>PV-03668</t>
  </si>
  <si>
    <t>ASUN TYRE</t>
  </si>
  <si>
    <t xml:space="preserve">JV AUTO </t>
  </si>
  <si>
    <t>STW GLOBAL</t>
  </si>
  <si>
    <t>PV-03669</t>
  </si>
  <si>
    <t>PV-03670</t>
  </si>
  <si>
    <t>PV-03671</t>
  </si>
  <si>
    <t>PV-03672</t>
  </si>
  <si>
    <t>PV-03673</t>
  </si>
  <si>
    <t>PV-03674</t>
  </si>
  <si>
    <t>PV-03675</t>
  </si>
  <si>
    <t>PV-03676</t>
  </si>
  <si>
    <t>PV-03677</t>
  </si>
  <si>
    <t>PV-03678</t>
  </si>
  <si>
    <t>PV-03679</t>
  </si>
  <si>
    <t>PV-03680</t>
  </si>
  <si>
    <t>OR-01522</t>
  </si>
  <si>
    <t>OR-01523</t>
  </si>
  <si>
    <t>OR-01524</t>
  </si>
  <si>
    <t>OR-01526</t>
  </si>
  <si>
    <t>OR-01528</t>
  </si>
  <si>
    <t>OR-01525</t>
  </si>
  <si>
    <t>OR-01527</t>
  </si>
  <si>
    <t>PV-03681</t>
  </si>
  <si>
    <t>PV-03682</t>
  </si>
  <si>
    <t>PV-03683</t>
  </si>
  <si>
    <t>PV-03684</t>
  </si>
  <si>
    <t>PV-03685</t>
  </si>
  <si>
    <t>PV-03686</t>
  </si>
  <si>
    <t>PV-03687</t>
  </si>
  <si>
    <t>PV-03688</t>
  </si>
  <si>
    <t>PV-03689</t>
  </si>
  <si>
    <t>PV-03690</t>
  </si>
  <si>
    <t>PV-03691</t>
  </si>
  <si>
    <t>PV-03692</t>
  </si>
  <si>
    <t>PV-03693</t>
  </si>
  <si>
    <t>PV-03694</t>
  </si>
  <si>
    <t>PV-03699</t>
  </si>
  <si>
    <t>PV-03700</t>
  </si>
  <si>
    <t>PV-03701</t>
  </si>
  <si>
    <t>PV-03702</t>
  </si>
  <si>
    <t>OR-01529</t>
  </si>
  <si>
    <t>OR-01530</t>
  </si>
  <si>
    <t>OR-01531</t>
  </si>
  <si>
    <t>OR-01532</t>
  </si>
  <si>
    <t>OR-01533</t>
  </si>
  <si>
    <t>PV-03703</t>
  </si>
  <si>
    <t>PV-03704</t>
  </si>
  <si>
    <t>PV-03705</t>
  </si>
  <si>
    <t>PV-03706</t>
  </si>
  <si>
    <t>PV-03707</t>
  </si>
  <si>
    <t>PV-03708</t>
  </si>
  <si>
    <t>PV-03709</t>
  </si>
  <si>
    <t>PV-03710</t>
  </si>
  <si>
    <t>PV-03711</t>
  </si>
  <si>
    <t>PV-03712</t>
  </si>
  <si>
    <t>OR-01534</t>
  </si>
  <si>
    <t>OR-01535</t>
  </si>
  <si>
    <t>OR-01536</t>
  </si>
  <si>
    <t>OR-01537</t>
  </si>
  <si>
    <t>OR-01538</t>
  </si>
  <si>
    <t>PV-03713</t>
  </si>
  <si>
    <t>PV-03714</t>
  </si>
  <si>
    <t>PV-03715</t>
  </si>
  <si>
    <t>PV-03716</t>
  </si>
  <si>
    <t>PV-03717</t>
  </si>
  <si>
    <t>OR-01539</t>
  </si>
  <si>
    <t>RDB Haulage</t>
  </si>
  <si>
    <t>OR-01540</t>
  </si>
  <si>
    <t>OR-01541</t>
  </si>
  <si>
    <t>OR-01542</t>
  </si>
  <si>
    <t>OR-01543</t>
  </si>
  <si>
    <t>OR-01548</t>
  </si>
  <si>
    <t>OR-01547</t>
  </si>
  <si>
    <t>OR-01546</t>
  </si>
  <si>
    <t>OR-01545</t>
  </si>
  <si>
    <t>OR-01544</t>
  </si>
  <si>
    <t>PV-03719</t>
  </si>
  <si>
    <t>PV-03718</t>
  </si>
  <si>
    <t>PV-03721</t>
  </si>
  <si>
    <t>PV-03720</t>
  </si>
  <si>
    <t>OR-01549</t>
  </si>
  <si>
    <t>OR-01550</t>
  </si>
  <si>
    <t>OR-01551</t>
  </si>
  <si>
    <t>OR-01552</t>
  </si>
  <si>
    <t>OR-01553</t>
  </si>
  <si>
    <t>OR-01554</t>
  </si>
  <si>
    <t>PV-03722</t>
  </si>
  <si>
    <t>PV-03723</t>
  </si>
  <si>
    <t>PV-03724</t>
  </si>
  <si>
    <t>PV-03725</t>
  </si>
  <si>
    <t>PV-03726</t>
  </si>
  <si>
    <t>PV-03727</t>
  </si>
  <si>
    <t>PV-03728</t>
  </si>
  <si>
    <t>PV-03729</t>
  </si>
  <si>
    <t>PV-03730</t>
  </si>
  <si>
    <t>PV-03731</t>
  </si>
  <si>
    <t>PV-03732</t>
  </si>
  <si>
    <t>PV-03733</t>
  </si>
  <si>
    <t>PV-03734</t>
  </si>
  <si>
    <t>PV-03735</t>
  </si>
  <si>
    <t>PV-03736</t>
  </si>
  <si>
    <t>PV-03737</t>
  </si>
  <si>
    <t>PV-03738</t>
  </si>
  <si>
    <t>PV-03739</t>
  </si>
  <si>
    <t>PV-03740</t>
  </si>
  <si>
    <t>PV-03741</t>
  </si>
  <si>
    <t>PV-03742</t>
  </si>
  <si>
    <t>PV-03743</t>
  </si>
  <si>
    <t>PV-03744</t>
  </si>
  <si>
    <t>PV-03746</t>
  </si>
  <si>
    <t>PV-03747</t>
  </si>
  <si>
    <t>OR-01555</t>
  </si>
  <si>
    <t>PV-03745</t>
  </si>
  <si>
    <t>PV-03748</t>
  </si>
  <si>
    <t>PV-03749</t>
  </si>
  <si>
    <t>PV-03750</t>
  </si>
  <si>
    <t>OR-01556</t>
  </si>
  <si>
    <t>OR-01557</t>
  </si>
  <si>
    <t>PV-03752</t>
  </si>
  <si>
    <t>PV-03753</t>
  </si>
  <si>
    <t>PV-03754</t>
  </si>
  <si>
    <t>PV-03755</t>
  </si>
  <si>
    <t>PV-03756</t>
  </si>
  <si>
    <t>PV-03757</t>
  </si>
  <si>
    <t>PV-03758</t>
  </si>
  <si>
    <t>OR-01558</t>
  </si>
  <si>
    <t>OR-01559</t>
  </si>
  <si>
    <t>OR-01561</t>
  </si>
  <si>
    <t>OR-01562</t>
  </si>
  <si>
    <t>OR-01563</t>
  </si>
  <si>
    <t>OR-01564</t>
  </si>
  <si>
    <t>OR-01565</t>
  </si>
  <si>
    <t>PV-03762</t>
  </si>
  <si>
    <t>PV-03763</t>
  </si>
  <si>
    <t>PV-03697</t>
  </si>
  <si>
    <t>PV-03696</t>
  </si>
  <si>
    <t>PV-03698</t>
  </si>
  <si>
    <t>C&amp;P Logistics</t>
  </si>
  <si>
    <t>PV-03765</t>
  </si>
  <si>
    <t>OR-01566</t>
  </si>
  <si>
    <t>OR-01567</t>
  </si>
  <si>
    <t>OR-01568</t>
  </si>
  <si>
    <t>OR-01569</t>
  </si>
  <si>
    <t>OR-01570</t>
  </si>
  <si>
    <t>PV-03764</t>
  </si>
  <si>
    <t>PV-03766</t>
  </si>
  <si>
    <t>PV-03767</t>
  </si>
  <si>
    <t>PV-03768</t>
  </si>
  <si>
    <t>PV-03769</t>
  </si>
  <si>
    <t>OR-01571</t>
  </si>
  <si>
    <t>PV-03770</t>
  </si>
  <si>
    <t>PV-03771</t>
  </si>
  <si>
    <t>OR-01572</t>
  </si>
  <si>
    <t>OR-01573</t>
  </si>
  <si>
    <t>Ves Technology</t>
  </si>
  <si>
    <t>OR-01574</t>
  </si>
  <si>
    <t>PV-03772</t>
  </si>
  <si>
    <t>OR-01575</t>
  </si>
  <si>
    <t>OR-01576</t>
  </si>
  <si>
    <t>PV-03773</t>
  </si>
  <si>
    <t>PV-03775</t>
  </si>
  <si>
    <t>PV-03774</t>
  </si>
  <si>
    <t>PV-03776</t>
  </si>
  <si>
    <t>PV-03777</t>
  </si>
  <si>
    <t>PV-03778</t>
  </si>
  <si>
    <t>PV-03779</t>
  </si>
  <si>
    <t>PV-03780</t>
  </si>
  <si>
    <t>OR-01577</t>
  </si>
  <si>
    <t>OR-01578</t>
  </si>
  <si>
    <t>OR-01579</t>
  </si>
  <si>
    <t>OR-01580</t>
  </si>
  <si>
    <t>PV-03785</t>
  </si>
  <si>
    <t>PV-03784</t>
  </si>
  <si>
    <t>PV-03781</t>
  </si>
  <si>
    <t>PV-03782</t>
  </si>
  <si>
    <t>PV-03783</t>
  </si>
  <si>
    <t>PV-03786</t>
  </si>
  <si>
    <t>PV-03787</t>
  </si>
  <si>
    <t>OR-01581</t>
  </si>
  <si>
    <t>OR-01582</t>
  </si>
  <si>
    <t>PV-03788</t>
  </si>
  <si>
    <t>PV-03789</t>
  </si>
  <si>
    <t>PV-03790</t>
  </si>
  <si>
    <t>PV-03791</t>
  </si>
  <si>
    <t>PV-03792</t>
  </si>
  <si>
    <t xml:space="preserve">Sri Delima Transport </t>
  </si>
  <si>
    <t>Sri Delima Warehouse</t>
  </si>
  <si>
    <t>PV-03793</t>
  </si>
  <si>
    <t>PV-03794</t>
  </si>
  <si>
    <t>PV-03795</t>
  </si>
  <si>
    <t>PV-03796</t>
  </si>
  <si>
    <t>PV-03797</t>
  </si>
  <si>
    <t>PV-03798</t>
  </si>
  <si>
    <t>PV-03799</t>
  </si>
  <si>
    <t>PV-03800</t>
  </si>
  <si>
    <t>PV-03801</t>
  </si>
  <si>
    <t>PV-03802</t>
  </si>
  <si>
    <t>PV-03803</t>
  </si>
  <si>
    <t>OR-01583</t>
  </si>
  <si>
    <t>OR-01584</t>
  </si>
  <si>
    <t>OR-01585</t>
  </si>
  <si>
    <t>OR-01586</t>
  </si>
  <si>
    <t>AEON Credit Refund VAA1136 HP</t>
  </si>
  <si>
    <t>PV-03805</t>
  </si>
  <si>
    <t>OR-01587</t>
  </si>
  <si>
    <t>OR-01588</t>
  </si>
  <si>
    <t>OR-01590</t>
  </si>
  <si>
    <t>OR-01591</t>
  </si>
  <si>
    <t>OR-01592</t>
  </si>
  <si>
    <t>PV-03806</t>
  </si>
  <si>
    <t>PV-03811</t>
  </si>
  <si>
    <t>PV-03812</t>
  </si>
  <si>
    <t>JV-02124</t>
  </si>
  <si>
    <t>OR-01593</t>
  </si>
  <si>
    <t>OR-01594</t>
  </si>
  <si>
    <t>OR-01595</t>
  </si>
  <si>
    <t>OR-01596</t>
  </si>
  <si>
    <t>PV-03813</t>
  </si>
  <si>
    <t xml:space="preserve">Driver Claim </t>
  </si>
  <si>
    <t>JV-02087</t>
  </si>
  <si>
    <t>OR-01219</t>
  </si>
  <si>
    <t>PV-03807</t>
  </si>
  <si>
    <t>PV-03808</t>
  </si>
  <si>
    <t>PV-03809</t>
  </si>
  <si>
    <t>PV-03822</t>
  </si>
  <si>
    <t>PV-03823</t>
  </si>
  <si>
    <t>PV-03824</t>
  </si>
  <si>
    <t>OR-01597</t>
  </si>
  <si>
    <t>OR-01598</t>
  </si>
  <si>
    <t>OR-01599</t>
  </si>
  <si>
    <t>PV-03825</t>
  </si>
  <si>
    <t>OR-01600</t>
  </si>
  <si>
    <t>OR-01601</t>
  </si>
  <si>
    <t>OR-01602</t>
  </si>
  <si>
    <t>OR-01603</t>
  </si>
  <si>
    <t>OR-01604</t>
  </si>
  <si>
    <t>PV-03826</t>
  </si>
  <si>
    <t>OR-01605</t>
  </si>
  <si>
    <t>OR-01606</t>
  </si>
  <si>
    <t>MCE Transport</t>
  </si>
  <si>
    <t>PV-03804</t>
  </si>
  <si>
    <t>PV-03827</t>
  </si>
  <si>
    <t>PV-03828</t>
  </si>
  <si>
    <t>OR-01607</t>
  </si>
  <si>
    <t>L&amp;P Transport</t>
  </si>
  <si>
    <t>OR-01608</t>
  </si>
  <si>
    <t>PV-03829</t>
  </si>
  <si>
    <t>PV-03830</t>
  </si>
  <si>
    <t>PV-03831</t>
  </si>
  <si>
    <t>PV-03832</t>
  </si>
  <si>
    <t>PV-03833</t>
  </si>
  <si>
    <t>PV-03834</t>
  </si>
  <si>
    <t>PV-03835</t>
  </si>
  <si>
    <t>PV-03836</t>
  </si>
  <si>
    <t>PV-03837</t>
  </si>
  <si>
    <t>PV-03838</t>
  </si>
  <si>
    <t>PV-03839</t>
  </si>
  <si>
    <t>PV-03840</t>
  </si>
  <si>
    <t>PV-03841</t>
  </si>
  <si>
    <t>PV-03842</t>
  </si>
  <si>
    <t>PV-03843</t>
  </si>
  <si>
    <t>PV-03844</t>
  </si>
  <si>
    <t>PV-03845</t>
  </si>
  <si>
    <t>PV-03846</t>
  </si>
  <si>
    <t>JV-02130</t>
  </si>
  <si>
    <t>Orix Refund VAG1362 HP</t>
  </si>
  <si>
    <t>PV-03848</t>
  </si>
  <si>
    <t>PV-03849</t>
  </si>
  <si>
    <t>PV-03850</t>
  </si>
  <si>
    <t>PV-03851</t>
  </si>
  <si>
    <t>PV-03852</t>
  </si>
  <si>
    <t>PV-03853</t>
  </si>
  <si>
    <t>PV-03854</t>
  </si>
  <si>
    <t>PV-03855</t>
  </si>
  <si>
    <t>PV-03856</t>
  </si>
  <si>
    <t>PV-03847</t>
  </si>
  <si>
    <t>PV-03857</t>
  </si>
  <si>
    <t>PV-03858</t>
  </si>
  <si>
    <t>OR-01609</t>
  </si>
  <si>
    <t>OR-01610</t>
  </si>
  <si>
    <t>OR-01611</t>
  </si>
  <si>
    <t>PV-03859</t>
  </si>
  <si>
    <t>PV-03860</t>
  </si>
  <si>
    <t>PV-03861</t>
  </si>
  <si>
    <t>PV-03862</t>
  </si>
  <si>
    <t>PV-03863</t>
  </si>
  <si>
    <t>PV-03864</t>
  </si>
  <si>
    <t>OR-01612</t>
  </si>
  <si>
    <t>OR-01613</t>
  </si>
  <si>
    <t>OR-01614</t>
  </si>
  <si>
    <t>OR-01615</t>
  </si>
  <si>
    <t>PV-03865</t>
  </si>
  <si>
    <t>Naim</t>
  </si>
  <si>
    <t>OR-01616</t>
  </si>
  <si>
    <t>OR-01617</t>
  </si>
  <si>
    <t>OR-01618</t>
  </si>
  <si>
    <t>OR-01619</t>
  </si>
  <si>
    <t>OR-01620</t>
  </si>
  <si>
    <t>OR-01621</t>
  </si>
  <si>
    <t>OR-01622</t>
  </si>
  <si>
    <t>OR-01623</t>
  </si>
  <si>
    <t>OR-01624</t>
  </si>
  <si>
    <t>OR-01625</t>
  </si>
  <si>
    <t>OR-01626</t>
  </si>
  <si>
    <t>OR-01627</t>
  </si>
  <si>
    <t>OR-01628</t>
  </si>
  <si>
    <t>PV-03869</t>
  </si>
  <si>
    <t>PV-03870</t>
  </si>
  <si>
    <t>PV-03871</t>
  </si>
  <si>
    <t>PV-03872</t>
  </si>
  <si>
    <t>PV-03873</t>
  </si>
  <si>
    <t>PV-03874</t>
  </si>
  <si>
    <t>PV-03875</t>
  </si>
  <si>
    <t>PV-03876</t>
  </si>
  <si>
    <t>PV-03877</t>
  </si>
  <si>
    <t>31/10/21 IV-02658-1200</t>
  </si>
  <si>
    <t>31/10/21 IV-02658 -2400</t>
  </si>
  <si>
    <t>31/10/21 IV-02658-1350 / 30/11/21 IV-02727 - 1200</t>
  </si>
  <si>
    <t>30/11/21 IV-02727 - 2400</t>
  </si>
  <si>
    <t>30/11/21 IV-02727 - 1200 / 30/01/22 IV-02796 - 1200</t>
  </si>
  <si>
    <t>30/06/22 IV-03104 - 1200</t>
  </si>
  <si>
    <t xml:space="preserve">Pending Receipt (Excess payment) </t>
  </si>
  <si>
    <t>EAE (KL) IV-03237 8/22</t>
  </si>
  <si>
    <t>Tyruz Ent</t>
  </si>
  <si>
    <t>OR-01629</t>
  </si>
  <si>
    <t>OR-01630</t>
  </si>
  <si>
    <t>PV-03878</t>
  </si>
  <si>
    <t>PV-03879</t>
  </si>
  <si>
    <t>PV-03880</t>
  </si>
  <si>
    <t>OR-01631</t>
  </si>
  <si>
    <t>OR-01632</t>
  </si>
  <si>
    <t>PV-03881</t>
  </si>
  <si>
    <t>PV-03882</t>
  </si>
  <si>
    <t>PV-03883</t>
  </si>
  <si>
    <t>PV-03884</t>
  </si>
  <si>
    <t>PV-03886</t>
  </si>
  <si>
    <t>PV-03885</t>
  </si>
  <si>
    <t>PV-03887</t>
  </si>
  <si>
    <t>PV-03888</t>
  </si>
  <si>
    <t>PV-03889</t>
  </si>
  <si>
    <t>PV-03890</t>
  </si>
  <si>
    <t>PV-03891</t>
  </si>
  <si>
    <t>PV-03892</t>
  </si>
  <si>
    <t>PV-03893</t>
  </si>
  <si>
    <t>OR-01633</t>
  </si>
  <si>
    <t>OR-01634</t>
  </si>
  <si>
    <t>OR-01635</t>
  </si>
  <si>
    <t>PV-03895</t>
  </si>
  <si>
    <t>PV-03896</t>
  </si>
  <si>
    <t>PV-03897</t>
  </si>
  <si>
    <t>PV-03898</t>
  </si>
  <si>
    <t>PV-03899</t>
  </si>
  <si>
    <t>PV-03900</t>
  </si>
  <si>
    <t>OR-01636</t>
  </si>
  <si>
    <t>OR-01637</t>
  </si>
  <si>
    <t>OR-01638</t>
  </si>
  <si>
    <t>OR-01639</t>
  </si>
  <si>
    <t>OR-01640</t>
  </si>
  <si>
    <t>OR-01641</t>
  </si>
  <si>
    <t>OR-01642</t>
  </si>
  <si>
    <t>OR-01643</t>
  </si>
  <si>
    <t>OR-01644</t>
  </si>
  <si>
    <t>OR-01645</t>
  </si>
  <si>
    <t>OR-01646</t>
  </si>
  <si>
    <t>PV-03904</t>
  </si>
  <si>
    <t>PV-03905</t>
  </si>
  <si>
    <t>PV-03907</t>
  </si>
  <si>
    <t>PV-03906</t>
  </si>
  <si>
    <t>PV-03908</t>
  </si>
  <si>
    <t>PV-03909</t>
  </si>
  <si>
    <t>PV-03911</t>
  </si>
  <si>
    <t>PV-03910</t>
  </si>
  <si>
    <t>PV-03912</t>
  </si>
  <si>
    <t>OR-01647</t>
  </si>
  <si>
    <t>OR-01648</t>
  </si>
  <si>
    <t>OR-01649</t>
  </si>
  <si>
    <t>OR-01650</t>
  </si>
  <si>
    <t>OR-01651</t>
  </si>
  <si>
    <t>OR-01652</t>
  </si>
  <si>
    <t>OR-01653</t>
  </si>
  <si>
    <t>OR-01654</t>
  </si>
  <si>
    <t>PV-03913</t>
  </si>
  <si>
    <t>PV-03914</t>
  </si>
  <si>
    <t>PV-03917</t>
  </si>
  <si>
    <t>PV-03915</t>
  </si>
  <si>
    <t>PV-03916</t>
  </si>
  <si>
    <t>PV-03918</t>
  </si>
  <si>
    <t>PV-03919</t>
  </si>
  <si>
    <t>OR-01655</t>
  </si>
  <si>
    <t>OR-01656</t>
  </si>
  <si>
    <t>OR-01657</t>
  </si>
  <si>
    <t>OR-01658</t>
  </si>
  <si>
    <t>OR-01659</t>
  </si>
  <si>
    <t>OR-01660</t>
  </si>
  <si>
    <t>PV-03920</t>
  </si>
  <si>
    <t>PV-03921</t>
  </si>
  <si>
    <t>PV-03922</t>
  </si>
  <si>
    <t>PV-03923</t>
  </si>
  <si>
    <t>PV-03924</t>
  </si>
  <si>
    <t>PV-03925</t>
  </si>
  <si>
    <t>PV-03926</t>
  </si>
  <si>
    <t>PV-03927</t>
  </si>
  <si>
    <t>PV-03928</t>
  </si>
  <si>
    <t>PV-03929</t>
  </si>
  <si>
    <t>PV-03930</t>
  </si>
  <si>
    <t>PV-03931</t>
  </si>
  <si>
    <t>PV-03932</t>
  </si>
  <si>
    <t>PV-03933</t>
  </si>
  <si>
    <t>PV-03934</t>
  </si>
  <si>
    <t>PV-03935</t>
  </si>
  <si>
    <t>PV-03936</t>
  </si>
  <si>
    <t>PV-03937</t>
  </si>
  <si>
    <t>PV-03938</t>
  </si>
  <si>
    <t>PV-03939</t>
  </si>
  <si>
    <t>PV-03940</t>
  </si>
  <si>
    <t>PV-03941</t>
  </si>
  <si>
    <t>PV-03942</t>
  </si>
  <si>
    <t>PV-03943</t>
  </si>
  <si>
    <t>PV-03944</t>
  </si>
  <si>
    <t>PV-03945</t>
  </si>
  <si>
    <t>PV-03947</t>
  </si>
  <si>
    <t>OR-01661</t>
  </si>
  <si>
    <t>OR-01662</t>
  </si>
  <si>
    <t>Hock Motor</t>
  </si>
  <si>
    <t>OR-01663</t>
  </si>
  <si>
    <t>OR-01664</t>
  </si>
  <si>
    <t>PV-03952</t>
  </si>
  <si>
    <t>PV-03953</t>
  </si>
  <si>
    <t>PV-03954</t>
  </si>
  <si>
    <t xml:space="preserve">Yoke Food </t>
  </si>
  <si>
    <t>OR-01665</t>
  </si>
  <si>
    <t>OR-01666</t>
  </si>
  <si>
    <t>OR-01667</t>
  </si>
  <si>
    <t>OR-01668</t>
  </si>
  <si>
    <t>Suppier</t>
  </si>
  <si>
    <t>OR-01669</t>
  </si>
  <si>
    <t>OR-01670</t>
  </si>
  <si>
    <t>OR-01671</t>
  </si>
  <si>
    <t>OR-01672</t>
  </si>
  <si>
    <t>OR-01673</t>
  </si>
  <si>
    <t>OR-01674</t>
  </si>
  <si>
    <t>OR-01675</t>
  </si>
  <si>
    <t>OR-01676</t>
  </si>
  <si>
    <t>OR-01677</t>
  </si>
  <si>
    <t>OR-01678</t>
  </si>
  <si>
    <t>PV-03955</t>
  </si>
  <si>
    <t>PV-03956</t>
  </si>
  <si>
    <t>PV-03957</t>
  </si>
  <si>
    <t>PV-03958</t>
  </si>
  <si>
    <t>PV-03959</t>
  </si>
  <si>
    <t>PV-03960</t>
  </si>
  <si>
    <t>PV-03961</t>
  </si>
  <si>
    <t>PV-03962</t>
  </si>
  <si>
    <t>PV-03963</t>
  </si>
  <si>
    <t>PV-03964</t>
  </si>
  <si>
    <t>PV-03966</t>
  </si>
  <si>
    <t>PV-03967</t>
  </si>
  <si>
    <t>PV-03968</t>
  </si>
  <si>
    <t>PV-03969</t>
  </si>
  <si>
    <t>PV-03970</t>
  </si>
  <si>
    <t>OR-01679</t>
  </si>
  <si>
    <t>ADL Tyre</t>
  </si>
  <si>
    <t>Kian Hon Tyre</t>
  </si>
  <si>
    <t>OR-01680</t>
  </si>
  <si>
    <t>OR-01681</t>
  </si>
  <si>
    <t>OR-01682</t>
  </si>
  <si>
    <t>OR-01683</t>
  </si>
  <si>
    <t>PV-03972</t>
  </si>
  <si>
    <t>PV-03973</t>
  </si>
  <si>
    <t>PV-03974</t>
  </si>
  <si>
    <t>PV-03975</t>
  </si>
  <si>
    <t>PV-03977</t>
  </si>
  <si>
    <t>PV-03976</t>
  </si>
  <si>
    <t>OR-01684</t>
  </si>
  <si>
    <t>OR-01685</t>
  </si>
  <si>
    <t>OR-01686</t>
  </si>
  <si>
    <t>OR-01687</t>
  </si>
  <si>
    <t>PV-03978</t>
  </si>
  <si>
    <t>PV-03979</t>
  </si>
  <si>
    <t>PV-03980</t>
  </si>
  <si>
    <t>PV-03981</t>
  </si>
  <si>
    <t>Supplies</t>
  </si>
  <si>
    <t>PV-03982</t>
  </si>
  <si>
    <t>PV-03983</t>
  </si>
  <si>
    <t>PV-03984</t>
  </si>
  <si>
    <t>PV-03985</t>
  </si>
  <si>
    <t>PV-03986</t>
  </si>
  <si>
    <t>PV-03987</t>
  </si>
  <si>
    <t>PV-03988</t>
  </si>
  <si>
    <t>PV-03990</t>
  </si>
  <si>
    <t>PV-03991</t>
  </si>
  <si>
    <t>PV-03992</t>
  </si>
  <si>
    <t>PV-03993</t>
  </si>
  <si>
    <t>PV-03994</t>
  </si>
  <si>
    <t>PV-03995</t>
  </si>
  <si>
    <t>PV-03996</t>
  </si>
  <si>
    <t>PV-03997</t>
  </si>
  <si>
    <t>PV-03998</t>
  </si>
  <si>
    <t>PV-03999</t>
  </si>
  <si>
    <t>PV-04000</t>
  </si>
  <si>
    <t>PV-04001</t>
  </si>
  <si>
    <t>PV-04002</t>
  </si>
  <si>
    <t>PV-04003</t>
  </si>
  <si>
    <t>OR-01688</t>
  </si>
  <si>
    <t>OR-01689</t>
  </si>
  <si>
    <t>OR-01690</t>
  </si>
  <si>
    <t>OR-01691</t>
  </si>
  <si>
    <t>OR-01692</t>
  </si>
  <si>
    <t>OR-01695</t>
  </si>
  <si>
    <t>OR-01696</t>
  </si>
  <si>
    <t>OR-01697</t>
  </si>
  <si>
    <t>OR-01698</t>
  </si>
  <si>
    <t>OR-01699</t>
  </si>
  <si>
    <t>OR-01700</t>
  </si>
  <si>
    <t>OR-01693</t>
  </si>
  <si>
    <t>OR-01694</t>
  </si>
  <si>
    <t>PV-04006</t>
  </si>
  <si>
    <t>PV-04007</t>
  </si>
  <si>
    <t>PV-04008</t>
  </si>
  <si>
    <t>PV-04009</t>
  </si>
  <si>
    <t>PV-04010</t>
  </si>
  <si>
    <t>PV-04011</t>
  </si>
  <si>
    <t>PV-04012</t>
  </si>
  <si>
    <t>PV-04013</t>
  </si>
  <si>
    <t>PV-04014</t>
  </si>
  <si>
    <t>PV-04015</t>
  </si>
  <si>
    <t>PV-04016</t>
  </si>
  <si>
    <t>PV-04017</t>
  </si>
  <si>
    <t>PV-04018</t>
  </si>
  <si>
    <t xml:space="preserve">ADL Transport </t>
  </si>
  <si>
    <t>FRD Asia</t>
  </si>
  <si>
    <t>OR-01701</t>
  </si>
  <si>
    <t>OR-01702</t>
  </si>
  <si>
    <t>OR-01703</t>
  </si>
  <si>
    <t>OR-01704</t>
  </si>
  <si>
    <t>OR-01705</t>
  </si>
  <si>
    <t>OR-01706</t>
  </si>
  <si>
    <t>OR-01707</t>
  </si>
  <si>
    <t>OR-01708</t>
  </si>
  <si>
    <t>OR-01709</t>
  </si>
  <si>
    <t>OR-01710</t>
  </si>
  <si>
    <t>OR-01711</t>
  </si>
  <si>
    <t>OR-01712</t>
  </si>
  <si>
    <t>OR-01713</t>
  </si>
  <si>
    <t>PV-04021</t>
  </si>
  <si>
    <t>PV-04022</t>
  </si>
  <si>
    <t>PV-04023</t>
  </si>
  <si>
    <t xml:space="preserve">TANJONG </t>
  </si>
  <si>
    <t>Lendecor Konzept</t>
  </si>
  <si>
    <t>OR-01714</t>
  </si>
  <si>
    <t>OR-01715</t>
  </si>
  <si>
    <t>OR-01716</t>
  </si>
  <si>
    <t>OR-01717</t>
  </si>
  <si>
    <t>OR-01718</t>
  </si>
  <si>
    <t>OR-01719</t>
  </si>
  <si>
    <t>OR-01720</t>
  </si>
  <si>
    <t>OR-01721</t>
  </si>
  <si>
    <t>OR-01722</t>
  </si>
  <si>
    <t>OR-01723</t>
  </si>
  <si>
    <t>PV-04024</t>
  </si>
  <si>
    <t>PV-04025</t>
  </si>
  <si>
    <t>PV-04026</t>
  </si>
  <si>
    <t>PV-04027</t>
  </si>
  <si>
    <t>PV-04028</t>
  </si>
  <si>
    <t>PV-04029</t>
  </si>
  <si>
    <t>PV-04030</t>
  </si>
  <si>
    <t>PV-04031</t>
  </si>
  <si>
    <t>PV-04032</t>
  </si>
  <si>
    <t>PV-04033</t>
  </si>
  <si>
    <t>PV-04034</t>
  </si>
  <si>
    <t>PV-04035</t>
  </si>
  <si>
    <t>PV-04036</t>
  </si>
  <si>
    <t>PV-04037</t>
  </si>
  <si>
    <t>PV-04038</t>
  </si>
  <si>
    <t>PV-04039</t>
  </si>
  <si>
    <t>PV-04040</t>
  </si>
  <si>
    <t>PV-04042</t>
  </si>
  <si>
    <t>PV-04043</t>
  </si>
  <si>
    <t>PV-04044</t>
  </si>
  <si>
    <t>PV-04045</t>
  </si>
  <si>
    <t>PV-04046</t>
  </si>
  <si>
    <t>Kraken Cargo</t>
  </si>
  <si>
    <t>PV-04049</t>
  </si>
  <si>
    <t>OR-01725</t>
  </si>
  <si>
    <t>OR-01726</t>
  </si>
  <si>
    <t>OR-01727</t>
  </si>
  <si>
    <t>OR-01724</t>
  </si>
  <si>
    <t>PV-04050</t>
  </si>
  <si>
    <t>PV-04051</t>
  </si>
  <si>
    <t>PV-04052</t>
  </si>
  <si>
    <t>PV-04053</t>
  </si>
  <si>
    <t>PV-04054</t>
  </si>
  <si>
    <t>PV-04055</t>
  </si>
  <si>
    <t>OR-01728</t>
  </si>
  <si>
    <t>OR-01729</t>
  </si>
  <si>
    <t>OR-01730</t>
  </si>
  <si>
    <t>OR-01731</t>
  </si>
  <si>
    <t>OR-01732</t>
  </si>
  <si>
    <t>OR-01733</t>
  </si>
  <si>
    <t>PV-04056</t>
  </si>
  <si>
    <t>OR-01734</t>
  </si>
  <si>
    <t>OR-01735</t>
  </si>
  <si>
    <t>OR-01736</t>
  </si>
  <si>
    <t>OR-01737</t>
  </si>
  <si>
    <t>OR-01738</t>
  </si>
  <si>
    <t>OR-01739</t>
  </si>
  <si>
    <t>OR-01740</t>
  </si>
  <si>
    <t>OR-01741</t>
  </si>
  <si>
    <t>OR-01742</t>
  </si>
  <si>
    <t>OR-01743</t>
  </si>
  <si>
    <t>OR-01744</t>
  </si>
  <si>
    <t>OR-01745</t>
  </si>
  <si>
    <t>OR-01746</t>
  </si>
  <si>
    <t>OR-01747</t>
  </si>
  <si>
    <t>OR-01748</t>
  </si>
  <si>
    <t>OR-01749</t>
  </si>
  <si>
    <t>PV-04058</t>
  </si>
  <si>
    <t>PV-04059</t>
  </si>
  <si>
    <t>PV-04060</t>
  </si>
  <si>
    <t>PV-04061</t>
  </si>
  <si>
    <t>PV-04062</t>
  </si>
  <si>
    <t>PV-04063</t>
  </si>
  <si>
    <t>PV-04064</t>
  </si>
  <si>
    <t>PV-04065</t>
  </si>
  <si>
    <t>PV-04066</t>
  </si>
  <si>
    <t>PV-04067</t>
  </si>
  <si>
    <t>PV-04068</t>
  </si>
  <si>
    <t>PV-04069</t>
  </si>
  <si>
    <t>PV-04070</t>
  </si>
  <si>
    <t>PV-04071</t>
  </si>
  <si>
    <t>PV-04072</t>
  </si>
  <si>
    <t>OR-01750</t>
  </si>
  <si>
    <t>PV-04073</t>
  </si>
  <si>
    <t>PV-04074</t>
  </si>
  <si>
    <t>PV-04075</t>
  </si>
  <si>
    <t>PV-04076</t>
  </si>
  <si>
    <t>PV-04077</t>
  </si>
  <si>
    <t>OR-01751</t>
  </si>
  <si>
    <t>PV-04078</t>
  </si>
  <si>
    <t>PV-04079</t>
  </si>
  <si>
    <t>PV-04080</t>
  </si>
  <si>
    <t>PV-04081</t>
  </si>
  <si>
    <t>PV-04082</t>
  </si>
  <si>
    <t>PV-04083</t>
  </si>
  <si>
    <t>PV-04084</t>
  </si>
  <si>
    <t>PV-04085</t>
  </si>
  <si>
    <t>PV-04086</t>
  </si>
  <si>
    <t>OR-01752</t>
  </si>
  <si>
    <t>DMDS</t>
  </si>
  <si>
    <t>OR-01753</t>
  </si>
  <si>
    <t>PV-04091</t>
  </si>
  <si>
    <t>PV-04092</t>
  </si>
  <si>
    <t>OR-01754</t>
  </si>
  <si>
    <t>OR-01755</t>
  </si>
  <si>
    <t>OR-01756</t>
  </si>
  <si>
    <t>OR-01757</t>
  </si>
  <si>
    <t>OR-01758</t>
  </si>
  <si>
    <t>PV-04093</t>
  </si>
  <si>
    <t>PV-04094</t>
  </si>
  <si>
    <t>PV-04095</t>
  </si>
  <si>
    <t>PV-04096</t>
  </si>
  <si>
    <t>PV-04097</t>
  </si>
  <si>
    <t>OR-01759</t>
  </si>
  <si>
    <t>Josh M Admin</t>
  </si>
  <si>
    <t>C&amp;P</t>
  </si>
  <si>
    <t>OR-01760</t>
  </si>
  <si>
    <t>OR-01761</t>
  </si>
  <si>
    <t>OR-01762</t>
  </si>
  <si>
    <t>PV-04098</t>
  </si>
  <si>
    <t>PV-04099</t>
  </si>
  <si>
    <t>PV-04100</t>
  </si>
  <si>
    <t>PV-04101</t>
  </si>
  <si>
    <t>PV-04102</t>
  </si>
  <si>
    <t>PV-04103</t>
  </si>
  <si>
    <t>PV-04104</t>
  </si>
  <si>
    <t>PV-04105</t>
  </si>
  <si>
    <t>PV-04106</t>
  </si>
  <si>
    <t>PV-04107</t>
  </si>
  <si>
    <t>PV-04108</t>
  </si>
  <si>
    <t>PV-04109</t>
  </si>
  <si>
    <t>PV-04110</t>
  </si>
  <si>
    <t>PV-04111</t>
  </si>
  <si>
    <t>OR-01763</t>
  </si>
  <si>
    <t>OR-01764</t>
  </si>
  <si>
    <t>OR-01765</t>
  </si>
  <si>
    <t>OR-01766</t>
  </si>
  <si>
    <t>OR-01767</t>
  </si>
  <si>
    <t>OR-01768</t>
  </si>
  <si>
    <t>PV-04112</t>
  </si>
  <si>
    <t>PV-04113</t>
  </si>
  <si>
    <t>PV-04114</t>
  </si>
  <si>
    <t>OR-01769</t>
  </si>
  <si>
    <t>OR-01770</t>
  </si>
  <si>
    <t>OR-01771</t>
  </si>
  <si>
    <t>OR-01772</t>
  </si>
  <si>
    <t>OR-01773</t>
  </si>
  <si>
    <t>PV-04115</t>
  </si>
  <si>
    <t>OR-01774</t>
  </si>
  <si>
    <t>PV-04116</t>
  </si>
  <si>
    <t>supplier</t>
  </si>
  <si>
    <t>OR-01775</t>
  </si>
  <si>
    <t>OR-01776</t>
  </si>
  <si>
    <t>OR-01777</t>
  </si>
  <si>
    <t>PV-04117</t>
  </si>
  <si>
    <t>PV-04118</t>
  </si>
  <si>
    <t>PV-04119</t>
  </si>
  <si>
    <t>PV-04120</t>
  </si>
  <si>
    <t>PV-04121</t>
  </si>
  <si>
    <t>PV-04122</t>
  </si>
  <si>
    <t>PV-04123</t>
  </si>
  <si>
    <t>PV-04124</t>
  </si>
  <si>
    <t>PV-04125</t>
  </si>
  <si>
    <t>PV-04126</t>
  </si>
  <si>
    <t>PV-04127</t>
  </si>
  <si>
    <t>PV-04128</t>
  </si>
  <si>
    <t>PV-04129</t>
  </si>
  <si>
    <t>PV-04130</t>
  </si>
  <si>
    <t>PV-04131</t>
  </si>
  <si>
    <t>PV-04132</t>
  </si>
  <si>
    <t>PV-04133</t>
  </si>
  <si>
    <t>PV-04135</t>
  </si>
  <si>
    <t>PV-04134</t>
  </si>
  <si>
    <t>OR-01778</t>
  </si>
  <si>
    <t>PV-04136</t>
  </si>
  <si>
    <t>PV-04137</t>
  </si>
  <si>
    <t>PV-04138</t>
  </si>
  <si>
    <t>PV-04139</t>
  </si>
  <si>
    <t>IV-03538</t>
  </si>
  <si>
    <t>PV-04142</t>
  </si>
  <si>
    <t>OR-01779</t>
  </si>
  <si>
    <t>JV-02277</t>
  </si>
  <si>
    <t>IV-03588</t>
  </si>
  <si>
    <t>PV-04143</t>
  </si>
  <si>
    <t>PV-04144</t>
  </si>
  <si>
    <t>PV-04145</t>
  </si>
  <si>
    <t>PV-04146</t>
  </si>
  <si>
    <t>PV-04147</t>
  </si>
  <si>
    <t>PV-04148</t>
  </si>
  <si>
    <t>OR-01780</t>
  </si>
  <si>
    <t>OR-01781</t>
  </si>
  <si>
    <t>OR-01782</t>
  </si>
  <si>
    <t>OR-01783</t>
  </si>
  <si>
    <t>OR-01784</t>
  </si>
  <si>
    <t>PV-04149</t>
  </si>
  <si>
    <t>PV-04150</t>
  </si>
  <si>
    <t>PV-04151</t>
  </si>
  <si>
    <t xml:space="preserve">Late Charges EPF </t>
  </si>
  <si>
    <t>OR-01785</t>
  </si>
  <si>
    <t>OR-01786</t>
  </si>
  <si>
    <t>OR-01787</t>
  </si>
  <si>
    <t>OR-01788</t>
  </si>
  <si>
    <t>OR-01789</t>
  </si>
  <si>
    <t>PV-04153</t>
  </si>
  <si>
    <t>PV-04154</t>
  </si>
  <si>
    <t>PV-04155</t>
  </si>
  <si>
    <t>PV-04156</t>
  </si>
  <si>
    <t>PV-04157</t>
  </si>
  <si>
    <t>PV-04158</t>
  </si>
  <si>
    <t>PV-04159</t>
  </si>
  <si>
    <t>PV-04161</t>
  </si>
  <si>
    <t>OR-01790</t>
  </si>
  <si>
    <t>OR-01791</t>
  </si>
  <si>
    <t>OR-01792</t>
  </si>
  <si>
    <t>PV-04163</t>
  </si>
  <si>
    <t>OR-01793</t>
  </si>
  <si>
    <t>Tax Refund (fr LHDN)</t>
  </si>
  <si>
    <t>OR-01794</t>
  </si>
  <si>
    <t>OR-01795</t>
  </si>
  <si>
    <t>OR-01796</t>
  </si>
  <si>
    <t>PV-04164</t>
  </si>
  <si>
    <t>PV-04165</t>
  </si>
  <si>
    <t>JV-02293</t>
  </si>
  <si>
    <t>JV-02294</t>
  </si>
  <si>
    <t>JV-02295</t>
  </si>
  <si>
    <t>PV-04166</t>
  </si>
  <si>
    <t>PV-04167</t>
  </si>
  <si>
    <t>JV-02296</t>
  </si>
  <si>
    <t>OR-01797</t>
  </si>
  <si>
    <t>PV-04168</t>
  </si>
  <si>
    <t>OR-01798</t>
  </si>
  <si>
    <t>OR-01799</t>
  </si>
  <si>
    <t>OR-01800</t>
  </si>
  <si>
    <t>PV-04169</t>
  </si>
  <si>
    <t>QTRON</t>
  </si>
  <si>
    <t>YAP CIK TYRE</t>
  </si>
  <si>
    <t>OR-01801</t>
  </si>
  <si>
    <t>OR-01802</t>
  </si>
  <si>
    <t>OR-01803</t>
  </si>
  <si>
    <t>OR-01804</t>
  </si>
  <si>
    <t>PV-04170</t>
  </si>
  <si>
    <t>PV-04171</t>
  </si>
  <si>
    <t>PV-04172</t>
  </si>
  <si>
    <t>PV-04173</t>
  </si>
  <si>
    <t>PV-04174</t>
  </si>
  <si>
    <t>PV-04175</t>
  </si>
  <si>
    <t>PV-04176</t>
  </si>
  <si>
    <t>PV-04177</t>
  </si>
  <si>
    <t>PV-04178</t>
  </si>
  <si>
    <t>PV-04179</t>
  </si>
  <si>
    <t>PV-04180</t>
  </si>
  <si>
    <t>PV-04181</t>
  </si>
  <si>
    <t>PV-04182</t>
  </si>
  <si>
    <t>PV-04183</t>
  </si>
  <si>
    <t>PV-04184</t>
  </si>
  <si>
    <t>PV-04185</t>
  </si>
  <si>
    <t>PV-04186</t>
  </si>
  <si>
    <t>PV-04187</t>
  </si>
  <si>
    <t>PV-04188</t>
  </si>
  <si>
    <t>PV-04189</t>
  </si>
  <si>
    <t>PV-04190</t>
  </si>
  <si>
    <t>PV-04191</t>
  </si>
  <si>
    <t>PV-04192</t>
  </si>
  <si>
    <t>PV-04193</t>
  </si>
  <si>
    <t>PV-04194</t>
  </si>
  <si>
    <t>PV-04195</t>
  </si>
  <si>
    <t>PV-04196</t>
  </si>
  <si>
    <t>PV-04197</t>
  </si>
  <si>
    <t>PV-04198</t>
  </si>
  <si>
    <t>PV-04199</t>
  </si>
  <si>
    <t>PV-04200</t>
  </si>
  <si>
    <t>PV-04201</t>
  </si>
  <si>
    <t>PV-04202</t>
  </si>
  <si>
    <t>OR-01805</t>
  </si>
  <si>
    <t>PV-04203</t>
  </si>
  <si>
    <t>PV-04206</t>
  </si>
  <si>
    <t>L&amp;P</t>
  </si>
  <si>
    <t>PV-04207</t>
  </si>
  <si>
    <t>PV-04208</t>
  </si>
  <si>
    <t>PV-04209</t>
  </si>
  <si>
    <t>PV-04210</t>
  </si>
  <si>
    <t>PV-04211</t>
  </si>
  <si>
    <t>PV-04212</t>
  </si>
  <si>
    <t>OR-01806</t>
  </si>
  <si>
    <t>OR-01807</t>
  </si>
  <si>
    <t>OR-01808</t>
  </si>
  <si>
    <t>OR-01809</t>
  </si>
  <si>
    <t>OR-01810</t>
  </si>
  <si>
    <t>PV-04213</t>
  </si>
  <si>
    <t>PV-04214</t>
  </si>
  <si>
    <t>OR-01811</t>
  </si>
  <si>
    <t>OR-01812</t>
  </si>
  <si>
    <t>OR-01813</t>
  </si>
  <si>
    <t>OR-01814</t>
  </si>
  <si>
    <t>OR-01815</t>
  </si>
  <si>
    <t>PV-04215</t>
  </si>
  <si>
    <t>OR-01816</t>
  </si>
  <si>
    <t>OR-01817</t>
  </si>
  <si>
    <t>OR-01818</t>
  </si>
  <si>
    <t>OR-01819</t>
  </si>
  <si>
    <t>OR-01820</t>
  </si>
  <si>
    <t>OR-01821</t>
  </si>
  <si>
    <t>OR-01822</t>
  </si>
  <si>
    <t>OR-01823</t>
  </si>
  <si>
    <t>OR-01824</t>
  </si>
  <si>
    <t>OR-01825</t>
  </si>
  <si>
    <t>PV-04216</t>
  </si>
  <si>
    <t>PV-04217</t>
  </si>
  <si>
    <t>PV-04218</t>
  </si>
  <si>
    <t>PV-04219</t>
  </si>
  <si>
    <t>PV-04220</t>
  </si>
  <si>
    <t>PV-04221</t>
  </si>
  <si>
    <t>OR-01826</t>
  </si>
  <si>
    <t>OR-01827</t>
  </si>
  <si>
    <t>OR-01828</t>
  </si>
  <si>
    <t>OR-01829</t>
  </si>
  <si>
    <t>OR-01830</t>
  </si>
  <si>
    <t>PV-04222</t>
  </si>
  <si>
    <t>PV-04223</t>
  </si>
  <si>
    <t>PV-04224</t>
  </si>
  <si>
    <t>PV-04225</t>
  </si>
  <si>
    <t>PV-04226</t>
  </si>
  <si>
    <t>PV-04227</t>
  </si>
  <si>
    <t>OR-01831</t>
  </si>
  <si>
    <t>PV-04231</t>
  </si>
  <si>
    <t>PV-04232</t>
  </si>
  <si>
    <t>PV-04233</t>
  </si>
  <si>
    <t>PV-04234</t>
  </si>
  <si>
    <t>PV-04235</t>
  </si>
  <si>
    <t>PV-04236</t>
  </si>
  <si>
    <t>PV-04237</t>
  </si>
  <si>
    <t>PV-04238</t>
  </si>
  <si>
    <t>PV-04239</t>
  </si>
  <si>
    <t>PV-04240</t>
  </si>
  <si>
    <t>PV-04241</t>
  </si>
  <si>
    <t>PV-04242</t>
  </si>
  <si>
    <t>PV-04243</t>
  </si>
  <si>
    <t>PV-04244</t>
  </si>
  <si>
    <t>PV-04245</t>
  </si>
  <si>
    <t>PV-04246</t>
  </si>
  <si>
    <t>OR-01832</t>
  </si>
  <si>
    <t>OR-01833</t>
  </si>
  <si>
    <t>OR-01834</t>
  </si>
  <si>
    <t>OR-01835</t>
  </si>
  <si>
    <t>OR-01836</t>
  </si>
  <si>
    <t>PV-04247</t>
  </si>
  <si>
    <t>PV-04248</t>
  </si>
  <si>
    <t>PV-04249</t>
  </si>
  <si>
    <t>PV-04250</t>
  </si>
  <si>
    <t>PV-04251</t>
  </si>
  <si>
    <t>PV-04252</t>
  </si>
  <si>
    <t>PV-04258</t>
  </si>
  <si>
    <t>PV-04255</t>
  </si>
  <si>
    <t>PV-04253</t>
  </si>
  <si>
    <t>PV-04254</t>
  </si>
  <si>
    <t>PV-04256</t>
  </si>
  <si>
    <t>PV-04257</t>
  </si>
  <si>
    <t>PV-04259</t>
  </si>
  <si>
    <t>OR-01837</t>
  </si>
  <si>
    <t>OR-01838</t>
  </si>
  <si>
    <t>PV-04260</t>
  </si>
  <si>
    <t>PV-04261</t>
  </si>
  <si>
    <t>PV-04262</t>
  </si>
  <si>
    <t>PV-04263</t>
  </si>
  <si>
    <t>OR-01839</t>
  </si>
  <si>
    <t>OR-01840</t>
  </si>
  <si>
    <t>Key Resources (GIT Ins)</t>
  </si>
  <si>
    <t>PV-04268</t>
  </si>
  <si>
    <t>**</t>
  </si>
  <si>
    <t>OR-01841</t>
  </si>
  <si>
    <t>OR-01842</t>
  </si>
  <si>
    <t>OR-01843</t>
  </si>
  <si>
    <t>OR-01844</t>
  </si>
  <si>
    <t>OR-01845</t>
  </si>
  <si>
    <t>OR-01846</t>
  </si>
  <si>
    <t>OR-01847</t>
  </si>
  <si>
    <t>OR-01848</t>
  </si>
  <si>
    <t>PV-04269</t>
  </si>
  <si>
    <t>PV-04270</t>
  </si>
  <si>
    <t>PV-04271</t>
  </si>
  <si>
    <t>PV-04272</t>
  </si>
  <si>
    <t>PV-04273</t>
  </si>
  <si>
    <t>PV-04275</t>
  </si>
  <si>
    <t>PV-02317</t>
  </si>
  <si>
    <t>PV-04277</t>
  </si>
  <si>
    <t>PV-04278</t>
  </si>
  <si>
    <t>OR-01849</t>
  </si>
  <si>
    <t>OR-01850</t>
  </si>
  <si>
    <t>OR-01851</t>
  </si>
  <si>
    <t>392-000 GIT INSURANCE IN SUSPENSE</t>
  </si>
  <si>
    <t>SKK GOLDEN</t>
  </si>
  <si>
    <t>SRI DELIMA TRANSPORT</t>
  </si>
  <si>
    <t>PV-04279</t>
  </si>
  <si>
    <t>OR-01852</t>
  </si>
  <si>
    <t>OR-01853</t>
  </si>
  <si>
    <t>OR-01854</t>
  </si>
  <si>
    <t>OR-01855</t>
  </si>
  <si>
    <t>OR-01856</t>
  </si>
  <si>
    <t>OR-01857</t>
  </si>
  <si>
    <t>SRI DELIMA WAREHOUSE</t>
  </si>
  <si>
    <t>PV-04280</t>
  </si>
  <si>
    <t>PV-04281</t>
  </si>
  <si>
    <t>PV-04282</t>
  </si>
  <si>
    <t>OR-01858</t>
  </si>
  <si>
    <t>PV-04283</t>
  </si>
  <si>
    <t>PV-04284</t>
  </si>
  <si>
    <t>TRUCK DEPOSIT BLE6621</t>
  </si>
  <si>
    <t>OR-01859</t>
  </si>
  <si>
    <t>PV-04287</t>
  </si>
  <si>
    <t>PV-04288</t>
  </si>
  <si>
    <t>PV-04289</t>
  </si>
  <si>
    <t>PV-04290</t>
  </si>
  <si>
    <t>PV-04291</t>
  </si>
  <si>
    <t>PV-04292</t>
  </si>
  <si>
    <t>PV-04293</t>
  </si>
  <si>
    <t>PV-04294</t>
  </si>
  <si>
    <t>PV-04295</t>
  </si>
  <si>
    <t>PV-04296</t>
  </si>
  <si>
    <t>PV-04297</t>
  </si>
  <si>
    <t>PV-04298</t>
  </si>
  <si>
    <t>PV-04299</t>
  </si>
  <si>
    <t>PV-04300</t>
  </si>
  <si>
    <t>PV-04301</t>
  </si>
  <si>
    <t>PV-04302</t>
  </si>
  <si>
    <t>PV-04303</t>
  </si>
  <si>
    <t>PV-04304</t>
  </si>
  <si>
    <t>PV-04305</t>
  </si>
  <si>
    <t>PV-04306</t>
  </si>
  <si>
    <t>PV-04307</t>
  </si>
  <si>
    <t>PV-04308</t>
  </si>
  <si>
    <t>PV-04309</t>
  </si>
  <si>
    <t>OR-01860</t>
  </si>
  <si>
    <t>OR-01861</t>
  </si>
  <si>
    <t>OR-01862</t>
  </si>
  <si>
    <t>PV-04310</t>
  </si>
  <si>
    <t>PV-04311</t>
  </si>
  <si>
    <t>PV-04312</t>
  </si>
  <si>
    <t>PV-04313</t>
  </si>
  <si>
    <t>PV-04314</t>
  </si>
  <si>
    <t>PV-04315</t>
  </si>
  <si>
    <t>PV-04316</t>
  </si>
  <si>
    <t>OR-01863</t>
  </si>
  <si>
    <t>OR-01864</t>
  </si>
  <si>
    <t>OR-01865</t>
  </si>
  <si>
    <t>OR-01866</t>
  </si>
  <si>
    <t>OR-01867</t>
  </si>
  <si>
    <t>OR-01868</t>
  </si>
  <si>
    <t>OR-01869</t>
  </si>
  <si>
    <t>OR-01870</t>
  </si>
  <si>
    <t>OR-01871</t>
  </si>
  <si>
    <t>OR-01872</t>
  </si>
  <si>
    <t>OR-01873</t>
  </si>
  <si>
    <t>OR-01874</t>
  </si>
  <si>
    <t>PV-04317</t>
  </si>
  <si>
    <t>PV-04318</t>
  </si>
  <si>
    <t>PV-04319</t>
  </si>
  <si>
    <t>PV-04320</t>
  </si>
  <si>
    <t>PV-04321</t>
  </si>
  <si>
    <t>OR-01875</t>
  </si>
  <si>
    <t>PV-04322</t>
  </si>
  <si>
    <t>PV-04323</t>
  </si>
  <si>
    <t>PV-04324</t>
  </si>
  <si>
    <t>PV-04325</t>
  </si>
  <si>
    <t>PV-04326</t>
  </si>
  <si>
    <t>PV-04327</t>
  </si>
  <si>
    <t>OR-01876</t>
  </si>
  <si>
    <t>PV-04328</t>
  </si>
  <si>
    <t>PV-04329</t>
  </si>
  <si>
    <t>PV-04330</t>
  </si>
  <si>
    <t>OR-01877</t>
  </si>
  <si>
    <t>OR-01878</t>
  </si>
  <si>
    <t>OR-01879</t>
  </si>
  <si>
    <t>PV-04331</t>
  </si>
  <si>
    <t>OR-01880</t>
  </si>
  <si>
    <t>OR-01881</t>
  </si>
  <si>
    <t>OR-01882</t>
  </si>
  <si>
    <t>OR-01883</t>
  </si>
  <si>
    <t>OR-01885</t>
  </si>
  <si>
    <t>OR-01884</t>
  </si>
  <si>
    <t>PV-04332</t>
  </si>
  <si>
    <t>Deposit for BLE6621</t>
  </si>
  <si>
    <t>Eu Sing</t>
  </si>
  <si>
    <t>OR-01886</t>
  </si>
  <si>
    <t>OR-01887</t>
  </si>
  <si>
    <t>PV-04334</t>
  </si>
  <si>
    <t>PV-04335</t>
  </si>
  <si>
    <t>PV-04336</t>
  </si>
  <si>
    <t>PV-04337</t>
  </si>
  <si>
    <t>OR-01888</t>
  </si>
  <si>
    <t>OR-01889</t>
  </si>
  <si>
    <t>OR-01890</t>
  </si>
  <si>
    <t>PV-04333</t>
  </si>
  <si>
    <t>JAN-3950 &amp; JUNE-5880 NO PAID</t>
  </si>
  <si>
    <t>OR-01891</t>
  </si>
  <si>
    <t>PV-04341</t>
  </si>
  <si>
    <t>PV-04342</t>
  </si>
  <si>
    <t>PV-04343</t>
  </si>
  <si>
    <t>PV-04344</t>
  </si>
  <si>
    <t>PV-04345</t>
  </si>
  <si>
    <t>PV-04346</t>
  </si>
  <si>
    <t>PV-04347</t>
  </si>
  <si>
    <t>PV-04348</t>
  </si>
  <si>
    <t>PV-04349</t>
  </si>
  <si>
    <t>PV-04350</t>
  </si>
  <si>
    <t>PV-04351</t>
  </si>
  <si>
    <t>PV-04352</t>
  </si>
  <si>
    <t>OR-01892</t>
  </si>
  <si>
    <t>Hock Autocare</t>
  </si>
  <si>
    <t xml:space="preserve">ND Paper </t>
  </si>
  <si>
    <t>OR-01893</t>
  </si>
  <si>
    <t>OR-01894</t>
  </si>
  <si>
    <t>OR-01895</t>
  </si>
  <si>
    <t>OR-01896</t>
  </si>
  <si>
    <t>OR-01897</t>
  </si>
  <si>
    <t>OR-01898</t>
  </si>
  <si>
    <t>OR-01899</t>
  </si>
  <si>
    <t>OR-01900</t>
  </si>
  <si>
    <t>OR-01901</t>
  </si>
  <si>
    <t>PV-04353</t>
  </si>
  <si>
    <t>PV-04354</t>
  </si>
  <si>
    <t>PV-04355</t>
  </si>
  <si>
    <t>PV-04356</t>
  </si>
  <si>
    <t>PV-04357</t>
  </si>
  <si>
    <t>PV-04358</t>
  </si>
  <si>
    <t>PV-04359</t>
  </si>
  <si>
    <t>PV-04360</t>
  </si>
  <si>
    <t>PV-04361</t>
  </si>
  <si>
    <t>PV-04362</t>
  </si>
  <si>
    <t>PV-04363</t>
  </si>
  <si>
    <t>PV-04364</t>
  </si>
  <si>
    <t>PV-04365</t>
  </si>
  <si>
    <t>JV-02370</t>
  </si>
  <si>
    <t>31/05/23 RM1200 -NO PAID-contra CT-00328</t>
  </si>
  <si>
    <t>Summon</t>
  </si>
  <si>
    <t>PV-04366</t>
  </si>
  <si>
    <t>EASTERN PROSPECT</t>
  </si>
  <si>
    <t>OR-01902</t>
  </si>
  <si>
    <t>OR-01903</t>
  </si>
  <si>
    <t>OR-01904</t>
  </si>
  <si>
    <t>OR-01905</t>
  </si>
  <si>
    <t>OR-01906</t>
  </si>
  <si>
    <t>OR-01907</t>
  </si>
  <si>
    <t>MAY NO PAID RM7200</t>
  </si>
  <si>
    <t>OR-01908</t>
  </si>
  <si>
    <t>OR-01909</t>
  </si>
  <si>
    <t>PV-04367</t>
  </si>
  <si>
    <t>PV-04368</t>
  </si>
  <si>
    <t>PV-04369</t>
  </si>
  <si>
    <t>PV-04370</t>
  </si>
  <si>
    <t>PV-04371</t>
  </si>
  <si>
    <t>PV-04372</t>
  </si>
  <si>
    <t>PV-04373</t>
  </si>
  <si>
    <t>PV-04374</t>
  </si>
  <si>
    <t>PV-04375</t>
  </si>
  <si>
    <t>PV-04376</t>
  </si>
  <si>
    <t>PV-04377</t>
  </si>
  <si>
    <t>PV-04378</t>
  </si>
  <si>
    <t>PV-04379</t>
  </si>
  <si>
    <t>PV-04380</t>
  </si>
  <si>
    <t>PV-04381</t>
  </si>
  <si>
    <t>PV-04382</t>
  </si>
  <si>
    <t>PV-04383</t>
  </si>
  <si>
    <t>PV-04384</t>
  </si>
  <si>
    <t>PV-04385</t>
  </si>
  <si>
    <t>PV-04386</t>
  </si>
  <si>
    <t>PV-04387</t>
  </si>
  <si>
    <t>PV-04388</t>
  </si>
  <si>
    <t>PV-04389</t>
  </si>
  <si>
    <t>contra</t>
  </si>
  <si>
    <t>PV-04390</t>
  </si>
  <si>
    <t>SKM Brothers</t>
  </si>
  <si>
    <t>JV Transport</t>
  </si>
  <si>
    <t xml:space="preserve">Josh M </t>
  </si>
  <si>
    <t>KEP2182 HP (Final Settlement)</t>
  </si>
  <si>
    <t>OR-01914</t>
  </si>
  <si>
    <t>OR-01915</t>
  </si>
  <si>
    <t>OR-01916</t>
  </si>
  <si>
    <t>OR-01917</t>
  </si>
  <si>
    <t>OR-01918</t>
  </si>
  <si>
    <t>OR-01919</t>
  </si>
  <si>
    <t>PV-04409</t>
  </si>
  <si>
    <t>PV-04410</t>
  </si>
  <si>
    <t>PV-04411</t>
  </si>
  <si>
    <t>PV-04412</t>
  </si>
  <si>
    <t>PV-04413</t>
  </si>
  <si>
    <t>PV-04414</t>
  </si>
  <si>
    <t>PV-04415</t>
  </si>
  <si>
    <t>PV-04416</t>
  </si>
  <si>
    <t>PV-04417</t>
  </si>
  <si>
    <t>PV-04418</t>
  </si>
  <si>
    <t>PV-04419</t>
  </si>
  <si>
    <t>PV-04420</t>
  </si>
  <si>
    <t>PV-04421</t>
  </si>
  <si>
    <t>PV-04424</t>
  </si>
  <si>
    <t>460-0009 hp kep2182 a/c OK</t>
  </si>
  <si>
    <t>PV-04425</t>
  </si>
  <si>
    <t>Driver Petty Cash</t>
  </si>
  <si>
    <t>K&amp;Y Energy</t>
  </si>
  <si>
    <t>OR-01920</t>
  </si>
  <si>
    <t>OR-01921</t>
  </si>
  <si>
    <t>OR-01922</t>
  </si>
  <si>
    <t>OR-01923</t>
  </si>
  <si>
    <t>OR-01924</t>
  </si>
  <si>
    <t>OR-01925</t>
  </si>
  <si>
    <t>OR-01926</t>
  </si>
  <si>
    <t>OR-01927</t>
  </si>
  <si>
    <t>OR-01928</t>
  </si>
  <si>
    <t>OR-01929</t>
  </si>
  <si>
    <t>OR-01930</t>
  </si>
  <si>
    <t>OR-01931</t>
  </si>
  <si>
    <t>OR-01932</t>
  </si>
  <si>
    <t>OR-01933</t>
  </si>
  <si>
    <t>PV-04429</t>
  </si>
  <si>
    <t>PV-04430</t>
  </si>
  <si>
    <t>PV-04432</t>
  </si>
  <si>
    <t>PV-04433</t>
  </si>
  <si>
    <t>PV-04434</t>
  </si>
  <si>
    <t>PV-04435</t>
  </si>
  <si>
    <t>PV-04436</t>
  </si>
  <si>
    <t>OR-01934</t>
  </si>
  <si>
    <t>OR-01935</t>
  </si>
  <si>
    <t>OR-01936</t>
  </si>
  <si>
    <t>OR-01937</t>
  </si>
  <si>
    <t>OR-01938</t>
  </si>
  <si>
    <t>OR-01939</t>
  </si>
  <si>
    <t>OR-01940</t>
  </si>
  <si>
    <t>PV-04437</t>
  </si>
  <si>
    <t>PV-04438</t>
  </si>
  <si>
    <t>PV-04439</t>
  </si>
  <si>
    <t>PV-04440</t>
  </si>
  <si>
    <t>AHM Technology</t>
  </si>
  <si>
    <t>Bal 26,635.51</t>
  </si>
  <si>
    <t>ok</t>
  </si>
  <si>
    <t>PV-04441</t>
  </si>
  <si>
    <t>PV-04442</t>
  </si>
  <si>
    <t>PV-04443</t>
  </si>
  <si>
    <t>PV-04444</t>
  </si>
  <si>
    <t>PV-04445</t>
  </si>
  <si>
    <t>PV-04446</t>
  </si>
  <si>
    <t>PV-04427</t>
  </si>
  <si>
    <t>PV-04447</t>
  </si>
  <si>
    <t>OR-01941</t>
  </si>
  <si>
    <t>OR-01942</t>
  </si>
  <si>
    <t>OR-01943</t>
  </si>
  <si>
    <t>OR-01944</t>
  </si>
  <si>
    <t>OR-01945</t>
  </si>
  <si>
    <t>OR-01946</t>
  </si>
  <si>
    <t>OR-01947</t>
  </si>
  <si>
    <t>OR-01948</t>
  </si>
  <si>
    <t>PV-04448</t>
  </si>
  <si>
    <t>PV-04449</t>
  </si>
  <si>
    <t>PV-04450</t>
  </si>
  <si>
    <t>PV-04451</t>
  </si>
  <si>
    <t>PV-04452</t>
  </si>
  <si>
    <t>PV-04453</t>
  </si>
  <si>
    <t>PV-04454</t>
  </si>
  <si>
    <t>PV-04455</t>
  </si>
  <si>
    <t>PV-04456</t>
  </si>
  <si>
    <t>PV-04457</t>
  </si>
  <si>
    <t>PV-04458</t>
  </si>
  <si>
    <t>PV-04459</t>
  </si>
  <si>
    <t>PV-04460</t>
  </si>
  <si>
    <t>PV-04461</t>
  </si>
  <si>
    <t>PV-04462</t>
  </si>
  <si>
    <t>PV-04463</t>
  </si>
  <si>
    <t>PV-04464</t>
  </si>
  <si>
    <t>PV-04465</t>
  </si>
  <si>
    <t>PV-04466</t>
  </si>
  <si>
    <t>PV-04467</t>
  </si>
  <si>
    <t>OR-01949</t>
  </si>
  <si>
    <t>OR-01950</t>
  </si>
  <si>
    <t>PV-04468</t>
  </si>
  <si>
    <t>OR-01951</t>
  </si>
  <si>
    <t>PV-04469</t>
  </si>
  <si>
    <t>OR-01952</t>
  </si>
  <si>
    <t>OR-01953</t>
  </si>
  <si>
    <t>OR-01954</t>
  </si>
  <si>
    <t>OR-01955</t>
  </si>
  <si>
    <t>OR-01956</t>
  </si>
  <si>
    <t>OR-01957</t>
  </si>
  <si>
    <t>PV-04472</t>
  </si>
  <si>
    <t>PV-04473</t>
  </si>
  <si>
    <t>PV-04474</t>
  </si>
  <si>
    <t>PV-04479</t>
  </si>
  <si>
    <t>PV-04476</t>
  </si>
  <si>
    <t>PV-04477</t>
  </si>
  <si>
    <t>PV-04478</t>
  </si>
  <si>
    <t>PV-04480</t>
  </si>
  <si>
    <t>PV-04481</t>
  </si>
  <si>
    <t>OR-01958</t>
  </si>
  <si>
    <t>OR-01959</t>
  </si>
  <si>
    <t>OR-01960</t>
  </si>
  <si>
    <t>OR-01961</t>
  </si>
  <si>
    <t>OR-01962</t>
  </si>
  <si>
    <t>OR-01963</t>
  </si>
  <si>
    <t>PV-04482</t>
  </si>
  <si>
    <t>PKS Transport (Trailer TAA1411)</t>
  </si>
  <si>
    <t>Pengangkutan Kerk</t>
  </si>
  <si>
    <t>Unitylink Services</t>
  </si>
  <si>
    <t>OR-01964</t>
  </si>
  <si>
    <t>OR-01965</t>
  </si>
  <si>
    <t>OR-01966</t>
  </si>
  <si>
    <t>OR-01967</t>
  </si>
  <si>
    <t>OR-01968</t>
  </si>
  <si>
    <t>OR-01969</t>
  </si>
  <si>
    <t>OR-01970</t>
  </si>
  <si>
    <t>OR-01971</t>
  </si>
  <si>
    <t>OR-01972</t>
  </si>
  <si>
    <t>OR-01973</t>
  </si>
  <si>
    <t>OR-01974</t>
  </si>
  <si>
    <t>OR-01975</t>
  </si>
  <si>
    <t>PV-04483</t>
  </si>
  <si>
    <t>PV-04484</t>
  </si>
  <si>
    <t>PV-04485</t>
  </si>
  <si>
    <t>PV-04486</t>
  </si>
  <si>
    <t>PV-04487</t>
  </si>
  <si>
    <t>PV-04488</t>
  </si>
  <si>
    <t>PV-04489</t>
  </si>
  <si>
    <t>PV-04490</t>
  </si>
  <si>
    <t>PV-04491</t>
  </si>
  <si>
    <t>PV-04492</t>
  </si>
  <si>
    <t>PV-04493</t>
  </si>
  <si>
    <t>PV-04494</t>
  </si>
  <si>
    <t>PV-04495</t>
  </si>
  <si>
    <t>PV-04496</t>
  </si>
  <si>
    <t>PV-04497</t>
  </si>
  <si>
    <t>PV-04498</t>
  </si>
  <si>
    <t>PV-04499</t>
  </si>
  <si>
    <t>PV-04500</t>
  </si>
  <si>
    <t>PV-04501</t>
  </si>
  <si>
    <t>PV-04502</t>
  </si>
  <si>
    <t>PV-04503</t>
  </si>
  <si>
    <t>PV-04504</t>
  </si>
  <si>
    <t>PV-04505</t>
  </si>
  <si>
    <t>OR-01976</t>
  </si>
  <si>
    <t>43.65 -JV02439</t>
  </si>
  <si>
    <t>OR-01977</t>
  </si>
  <si>
    <t>OR-01978</t>
  </si>
  <si>
    <t>OR-01979</t>
  </si>
  <si>
    <t>OR-01980</t>
  </si>
  <si>
    <t>PV-04506</t>
  </si>
  <si>
    <t>PV-04507</t>
  </si>
  <si>
    <t>PV-04508</t>
  </si>
  <si>
    <t>PV-04509</t>
  </si>
  <si>
    <t>PV-04510</t>
  </si>
  <si>
    <t>PV-04511</t>
  </si>
  <si>
    <t>PV-04512</t>
  </si>
  <si>
    <t>PV-04513</t>
  </si>
  <si>
    <t>PV-04514</t>
  </si>
  <si>
    <t>PV-04515</t>
  </si>
  <si>
    <t>PV-04516</t>
  </si>
  <si>
    <t>PV-04517</t>
  </si>
  <si>
    <t>PV-04518</t>
  </si>
  <si>
    <t>PV-04519</t>
  </si>
  <si>
    <t>OR-01981</t>
  </si>
  <si>
    <t>OR-01982</t>
  </si>
  <si>
    <t>OR-01983</t>
  </si>
  <si>
    <t>OR-01984</t>
  </si>
  <si>
    <t>PV-04523</t>
  </si>
  <si>
    <t>PV-04524</t>
  </si>
  <si>
    <t>PV-04525</t>
  </si>
  <si>
    <t>PV-04526</t>
  </si>
  <si>
    <t>PV-04527</t>
  </si>
  <si>
    <t>PV-04528</t>
  </si>
  <si>
    <t>PV-04529</t>
  </si>
  <si>
    <t>PV-04530</t>
  </si>
  <si>
    <t>PV-04531</t>
  </si>
  <si>
    <t>PV-04532</t>
  </si>
  <si>
    <t>PV-04533</t>
  </si>
  <si>
    <t>PV-04534</t>
  </si>
  <si>
    <t>CN-00082 CARGO INS.</t>
  </si>
  <si>
    <t>OR-01985</t>
  </si>
  <si>
    <t>OR-01986</t>
  </si>
  <si>
    <t>OR-01987</t>
  </si>
  <si>
    <t>PV-04535</t>
  </si>
  <si>
    <t>PV-04536</t>
  </si>
  <si>
    <t>PV-04537</t>
  </si>
  <si>
    <t>OR-01988</t>
  </si>
  <si>
    <t>OR-01989</t>
  </si>
  <si>
    <t>OR-01990</t>
  </si>
  <si>
    <t>OR-01991</t>
  </si>
  <si>
    <t>OR-01992</t>
  </si>
  <si>
    <t>OR-01993</t>
  </si>
  <si>
    <t>PV-04538</t>
  </si>
  <si>
    <t>OR-01994</t>
  </si>
  <si>
    <t>OR-01995</t>
  </si>
  <si>
    <t>OR-01996</t>
  </si>
  <si>
    <t>OR-01997</t>
  </si>
  <si>
    <t>OR-01998</t>
  </si>
  <si>
    <t>OR-01999</t>
  </si>
  <si>
    <t>OR-02000</t>
  </si>
  <si>
    <t>OR-02001</t>
  </si>
  <si>
    <t>CN-00084</t>
  </si>
  <si>
    <t>OR-02003</t>
  </si>
  <si>
    <t>OR-02004</t>
  </si>
  <si>
    <t>OR-02005</t>
  </si>
  <si>
    <t>OR-02006</t>
  </si>
  <si>
    <t>PV-04539</t>
  </si>
  <si>
    <t>PV-04540</t>
  </si>
  <si>
    <t>PV-04541</t>
  </si>
  <si>
    <t>PV-04542</t>
  </si>
  <si>
    <t>PV-04543</t>
  </si>
  <si>
    <t>PV-04544</t>
  </si>
  <si>
    <t>OR-02007</t>
  </si>
  <si>
    <t>PV-04545</t>
  </si>
  <si>
    <t>PV-04546</t>
  </si>
  <si>
    <t>PV-04547</t>
  </si>
  <si>
    <t>CT-00037 30/09/2023 RM1586.19</t>
  </si>
  <si>
    <t>PV-04548</t>
  </si>
  <si>
    <t>PV-04549</t>
  </si>
  <si>
    <t>PV-04550</t>
  </si>
  <si>
    <t>PV-04551</t>
  </si>
  <si>
    <t>PV-04552</t>
  </si>
  <si>
    <t>PV-04553</t>
  </si>
  <si>
    <t>PV-04554</t>
  </si>
  <si>
    <t>PV-04555</t>
  </si>
  <si>
    <t>PV-04556</t>
  </si>
  <si>
    <t>PV-04557</t>
  </si>
  <si>
    <t>PV-04558</t>
  </si>
  <si>
    <t>PV-04559</t>
  </si>
  <si>
    <t>PV-04560</t>
  </si>
  <si>
    <t>PV-04561</t>
  </si>
  <si>
    <t>OR-02008</t>
  </si>
  <si>
    <t>OR-02009</t>
  </si>
  <si>
    <t>OR-02010</t>
  </si>
  <si>
    <t>OR-02011</t>
  </si>
  <si>
    <t xml:space="preserve">NTK Holding </t>
  </si>
  <si>
    <t>OR-02012</t>
  </si>
  <si>
    <t>OR-02013</t>
  </si>
  <si>
    <t>OR-02014</t>
  </si>
  <si>
    <t>OR-02015</t>
  </si>
  <si>
    <t>PV-04562</t>
  </si>
  <si>
    <t>OR-02002</t>
  </si>
  <si>
    <t>PV-04563</t>
  </si>
  <si>
    <t>OR-02016</t>
  </si>
  <si>
    <t>OR-02017</t>
  </si>
  <si>
    <t>OR-02018</t>
  </si>
  <si>
    <t>CT-00339 CONTRA AUG23-RM850</t>
  </si>
  <si>
    <t>OR-02019</t>
  </si>
  <si>
    <t>OR-02020</t>
  </si>
  <si>
    <t>OR-02021</t>
  </si>
  <si>
    <t>OR-02022</t>
  </si>
  <si>
    <t>OR-02023</t>
  </si>
  <si>
    <t>PV-04566</t>
  </si>
  <si>
    <t>OR-02024</t>
  </si>
  <si>
    <t>PV-04567</t>
  </si>
  <si>
    <t>PV-04568</t>
  </si>
  <si>
    <t>PV-04569</t>
  </si>
  <si>
    <t>PV-04570</t>
  </si>
  <si>
    <t>PV-04571</t>
  </si>
  <si>
    <t xml:space="preserve">HONG LI </t>
  </si>
  <si>
    <t xml:space="preserve">GIADA </t>
  </si>
  <si>
    <t>GPS TRANSPORT</t>
  </si>
  <si>
    <t>OR-02025</t>
  </si>
  <si>
    <t>OR-02026</t>
  </si>
  <si>
    <t>OR-02029</t>
  </si>
  <si>
    <t>OR-02028</t>
  </si>
  <si>
    <t>OR-02027</t>
  </si>
  <si>
    <t>OR-02030</t>
  </si>
  <si>
    <t>OCT NO PAID -RM2100 -IV-04127</t>
  </si>
  <si>
    <t>OR-02031</t>
  </si>
  <si>
    <t>OR-02032</t>
  </si>
  <si>
    <t>OR-02033</t>
  </si>
  <si>
    <t>OR-02034</t>
  </si>
  <si>
    <t>JV-02481 / CN-00086 31/01/2024</t>
  </si>
  <si>
    <t>OR-02035</t>
  </si>
  <si>
    <t>OR-02036</t>
  </si>
  <si>
    <t>OR-02037</t>
  </si>
  <si>
    <t>PV-04572</t>
  </si>
  <si>
    <t>PV-04573</t>
  </si>
  <si>
    <t>PV-04574</t>
  </si>
  <si>
    <t>PV-04575</t>
  </si>
  <si>
    <t>PV-04576</t>
  </si>
  <si>
    <t>PV-04577</t>
  </si>
  <si>
    <t>PV-04578</t>
  </si>
  <si>
    <t>PV-04579</t>
  </si>
  <si>
    <t>PV-04580</t>
  </si>
  <si>
    <t>PV-04581</t>
  </si>
  <si>
    <t>PV-04582</t>
  </si>
  <si>
    <t>PV-04583</t>
  </si>
  <si>
    <t>PV-04584</t>
  </si>
  <si>
    <t>PV-04585</t>
  </si>
  <si>
    <t>PV-04586</t>
  </si>
  <si>
    <t>PV-04587</t>
  </si>
  <si>
    <t>PV-04588</t>
  </si>
  <si>
    <t>PV-04589</t>
  </si>
  <si>
    <t>PV-04590</t>
  </si>
  <si>
    <t>PV-04591</t>
  </si>
  <si>
    <t>PV-04592</t>
  </si>
  <si>
    <t>PV-04593</t>
  </si>
  <si>
    <t>PV-04594</t>
  </si>
  <si>
    <t>PV-04595</t>
  </si>
  <si>
    <t>PV-04596</t>
  </si>
  <si>
    <t>PV-04597</t>
  </si>
  <si>
    <t>PV-04598</t>
  </si>
  <si>
    <t>PV-04599</t>
  </si>
  <si>
    <t>PV-04600</t>
  </si>
  <si>
    <t>PV-04601</t>
  </si>
  <si>
    <t>PV-04602</t>
  </si>
  <si>
    <t>PV-04603</t>
  </si>
  <si>
    <t>PV-04604</t>
  </si>
  <si>
    <t>PV-04605</t>
  </si>
  <si>
    <t>PV-04606</t>
  </si>
  <si>
    <t>PV-04607</t>
  </si>
  <si>
    <t>PV-04608</t>
  </si>
  <si>
    <t>PV-04609</t>
  </si>
  <si>
    <t>PV-04610</t>
  </si>
  <si>
    <t>PV-04611</t>
  </si>
  <si>
    <t>PV-04612</t>
  </si>
  <si>
    <t>PV-04613</t>
  </si>
  <si>
    <t>PV-04614</t>
  </si>
  <si>
    <t>PV-04615</t>
  </si>
  <si>
    <t>OR-02038</t>
  </si>
  <si>
    <t>OR-02039</t>
  </si>
  <si>
    <t>PV-04618</t>
  </si>
  <si>
    <t>PV-04617</t>
  </si>
  <si>
    <t>PV-04619</t>
  </si>
  <si>
    <t>PV-04620</t>
  </si>
  <si>
    <t>OR-02040</t>
  </si>
  <si>
    <t>OR-02041</t>
  </si>
  <si>
    <t>OR-02042</t>
  </si>
  <si>
    <t>OR-02043</t>
  </si>
  <si>
    <t>OR-02044</t>
  </si>
  <si>
    <t>PV-04625</t>
  </si>
  <si>
    <t>PV-04626</t>
  </si>
  <si>
    <t>PV-04627</t>
  </si>
  <si>
    <t>PV-04628</t>
  </si>
  <si>
    <t>PV-04629</t>
  </si>
  <si>
    <t>OR-02045</t>
  </si>
  <si>
    <t>OR-02046</t>
  </si>
  <si>
    <t>OR-02047</t>
  </si>
  <si>
    <t>OR-02048</t>
  </si>
  <si>
    <t>OR-02049</t>
  </si>
  <si>
    <t>OR-02050</t>
  </si>
  <si>
    <t>OR-02051</t>
  </si>
  <si>
    <t>OR-02052</t>
  </si>
  <si>
    <t>OR-02053</t>
  </si>
  <si>
    <t>OR-02054</t>
  </si>
  <si>
    <t>OR-02055</t>
  </si>
  <si>
    <t>OR-02056</t>
  </si>
  <si>
    <t>PV-04630</t>
  </si>
  <si>
    <t>PV-04631</t>
  </si>
  <si>
    <t>PV-04632</t>
  </si>
  <si>
    <t>PV-04633</t>
  </si>
  <si>
    <t>PV-04634</t>
  </si>
  <si>
    <t>PV-04635</t>
  </si>
  <si>
    <t>PV-04636</t>
  </si>
  <si>
    <t>PV-04637</t>
  </si>
  <si>
    <t>PV-04638</t>
  </si>
  <si>
    <t>PV-04639</t>
  </si>
  <si>
    <t>PV-04640</t>
  </si>
  <si>
    <t>PV-04641</t>
  </si>
  <si>
    <t>PV-04642</t>
  </si>
  <si>
    <t>PV-04643</t>
  </si>
  <si>
    <t>PV-04644</t>
  </si>
  <si>
    <t>CN-00083-85-87=RM903</t>
  </si>
  <si>
    <t>OR-02057</t>
  </si>
  <si>
    <t>OR-02058</t>
  </si>
  <si>
    <t>PV-04645</t>
  </si>
  <si>
    <t>PV-04646</t>
  </si>
  <si>
    <t>PV-04647</t>
  </si>
  <si>
    <t>PV-04648</t>
  </si>
  <si>
    <t>PV-04649</t>
  </si>
  <si>
    <t>RM2800 CONTRA CT-00343</t>
  </si>
  <si>
    <t>PV-04650</t>
  </si>
  <si>
    <t>PV-04651</t>
  </si>
  <si>
    <t>PV-04652</t>
  </si>
  <si>
    <t>PV-04653</t>
  </si>
  <si>
    <t>PV-04658</t>
  </si>
  <si>
    <t>PV-04654</t>
  </si>
  <si>
    <t>PV-04655</t>
  </si>
  <si>
    <t>PV-04656</t>
  </si>
  <si>
    <t>PV-04657</t>
  </si>
  <si>
    <t>PV-04659</t>
  </si>
  <si>
    <t>PV-04660</t>
  </si>
  <si>
    <t>PV-04661</t>
  </si>
  <si>
    <t>PV-04662</t>
  </si>
  <si>
    <t>PV-04663</t>
  </si>
  <si>
    <t>OR-02059</t>
  </si>
  <si>
    <t>OR-02060</t>
  </si>
  <si>
    <t>OR-02061</t>
  </si>
  <si>
    <t>OR-02062</t>
  </si>
  <si>
    <t>PV-04664</t>
  </si>
  <si>
    <t>PV-04665</t>
  </si>
  <si>
    <t>CN-00089 GFPJ / JV-02511 KSTN RM153.00</t>
  </si>
  <si>
    <t>OR-02063</t>
  </si>
  <si>
    <t>OR-02064</t>
  </si>
  <si>
    <t>OR-02065</t>
  </si>
  <si>
    <t>XKNOF OFF</t>
  </si>
  <si>
    <t>OR-02066</t>
  </si>
  <si>
    <t>PV-04666</t>
  </si>
  <si>
    <t>KINGSTON FREIGHT</t>
  </si>
  <si>
    <t>OR-02067</t>
  </si>
  <si>
    <t>OR-02068</t>
  </si>
  <si>
    <t>OR-02069</t>
  </si>
  <si>
    <t>OR-02070</t>
  </si>
  <si>
    <t>PV-04667</t>
  </si>
  <si>
    <t>Full payment KEP2182</t>
  </si>
  <si>
    <t>OR-02071</t>
  </si>
  <si>
    <t>OR-02072</t>
  </si>
  <si>
    <t>CN-00090 / CN-00091 TOTAL -CARGO INS-RM20</t>
  </si>
  <si>
    <t>OR-02073</t>
  </si>
  <si>
    <t>OR-02074</t>
  </si>
  <si>
    <t>OR-02075</t>
  </si>
  <si>
    <t>OR-02076</t>
  </si>
  <si>
    <t>OR-02077</t>
  </si>
  <si>
    <t>OR-02078</t>
  </si>
  <si>
    <t>OR-02079</t>
  </si>
  <si>
    <t>PV-04672</t>
  </si>
  <si>
    <t>PV-04673</t>
  </si>
  <si>
    <t>PV-04674</t>
  </si>
  <si>
    <t>PV-04675</t>
  </si>
  <si>
    <t>PV-04676</t>
  </si>
  <si>
    <t>PV-04677</t>
  </si>
  <si>
    <t>PV-04678</t>
  </si>
  <si>
    <t>PV-04679</t>
  </si>
  <si>
    <t>PV-04680</t>
  </si>
  <si>
    <t>OR-02080</t>
  </si>
  <si>
    <t>KINGSTON LOG</t>
  </si>
  <si>
    <t>OR-02082</t>
  </si>
  <si>
    <t>PV-04681</t>
  </si>
  <si>
    <t>PV-04682</t>
  </si>
  <si>
    <t>PV-04683</t>
  </si>
  <si>
    <t>PV-04684</t>
  </si>
  <si>
    <t>PV-04685</t>
  </si>
  <si>
    <t>PV-04686</t>
  </si>
  <si>
    <t>PV-04687</t>
  </si>
  <si>
    <t>PV-04688</t>
  </si>
  <si>
    <t>PV-04689</t>
  </si>
  <si>
    <t>PV-04690</t>
  </si>
  <si>
    <t>PV-04691</t>
  </si>
  <si>
    <t>PV-04692</t>
  </si>
  <si>
    <t>PV-04693</t>
  </si>
  <si>
    <t>PV-04694</t>
  </si>
  <si>
    <t>PV-04695</t>
  </si>
  <si>
    <t>PV-04696</t>
  </si>
  <si>
    <t>PV-04697</t>
  </si>
  <si>
    <t>PV-04698</t>
  </si>
  <si>
    <t>PV-04699</t>
  </si>
  <si>
    <t>PV-04700</t>
  </si>
  <si>
    <t>PV-04701</t>
  </si>
  <si>
    <t>OR-02083</t>
  </si>
  <si>
    <t>contra 850/ damage claim 153</t>
  </si>
  <si>
    <t>PV-04702</t>
  </si>
  <si>
    <t>PV-04703</t>
  </si>
  <si>
    <t>PV-04704</t>
  </si>
  <si>
    <t>OR-02084</t>
  </si>
  <si>
    <t>OR-02085</t>
  </si>
  <si>
    <t>OR-02086</t>
  </si>
  <si>
    <t>OR-02087</t>
  </si>
  <si>
    <t>OR-02088</t>
  </si>
  <si>
    <t>PV-04705</t>
  </si>
  <si>
    <t>PV-04706</t>
  </si>
  <si>
    <t>PV-04707</t>
  </si>
  <si>
    <t>PV-04708</t>
  </si>
  <si>
    <t>OR-02089</t>
  </si>
  <si>
    <t>OR-02090</t>
  </si>
  <si>
    <t>OR-02091</t>
  </si>
  <si>
    <t>OR-02081</t>
  </si>
  <si>
    <t>OR-02092</t>
  </si>
  <si>
    <t xml:space="preserve">HEAP LEE HENG </t>
  </si>
  <si>
    <t>PV-04713</t>
  </si>
  <si>
    <t>PV-04714</t>
  </si>
  <si>
    <t>PV-04715</t>
  </si>
  <si>
    <t>PV-04716</t>
  </si>
  <si>
    <t>PV-04717</t>
  </si>
  <si>
    <t>PV-04718</t>
  </si>
  <si>
    <t>PV-04719</t>
  </si>
  <si>
    <t>PV-04720</t>
  </si>
  <si>
    <t>PV-04721</t>
  </si>
  <si>
    <t>PV-04722</t>
  </si>
  <si>
    <t>PV-04723</t>
  </si>
  <si>
    <t>PV-04724</t>
  </si>
  <si>
    <t>OR-02093</t>
  </si>
  <si>
    <t>OR-02094</t>
  </si>
  <si>
    <t>OR-02095</t>
  </si>
  <si>
    <t>OR-02096</t>
  </si>
  <si>
    <t>OR-02097</t>
  </si>
  <si>
    <t>OR-02098</t>
  </si>
  <si>
    <t>OR-02099</t>
  </si>
  <si>
    <t>OR-02100</t>
  </si>
  <si>
    <t>OR-02101</t>
  </si>
  <si>
    <t>OR-02102</t>
  </si>
  <si>
    <t>PV-04725</t>
  </si>
  <si>
    <t>PV-04726</t>
  </si>
  <si>
    <t>PV-04727</t>
  </si>
  <si>
    <t>PV-04728</t>
  </si>
  <si>
    <t>OR-02103</t>
  </si>
  <si>
    <t>PV-04729</t>
  </si>
  <si>
    <t>CT-00349-RM12096.81/ CN-269.40=RM12366.21</t>
  </si>
  <si>
    <t>OR-02104</t>
  </si>
  <si>
    <t>OR-02105</t>
  </si>
  <si>
    <t>OR-02106</t>
  </si>
  <si>
    <t>OR-02107</t>
  </si>
  <si>
    <t>OR-02108</t>
  </si>
  <si>
    <t>Highway Transport</t>
  </si>
  <si>
    <t>Kingo Transport</t>
  </si>
  <si>
    <t>PV-04730</t>
  </si>
  <si>
    <t>PV-04731</t>
  </si>
  <si>
    <t>PV-04732</t>
  </si>
  <si>
    <t>PV-04733</t>
  </si>
  <si>
    <t>PV-04734</t>
  </si>
  <si>
    <t>PV-04735</t>
  </si>
  <si>
    <t>PV-04736</t>
  </si>
  <si>
    <t>PV-04737</t>
  </si>
  <si>
    <t>PV-04738</t>
  </si>
  <si>
    <t>PV-04739</t>
  </si>
  <si>
    <t>PV-04740</t>
  </si>
  <si>
    <t>PV-04741</t>
  </si>
  <si>
    <t>CONTRA NOV23 -CT-00351 RM1000/--</t>
  </si>
  <si>
    <t>PV-04742</t>
  </si>
  <si>
    <t>CONTRA NOV23 CT-00352 RM700/-</t>
  </si>
  <si>
    <t>PV-04743</t>
  </si>
  <si>
    <t>PV-04744</t>
  </si>
  <si>
    <t>PV-04745</t>
  </si>
  <si>
    <t>PV-04746</t>
  </si>
  <si>
    <t>PV-04747</t>
  </si>
  <si>
    <t>PV-04748</t>
  </si>
  <si>
    <t>PV-04749</t>
  </si>
  <si>
    <t>PV-04750</t>
  </si>
  <si>
    <t>CONTRA NOV23-CT-00353 RM1200/- PYMT NO PAID BAL DEC23-RM1700/-</t>
  </si>
  <si>
    <t>PV-04751</t>
  </si>
  <si>
    <t>OR-02109</t>
  </si>
  <si>
    <t>PV-04752</t>
  </si>
  <si>
    <t>PV-04753</t>
  </si>
  <si>
    <t>PV-04754</t>
  </si>
  <si>
    <t>PV-04755</t>
  </si>
  <si>
    <t>PV-04756</t>
  </si>
  <si>
    <t>PV-04757</t>
  </si>
  <si>
    <t>PV-04758</t>
  </si>
  <si>
    <t>OR-02210</t>
  </si>
  <si>
    <t>OR-02111</t>
  </si>
  <si>
    <t>OR-02112</t>
  </si>
  <si>
    <t>OR02113</t>
  </si>
  <si>
    <t>PV-04759</t>
  </si>
  <si>
    <t>OR-02114</t>
  </si>
  <si>
    <t>OR-02115</t>
  </si>
  <si>
    <t>OR-02116</t>
  </si>
  <si>
    <t>STETS</t>
  </si>
  <si>
    <t>OR-02117</t>
  </si>
  <si>
    <t>OR-02118</t>
  </si>
  <si>
    <t>OR-02119</t>
  </si>
  <si>
    <t>OR-02120</t>
  </si>
  <si>
    <t>OR-02121</t>
  </si>
  <si>
    <t>OR-02122</t>
  </si>
  <si>
    <t>OR-02123</t>
  </si>
  <si>
    <t>PV-04761</t>
  </si>
  <si>
    <t>PV-04762</t>
  </si>
  <si>
    <t>PV-04763</t>
  </si>
  <si>
    <t>PV-04764</t>
  </si>
  <si>
    <t>PV-04765</t>
  </si>
  <si>
    <t>PV-04766</t>
  </si>
  <si>
    <t>PV-04767</t>
  </si>
  <si>
    <t>PV-04768</t>
  </si>
  <si>
    <t>PV-04769</t>
  </si>
  <si>
    <t>PV-04470</t>
  </si>
  <si>
    <t>PV-04771</t>
  </si>
  <si>
    <t>CONTRA 3900-CT-00356/ CONTRA 3000 -CT-00357</t>
  </si>
  <si>
    <t>PV-04772</t>
  </si>
  <si>
    <t>DAMAGE CLAIM -139.43 / CONTRA 1600-CT00358=RM11040.57</t>
  </si>
  <si>
    <t>PV-04773</t>
  </si>
  <si>
    <t>OR-02124</t>
  </si>
  <si>
    <t>PV-04774</t>
  </si>
  <si>
    <t>PV-04775</t>
  </si>
  <si>
    <t>PV-04776</t>
  </si>
  <si>
    <t>OR-02125</t>
  </si>
  <si>
    <t>CN-00092 CREDIT NOTE (DAMAGE CLAIM)12/2023 RM20.00</t>
  </si>
  <si>
    <t>OR-02126</t>
  </si>
  <si>
    <t>OR-02127</t>
  </si>
  <si>
    <t>OR-02128</t>
  </si>
  <si>
    <t>PV-04777</t>
  </si>
  <si>
    <t>PV-04778</t>
  </si>
  <si>
    <t>PV-04779</t>
  </si>
  <si>
    <t>OR-02129</t>
  </si>
  <si>
    <t>OR-02130</t>
  </si>
  <si>
    <t>PV-04780</t>
  </si>
  <si>
    <t>PV-04781</t>
  </si>
  <si>
    <t>Hayaku</t>
  </si>
  <si>
    <t xml:space="preserve">Tally with bank </t>
  </si>
  <si>
    <t>V&amp;G Transport</t>
  </si>
  <si>
    <t>CUstomer</t>
  </si>
  <si>
    <t>OR-02135</t>
  </si>
  <si>
    <t>OR-02136</t>
  </si>
  <si>
    <t>OR-02137</t>
  </si>
  <si>
    <t>PV-04783</t>
  </si>
  <si>
    <t>PV-04784</t>
  </si>
  <si>
    <t>PV-04785</t>
  </si>
  <si>
    <t>PV-04786</t>
  </si>
  <si>
    <t>PV-04787</t>
  </si>
  <si>
    <t>PV-04788</t>
  </si>
  <si>
    <t>PV-04789</t>
  </si>
  <si>
    <t>PV-04790</t>
  </si>
  <si>
    <t xml:space="preserve">CT-00359 -RM811.80 </t>
  </si>
  <si>
    <t>PV-04791</t>
  </si>
  <si>
    <t>CT-00360 -RM1800.00</t>
  </si>
  <si>
    <t>PV-04792</t>
  </si>
  <si>
    <t>PV-04793</t>
  </si>
  <si>
    <t>PV-04794</t>
  </si>
  <si>
    <t>PV-04795</t>
  </si>
  <si>
    <t>PV-04796</t>
  </si>
  <si>
    <t>PV-04797</t>
  </si>
  <si>
    <t>PV-04798</t>
  </si>
  <si>
    <t>PV-04799</t>
  </si>
  <si>
    <t>PV-04800</t>
  </si>
  <si>
    <t>PV-04801</t>
  </si>
  <si>
    <t>CT-00361 -RM1150.00</t>
  </si>
  <si>
    <t>PV-04802</t>
  </si>
  <si>
    <t>CT-00362 -RM1450.00</t>
  </si>
  <si>
    <t>PV-04803</t>
  </si>
  <si>
    <t>PV-04804</t>
  </si>
  <si>
    <t>PV-04805</t>
  </si>
  <si>
    <t>CT-00363 -RM850.00</t>
  </si>
  <si>
    <t>PV-04806</t>
  </si>
  <si>
    <t>PV-04807</t>
  </si>
  <si>
    <t>OR-02133</t>
  </si>
  <si>
    <t>Director Fee (LML)</t>
  </si>
  <si>
    <t>PV-04808</t>
  </si>
  <si>
    <t>PV-04809</t>
  </si>
  <si>
    <t>PV-04810</t>
  </si>
  <si>
    <t>PV-04811</t>
  </si>
  <si>
    <t>PV-04812</t>
  </si>
  <si>
    <t>PV-04813</t>
  </si>
  <si>
    <t>PV-04814</t>
  </si>
  <si>
    <t>PV-04815</t>
  </si>
  <si>
    <t>OR-02138</t>
  </si>
  <si>
    <t>PV-04816</t>
  </si>
  <si>
    <t>CT-00364 RM1500</t>
  </si>
  <si>
    <t>OR-02140</t>
  </si>
  <si>
    <t>PV2149</t>
  </si>
  <si>
    <t>OR-02141</t>
  </si>
  <si>
    <t>PV2156</t>
  </si>
  <si>
    <t>PV-04817</t>
  </si>
  <si>
    <t>OR-02142</t>
  </si>
  <si>
    <t>OR-02143</t>
  </si>
  <si>
    <t>Air Cond</t>
  </si>
  <si>
    <t>OR-02144</t>
  </si>
  <si>
    <t>CN-00083-85-87=RM903 (OK) DAMAGE CLAIM</t>
  </si>
  <si>
    <t>OR-02145</t>
  </si>
  <si>
    <t>IV-02961 4/24- ( BALANCE -RM20 NO PAID)</t>
  </si>
  <si>
    <t>OR-02146</t>
  </si>
  <si>
    <t>OR-02147</t>
  </si>
  <si>
    <t>PV-04820</t>
  </si>
  <si>
    <t>PV-04821</t>
  </si>
  <si>
    <t>PV-04822</t>
  </si>
  <si>
    <t>PV-04823</t>
  </si>
  <si>
    <t>PV2158</t>
  </si>
  <si>
    <t>OR-02132</t>
  </si>
  <si>
    <t>CT-00350-RM3926.56 *terlebih bayar (RM129.71)</t>
  </si>
  <si>
    <t>OR-02148</t>
  </si>
  <si>
    <t>PV-04824</t>
  </si>
  <si>
    <t>PV-04825</t>
  </si>
  <si>
    <t>PV-04826</t>
  </si>
  <si>
    <t>PV-04827</t>
  </si>
  <si>
    <t>PV-04828</t>
  </si>
  <si>
    <t>PV-04829</t>
  </si>
  <si>
    <t>PV-04830</t>
  </si>
  <si>
    <t>PV-04831</t>
  </si>
  <si>
    <t>PV-04832</t>
  </si>
  <si>
    <t>PV-04833</t>
  </si>
  <si>
    <t>PV-04834</t>
  </si>
  <si>
    <t>PV-04835</t>
  </si>
  <si>
    <t>OR-02149</t>
  </si>
  <si>
    <t>OR-02150</t>
  </si>
  <si>
    <t>OR-02151</t>
  </si>
  <si>
    <t>OR-02152</t>
  </si>
  <si>
    <t>PV-04836</t>
  </si>
  <si>
    <t>OR-02153</t>
  </si>
  <si>
    <t>OR-02154</t>
  </si>
  <si>
    <t>OR-02155</t>
  </si>
  <si>
    <t>4/2024 -RM1050 (TERLEBIH BAYAR 4/24)</t>
  </si>
  <si>
    <t>OR-02156</t>
  </si>
  <si>
    <t>OR-02157</t>
  </si>
  <si>
    <t>TERLEBIH BAYAR RM100 -04/2024 OK</t>
  </si>
  <si>
    <t>Da Zhen</t>
  </si>
  <si>
    <t>Return (Wrongly paid)</t>
  </si>
  <si>
    <t>1648 SST 48.00</t>
  </si>
  <si>
    <t>OR-02158</t>
  </si>
  <si>
    <t>OR-02159</t>
  </si>
  <si>
    <t>OR-02160</t>
  </si>
  <si>
    <t>OR-02161</t>
  </si>
  <si>
    <t>PV-04837</t>
  </si>
  <si>
    <t>PV-04838</t>
  </si>
  <si>
    <t>PV-04839</t>
  </si>
  <si>
    <t>PV-04840</t>
  </si>
  <si>
    <t>PV-04841</t>
  </si>
  <si>
    <t>PV-04842</t>
  </si>
  <si>
    <t>PV-04845</t>
  </si>
  <si>
    <t>PV-04847</t>
  </si>
  <si>
    <t>PV-04848</t>
  </si>
  <si>
    <t>PV-04843</t>
  </si>
  <si>
    <t>PV-04844</t>
  </si>
  <si>
    <t>PV-04846</t>
  </si>
  <si>
    <t>PV-04849</t>
  </si>
  <si>
    <t>PV-04850</t>
  </si>
  <si>
    <t>850 XBAYAR BULAN 4/24</t>
  </si>
  <si>
    <t>PV-04851</t>
  </si>
  <si>
    <t>OR-02162</t>
  </si>
  <si>
    <t>PV-04852</t>
  </si>
  <si>
    <t>PV-04853</t>
  </si>
  <si>
    <t>PV-04854</t>
  </si>
  <si>
    <t>PV-04855</t>
  </si>
  <si>
    <t>PV-04856</t>
  </si>
  <si>
    <t>OR-02163</t>
  </si>
  <si>
    <t>PV2168</t>
  </si>
  <si>
    <t>PV2171</t>
  </si>
  <si>
    <t xml:space="preserve">DMDS  </t>
  </si>
  <si>
    <t>Wrongly paid</t>
  </si>
  <si>
    <t xml:space="preserve">Contra </t>
  </si>
  <si>
    <t>850 Invoice cancel</t>
  </si>
  <si>
    <t>Opalus Stone</t>
  </si>
  <si>
    <t>OR-02164</t>
  </si>
  <si>
    <t>OR-02168</t>
  </si>
  <si>
    <t>OR-02166</t>
  </si>
  <si>
    <t>PV-04857</t>
  </si>
  <si>
    <t>PV-04858</t>
  </si>
  <si>
    <t>PV-04859</t>
  </si>
  <si>
    <t>PV-04860</t>
  </si>
  <si>
    <t>BLE6621 balance</t>
  </si>
  <si>
    <t>OR-02167</t>
  </si>
  <si>
    <t>CN-00097 -RM4935.35 / JV-02604 -EAE BW</t>
  </si>
  <si>
    <t>BAL-RM48/- NO PAID (SST)</t>
  </si>
  <si>
    <t>OR-02169</t>
  </si>
  <si>
    <t>OR-02170</t>
  </si>
  <si>
    <t>OR-02171</t>
  </si>
  <si>
    <t>OR-02172</t>
  </si>
  <si>
    <t>OR-02173</t>
  </si>
  <si>
    <t>OR-02174</t>
  </si>
  <si>
    <t>OR-02175</t>
  </si>
  <si>
    <t>OR-02176</t>
  </si>
  <si>
    <t>OR-02177</t>
  </si>
  <si>
    <t>CT-00369 -RM2850 -01/07/24</t>
  </si>
  <si>
    <t>PV-04863</t>
  </si>
  <si>
    <t>PV-04864</t>
  </si>
  <si>
    <t>PV-04865</t>
  </si>
  <si>
    <t>PV-04866</t>
  </si>
  <si>
    <t>PV-04867</t>
  </si>
  <si>
    <t>PV-04868</t>
  </si>
  <si>
    <t>PV-04869</t>
  </si>
  <si>
    <t>PV-04870</t>
  </si>
  <si>
    <t>PV-04871</t>
  </si>
  <si>
    <t>PV-04872</t>
  </si>
  <si>
    <t>CT-00370 =RM1300</t>
  </si>
  <si>
    <t>PV-04873</t>
  </si>
  <si>
    <t>PV-04874</t>
  </si>
  <si>
    <t>PV-04875</t>
  </si>
  <si>
    <t>PV-04876</t>
  </si>
  <si>
    <t>PV-04877</t>
  </si>
  <si>
    <t>PV-04878</t>
  </si>
  <si>
    <t>OR-02178</t>
  </si>
  <si>
    <t>PV-04879</t>
  </si>
  <si>
    <t>PV-04880</t>
  </si>
  <si>
    <t>PV-04881</t>
  </si>
  <si>
    <t>PV-04882</t>
  </si>
  <si>
    <t>CT-00371 -RM780.00 4/24</t>
  </si>
  <si>
    <t>PV-04883</t>
  </si>
  <si>
    <t>PV-04884</t>
  </si>
  <si>
    <t>OR-02179</t>
  </si>
  <si>
    <t>OR-02180</t>
  </si>
  <si>
    <t>OR-02181</t>
  </si>
  <si>
    <t>OR-02182</t>
  </si>
  <si>
    <t>OR-02183</t>
  </si>
  <si>
    <t>PV-04885</t>
  </si>
  <si>
    <t>PV-04886</t>
  </si>
  <si>
    <t>PV-04887</t>
  </si>
  <si>
    <t>PV-04888</t>
  </si>
  <si>
    <t>OR-02184</t>
  </si>
  <si>
    <t>By LML on 28/07</t>
  </si>
  <si>
    <t>SST Custom</t>
  </si>
  <si>
    <t>PV-04892</t>
  </si>
  <si>
    <t>PV-04893</t>
  </si>
  <si>
    <t>PV-04894</t>
  </si>
  <si>
    <t>PV-04895</t>
  </si>
  <si>
    <t>PV-04896</t>
  </si>
  <si>
    <t>PV-04897</t>
  </si>
  <si>
    <t>PV-04898</t>
  </si>
  <si>
    <t>PV-04899</t>
  </si>
  <si>
    <t>PV-04900</t>
  </si>
  <si>
    <t>CN-00095-RM84.16/ CN-00096-RM218.79 TOTAL=RM302.95</t>
  </si>
  <si>
    <t>OR-02187</t>
  </si>
  <si>
    <t>OR-02188</t>
  </si>
  <si>
    <t>OR-02189</t>
  </si>
  <si>
    <t>OR-02190</t>
  </si>
  <si>
    <t>GN (Golden Nivashini)</t>
  </si>
  <si>
    <t>HLS Transport</t>
  </si>
  <si>
    <t>OR-02186 -RM615.03</t>
  </si>
  <si>
    <t>OR-02192</t>
  </si>
  <si>
    <t>OR-02193</t>
  </si>
  <si>
    <t>PV-04902</t>
  </si>
  <si>
    <t>PV-04903</t>
  </si>
  <si>
    <t>PV-04904</t>
  </si>
  <si>
    <t>PV-04905</t>
  </si>
  <si>
    <t>PV-04906</t>
  </si>
  <si>
    <t>PV-04907</t>
  </si>
  <si>
    <t>PV-04908</t>
  </si>
  <si>
    <t>CONTRA CT-00373 -RM750.00</t>
  </si>
  <si>
    <t>PV-04909</t>
  </si>
  <si>
    <t>PV-04910</t>
  </si>
  <si>
    <t>PV-04911</t>
  </si>
  <si>
    <t>PV-04912</t>
  </si>
  <si>
    <t>PV-04913</t>
  </si>
  <si>
    <t>PV-04914</t>
  </si>
  <si>
    <t>PV-04915</t>
  </si>
  <si>
    <t>PV-04916</t>
  </si>
  <si>
    <t>PV-04917</t>
  </si>
  <si>
    <t>PV-04918</t>
  </si>
  <si>
    <t>PV-04919</t>
  </si>
  <si>
    <t>PV-04920</t>
  </si>
  <si>
    <t>OR-02194</t>
  </si>
  <si>
    <t>OR-02195</t>
  </si>
  <si>
    <t>PV-04923</t>
  </si>
  <si>
    <t>OR-02197</t>
  </si>
  <si>
    <t>CT-00372 -RM700 6/24 customer contra xda buat lagi (OK 12/08/2024)</t>
  </si>
  <si>
    <t>OR-02198</t>
  </si>
  <si>
    <t>OR-02199</t>
  </si>
  <si>
    <t>OR-02200</t>
  </si>
  <si>
    <t>OR-02201</t>
  </si>
  <si>
    <t>OR-02202</t>
  </si>
  <si>
    <t>BELUM KNOFF</t>
  </si>
  <si>
    <t>OR-02165</t>
  </si>
  <si>
    <t>ND Paper</t>
  </si>
  <si>
    <t>FILIM</t>
  </si>
  <si>
    <t>PV-04927</t>
  </si>
  <si>
    <t>PV-04928</t>
  </si>
  <si>
    <t>OR-02204</t>
  </si>
  <si>
    <t>OR-02205</t>
  </si>
  <si>
    <t>OR-02206</t>
  </si>
  <si>
    <t>OR-02207</t>
  </si>
  <si>
    <t>OR-02208</t>
  </si>
  <si>
    <t>OR-02209</t>
  </si>
  <si>
    <t>OR-02211</t>
  </si>
  <si>
    <t>OR-02212</t>
  </si>
  <si>
    <t>CT-00376 RM6550/ 01/08/2024</t>
  </si>
  <si>
    <t>OR-02213</t>
  </si>
  <si>
    <t>PV-04929</t>
  </si>
  <si>
    <t>PV-04930</t>
  </si>
  <si>
    <t>PV-04931</t>
  </si>
  <si>
    <t>PV-04934</t>
  </si>
  <si>
    <t>PV-04938</t>
  </si>
  <si>
    <t>PV-04933</t>
  </si>
  <si>
    <t>PV-04932</t>
  </si>
  <si>
    <t>PV-04935</t>
  </si>
  <si>
    <t>PV-04936</t>
  </si>
  <si>
    <t>PV-04937</t>
  </si>
  <si>
    <t>OR-02214</t>
  </si>
  <si>
    <t>OR-02215</t>
  </si>
  <si>
    <t>OR-02216</t>
  </si>
  <si>
    <t>OR-02217</t>
  </si>
  <si>
    <t>OR-02218</t>
  </si>
  <si>
    <t>PV-04939</t>
  </si>
  <si>
    <t>OR-02219</t>
  </si>
  <si>
    <t>OR-02220</t>
  </si>
  <si>
    <t>OR-02221</t>
  </si>
  <si>
    <t>OR-02222</t>
  </si>
  <si>
    <t>OR-02223</t>
  </si>
  <si>
    <t>OR-02224</t>
  </si>
  <si>
    <t>OR-02225</t>
  </si>
  <si>
    <t>CN-00100 / JV-02628 DAMAGE CLAIM -RM783.60 OK</t>
  </si>
  <si>
    <t>CT-00377 RM2700/ 01/08/2024 SUPPLIER -RM84.16</t>
  </si>
  <si>
    <t>BALANCE -RM201.45 OK</t>
  </si>
  <si>
    <t>BALANCE RM150.88 DAMAGE CLAIM</t>
  </si>
  <si>
    <t>PV-04945</t>
  </si>
  <si>
    <t>PV-04946</t>
  </si>
  <si>
    <t>PV-04947</t>
  </si>
  <si>
    <t>PV-04948</t>
  </si>
  <si>
    <t>PV-04949</t>
  </si>
  <si>
    <t>PV-04950</t>
  </si>
  <si>
    <t>PV-04951</t>
  </si>
  <si>
    <t>PV-04952</t>
  </si>
  <si>
    <t>PV-04953</t>
  </si>
  <si>
    <t>PV-04954</t>
  </si>
  <si>
    <t>PV-04955</t>
  </si>
  <si>
    <t>PV-04956</t>
  </si>
  <si>
    <t>PV-04957</t>
  </si>
  <si>
    <t>PV-04958</t>
  </si>
  <si>
    <t>CT-00378 -RM2450/-</t>
  </si>
  <si>
    <t>PV-04959</t>
  </si>
  <si>
    <t>PV-04960</t>
  </si>
  <si>
    <t>CT-00379 -RM1300/-</t>
  </si>
  <si>
    <t>PV-04961</t>
  </si>
  <si>
    <t>PV-04962</t>
  </si>
  <si>
    <t>PV-04963</t>
  </si>
  <si>
    <t>PV-04964</t>
  </si>
  <si>
    <t>PV-04965</t>
  </si>
  <si>
    <t>PV-04966</t>
  </si>
  <si>
    <t>PV-04967</t>
  </si>
  <si>
    <t>PV-04968</t>
  </si>
  <si>
    <t>PV-04969</t>
  </si>
  <si>
    <t>PV-04970</t>
  </si>
  <si>
    <t>PV-04971</t>
  </si>
  <si>
    <t>CT-00380 -RM1700/-</t>
  </si>
  <si>
    <t>PV-04972</t>
  </si>
  <si>
    <t>PV-04973</t>
  </si>
  <si>
    <t>PV-04974</t>
  </si>
  <si>
    <t>PV-04975</t>
  </si>
  <si>
    <t>OR-02230</t>
  </si>
  <si>
    <t>JV-02604 =RM4935.35 DAMAGE CLAIM PJY8904</t>
  </si>
  <si>
    <t>CT-00374 -RM5650/-</t>
  </si>
  <si>
    <t>JV-02630</t>
  </si>
  <si>
    <t>STETS GLOBAL</t>
  </si>
  <si>
    <t>Interim Bonus</t>
  </si>
  <si>
    <t>OR-02231</t>
  </si>
  <si>
    <t>KURANG BAYAR 6/24 -RM800</t>
  </si>
  <si>
    <t>OR-02233</t>
  </si>
  <si>
    <t>PV-04976</t>
  </si>
  <si>
    <t>OR-02234</t>
  </si>
  <si>
    <t>PV-04977</t>
  </si>
  <si>
    <t>PV-04978</t>
  </si>
  <si>
    <t>PV-04979</t>
  </si>
  <si>
    <t>PV-04981</t>
  </si>
  <si>
    <t>PV-04982</t>
  </si>
  <si>
    <t>PV-04983</t>
  </si>
  <si>
    <t>PV-04984</t>
  </si>
  <si>
    <t>PV-04985</t>
  </si>
  <si>
    <t>OR-02235</t>
  </si>
  <si>
    <t>OR-02236</t>
  </si>
  <si>
    <t>OR-02239</t>
  </si>
  <si>
    <t xml:space="preserve">MXM </t>
  </si>
  <si>
    <t>Plus Edges</t>
  </si>
  <si>
    <t>PV-04989</t>
  </si>
  <si>
    <t>OR-02240</t>
  </si>
  <si>
    <t>OR-02241</t>
  </si>
  <si>
    <t>OR-02242</t>
  </si>
  <si>
    <t>OR-02243</t>
  </si>
  <si>
    <t>CT-00366 -RM6350</t>
  </si>
  <si>
    <t>PV-04991</t>
  </si>
  <si>
    <t>PV-04992</t>
  </si>
  <si>
    <t>PV-04993</t>
  </si>
  <si>
    <t>PV-04994</t>
  </si>
  <si>
    <t>PV-04995</t>
  </si>
  <si>
    <t>PV-04996</t>
  </si>
  <si>
    <t>PV-04997</t>
  </si>
  <si>
    <t>PV-04998</t>
  </si>
  <si>
    <t>PV-04999</t>
  </si>
  <si>
    <t>OR-02244</t>
  </si>
  <si>
    <t>OR-02245</t>
  </si>
  <si>
    <t>OR-02246</t>
  </si>
  <si>
    <t>OR-02247</t>
  </si>
  <si>
    <t>OR-02248</t>
  </si>
  <si>
    <t>PV-05000</t>
  </si>
  <si>
    <t>OR-02249</t>
  </si>
  <si>
    <t>OR-02250</t>
  </si>
  <si>
    <t>OR-02251</t>
  </si>
  <si>
    <t>OR-02252</t>
  </si>
  <si>
    <t>OR-02253</t>
  </si>
  <si>
    <t>OR-02254</t>
  </si>
  <si>
    <t>PV-05001</t>
  </si>
  <si>
    <t>PV-05002</t>
  </si>
  <si>
    <t>OR-02255</t>
  </si>
  <si>
    <t>PV-05003</t>
  </si>
  <si>
    <t>PV-05004</t>
  </si>
  <si>
    <t>OR-02256</t>
  </si>
  <si>
    <t>PV-05005, CN-00104, OR02257 =RM2571.70</t>
  </si>
  <si>
    <t>Bintang Gemilang</t>
  </si>
  <si>
    <t>JV-02359 Deleted OR-02258</t>
  </si>
  <si>
    <t>SST-KASTAM</t>
  </si>
  <si>
    <t>PV-05007</t>
  </si>
  <si>
    <t>PV-05014</t>
  </si>
  <si>
    <t>AL-24001208 20/5/24 RM200 INV XDA</t>
  </si>
  <si>
    <t>PV-05015</t>
  </si>
  <si>
    <t>PV-05016</t>
  </si>
  <si>
    <t>CT-00385 RM1064.63</t>
  </si>
  <si>
    <t>OR-02260</t>
  </si>
  <si>
    <t>PV-05017</t>
  </si>
  <si>
    <t>PV-05018</t>
  </si>
  <si>
    <t>PV-05019</t>
  </si>
  <si>
    <t>PV-05020</t>
  </si>
  <si>
    <t>PV-05021</t>
  </si>
  <si>
    <t>OR-02139</t>
  </si>
  <si>
    <t>JV-02360 Deleted  OR-02259</t>
  </si>
  <si>
    <t>JV-02664</t>
  </si>
  <si>
    <t xml:space="preserve">KEP2182 Insurance Cost </t>
  </si>
  <si>
    <t xml:space="preserve">JV-02360 </t>
  </si>
  <si>
    <t>JV-02665</t>
  </si>
  <si>
    <t>PV-05046</t>
  </si>
  <si>
    <t>PV-05047</t>
  </si>
  <si>
    <t>PV-05048</t>
  </si>
  <si>
    <t>PV-04431</t>
  </si>
  <si>
    <t>PV-05053</t>
  </si>
  <si>
    <t>PV-05054</t>
  </si>
  <si>
    <t>PV-05055</t>
  </si>
  <si>
    <t>Director Fee (GCM)</t>
  </si>
  <si>
    <t>PV-04274</t>
  </si>
  <si>
    <t>PV-05058</t>
  </si>
  <si>
    <t>PV-05099</t>
  </si>
  <si>
    <t>PV-05060</t>
  </si>
  <si>
    <t>PV-05061</t>
  </si>
  <si>
    <t xml:space="preserve">CT-00388 RM6500/- 27/09/2024 </t>
  </si>
  <si>
    <t>PV-05062</t>
  </si>
  <si>
    <t>PV-05063</t>
  </si>
  <si>
    <t>PV-05064</t>
  </si>
  <si>
    <t>PV-05065</t>
  </si>
  <si>
    <t>PV-05066</t>
  </si>
  <si>
    <t>PV-05067</t>
  </si>
  <si>
    <t>PV-05068</t>
  </si>
  <si>
    <t>PV-05069</t>
  </si>
  <si>
    <t>OR-02263</t>
  </si>
  <si>
    <t>OR-02264</t>
  </si>
  <si>
    <t>OR-02265</t>
  </si>
  <si>
    <t>OR-02266</t>
  </si>
  <si>
    <t>OR-02267</t>
  </si>
  <si>
    <t>CT-000389 RM3450/- 27/09/2024</t>
  </si>
  <si>
    <t>PV-05070</t>
  </si>
  <si>
    <t>PV-05071</t>
  </si>
  <si>
    <t>CANCEL CONTRA -CT-00382 -RM1950/-</t>
  </si>
  <si>
    <t>PV-05072</t>
  </si>
  <si>
    <t>OR-02268</t>
  </si>
  <si>
    <t>OR-02269</t>
  </si>
  <si>
    <t>PV-05073</t>
  </si>
  <si>
    <t>PV-05074</t>
  </si>
  <si>
    <t>PV-05075</t>
  </si>
  <si>
    <t>PV-05076</t>
  </si>
  <si>
    <t>PV-05077</t>
  </si>
  <si>
    <t>PV-05078</t>
  </si>
  <si>
    <t>E.H UTARA</t>
  </si>
  <si>
    <t>NG.T.T</t>
  </si>
  <si>
    <t>SVML Enterprise</t>
  </si>
  <si>
    <t>MK'S Transport</t>
  </si>
  <si>
    <t>GOLDEN NIVASHINI</t>
  </si>
  <si>
    <t>SKM Logistics</t>
  </si>
  <si>
    <t>PV-05079</t>
  </si>
  <si>
    <t>PV-05080</t>
  </si>
  <si>
    <t>PV-05081</t>
  </si>
  <si>
    <t>PV-05082</t>
  </si>
  <si>
    <t>PV-05083</t>
  </si>
  <si>
    <t>PV-05084</t>
  </si>
  <si>
    <t>OR-02270</t>
  </si>
  <si>
    <t>PV-05085</t>
  </si>
  <si>
    <t>PV-05086</t>
  </si>
  <si>
    <t>PV-05087</t>
  </si>
  <si>
    <t>PV-05088</t>
  </si>
  <si>
    <t>PV-05089</t>
  </si>
  <si>
    <t>PV-05090</t>
  </si>
  <si>
    <t>PV-05091</t>
  </si>
  <si>
    <t>PV-05092</t>
  </si>
  <si>
    <t>PV-05093</t>
  </si>
  <si>
    <t>PV-05094</t>
  </si>
  <si>
    <t>PV-05095</t>
  </si>
  <si>
    <t>PV-05096</t>
  </si>
  <si>
    <t>PV-05097</t>
  </si>
  <si>
    <t>PV-05098</t>
  </si>
  <si>
    <t>OR-02271</t>
  </si>
  <si>
    <t>OR-02272</t>
  </si>
  <si>
    <t>OR-02273</t>
  </si>
  <si>
    <t>OR-02274</t>
  </si>
  <si>
    <t>OR-02275</t>
  </si>
  <si>
    <t>CT-00390 -RM3690.90</t>
  </si>
  <si>
    <t>PV-05100</t>
  </si>
  <si>
    <t>PV-05101</t>
  </si>
  <si>
    <t>CT-00391 -RM850.00</t>
  </si>
  <si>
    <t>202309 Charge</t>
  </si>
  <si>
    <t>202408 Charge</t>
  </si>
  <si>
    <t>OR-02276</t>
  </si>
  <si>
    <t>OR-02277</t>
  </si>
  <si>
    <t>PV-05104</t>
  </si>
  <si>
    <t>PV-05105</t>
  </si>
  <si>
    <t>PV-05106</t>
  </si>
  <si>
    <t>PV-05107</t>
  </si>
  <si>
    <t>PV-05108</t>
  </si>
  <si>
    <t>PV-05109</t>
  </si>
  <si>
    <t>PV-05110</t>
  </si>
  <si>
    <t>PV-04405</t>
  </si>
  <si>
    <t>Mac</t>
  </si>
  <si>
    <t>PV-05034</t>
  </si>
  <si>
    <t>PV-05035</t>
  </si>
  <si>
    <t>PV-05036</t>
  </si>
  <si>
    <t>PV-05038</t>
  </si>
  <si>
    <t>PV-05039</t>
  </si>
  <si>
    <t>PV-05040</t>
  </si>
  <si>
    <t>PV-05041</t>
  </si>
  <si>
    <t>PV-05042</t>
  </si>
  <si>
    <t>PV-05043</t>
  </si>
  <si>
    <t>PV-05044</t>
  </si>
  <si>
    <t>PV-05045</t>
  </si>
  <si>
    <t>PV-04406</t>
  </si>
  <si>
    <t>PV-04407</t>
  </si>
  <si>
    <t>PV-04408</t>
  </si>
  <si>
    <t>PV-05022</t>
  </si>
  <si>
    <t>PV-05023</t>
  </si>
  <si>
    <t>PV-05024</t>
  </si>
  <si>
    <t>PV-05028</t>
  </si>
  <si>
    <t>PV-05025</t>
  </si>
  <si>
    <t>PV-05026</t>
  </si>
  <si>
    <t>PV-05027</t>
  </si>
  <si>
    <t>PV-05029</t>
  </si>
  <si>
    <t>PV-05030</t>
  </si>
  <si>
    <t>PV-05031</t>
  </si>
  <si>
    <t>PV-05032</t>
  </si>
  <si>
    <t>PV-05033</t>
  </si>
  <si>
    <t>PV-05111</t>
  </si>
  <si>
    <t>PV-05112</t>
  </si>
  <si>
    <t>PV-05113</t>
  </si>
  <si>
    <t>PV-05114</t>
  </si>
  <si>
    <t>PV-05115</t>
  </si>
  <si>
    <t>PV-05116</t>
  </si>
  <si>
    <t>PV-05117</t>
  </si>
  <si>
    <t>PV-05118</t>
  </si>
  <si>
    <t>PV-05119</t>
  </si>
  <si>
    <t>PV-05120</t>
  </si>
  <si>
    <t>PV-05037</t>
  </si>
  <si>
    <t>OR-02278</t>
  </si>
  <si>
    <t>OR-02279</t>
  </si>
  <si>
    <t>OR-02280</t>
  </si>
  <si>
    <t>OR-02281</t>
  </si>
  <si>
    <t>PV-05121</t>
  </si>
  <si>
    <t>OR-02282</t>
  </si>
  <si>
    <t>PV-05122</t>
  </si>
  <si>
    <t>PV-05123</t>
  </si>
  <si>
    <t>OR-02283</t>
  </si>
  <si>
    <t>CT-00392 RM4200/ &amp; CT-00393 RM900/ -08/10/2024</t>
  </si>
  <si>
    <t>Li Lean Pallet</t>
  </si>
  <si>
    <t>OR-02284</t>
  </si>
  <si>
    <t>OR-02285</t>
  </si>
  <si>
    <t>OR-02286</t>
  </si>
  <si>
    <t>OR-02287</t>
  </si>
  <si>
    <t>OR-02288</t>
  </si>
  <si>
    <t>OR-02289</t>
  </si>
  <si>
    <t>OR-02290</t>
  </si>
  <si>
    <t>OR-02291</t>
  </si>
  <si>
    <t>PV-05124</t>
  </si>
  <si>
    <t>PV-05125</t>
  </si>
  <si>
    <t>OR-02292</t>
  </si>
  <si>
    <t>OR-02293</t>
  </si>
  <si>
    <t>OR-02294</t>
  </si>
  <si>
    <t>Automax Logistics</t>
  </si>
  <si>
    <t>OR-02295</t>
  </si>
  <si>
    <t>PV-05127</t>
  </si>
  <si>
    <t>PV-05128</t>
  </si>
  <si>
    <t>PV-05129</t>
  </si>
  <si>
    <t>PV-05130</t>
  </si>
  <si>
    <t>PV-05131</t>
  </si>
  <si>
    <t>PV-05132</t>
  </si>
  <si>
    <t>OR-02296</t>
  </si>
  <si>
    <t>PV-05133</t>
  </si>
  <si>
    <t>PV-05134</t>
  </si>
  <si>
    <t>PV-05135</t>
  </si>
  <si>
    <t>PV-05136</t>
  </si>
  <si>
    <t>PV-05137</t>
  </si>
  <si>
    <t>PV-05138</t>
  </si>
  <si>
    <t>PV-05139</t>
  </si>
  <si>
    <t>PV-05140</t>
  </si>
  <si>
    <t>PV-05141</t>
  </si>
  <si>
    <t>PV-05142</t>
  </si>
  <si>
    <t>PV-05144</t>
  </si>
  <si>
    <t>PV-05145</t>
  </si>
  <si>
    <t>PV-05146</t>
  </si>
  <si>
    <t>PV-05147</t>
  </si>
  <si>
    <t>PV-05148</t>
  </si>
  <si>
    <t>PV-05149</t>
  </si>
  <si>
    <t>PV-05150</t>
  </si>
  <si>
    <t>PV-05151</t>
  </si>
  <si>
    <t>PV-05152</t>
  </si>
  <si>
    <t>PV-05153</t>
  </si>
  <si>
    <t>PV-05154</t>
  </si>
  <si>
    <t>PV-05155</t>
  </si>
  <si>
    <t>OR-02297</t>
  </si>
  <si>
    <t>OR-02298</t>
  </si>
  <si>
    <t>CT-00394 -RM601.80</t>
  </si>
  <si>
    <t>PV-05156</t>
  </si>
  <si>
    <t>PV-05157</t>
  </si>
  <si>
    <t>CT-00396 -RM1600/-</t>
  </si>
  <si>
    <t>PV-05158</t>
  </si>
  <si>
    <t>PV-05159</t>
  </si>
  <si>
    <t>CT-00397 -RM2700/-</t>
  </si>
  <si>
    <t>PV-05143</t>
  </si>
  <si>
    <t>CT-00398 -RM900/-</t>
  </si>
  <si>
    <t>PV-05161</t>
  </si>
  <si>
    <t>OR-02301</t>
  </si>
  <si>
    <t>CT-00383 -RM9720/- 31/7/24</t>
  </si>
  <si>
    <t>PV-05163</t>
  </si>
  <si>
    <t>PV-05164</t>
  </si>
  <si>
    <t>PV-05165</t>
  </si>
  <si>
    <t xml:space="preserve">HJ VIN (CM Maju) </t>
  </si>
  <si>
    <t>FOO HO SAN</t>
  </si>
  <si>
    <t>OR-02303</t>
  </si>
  <si>
    <t>OR-02304 DAMAGE CLAIM RM1,522.88</t>
  </si>
  <si>
    <t>OR-02302</t>
  </si>
  <si>
    <t>OR-02305</t>
  </si>
  <si>
    <t>OR-02306</t>
  </si>
  <si>
    <t>OR-02307</t>
  </si>
  <si>
    <t>OR-02308</t>
  </si>
  <si>
    <t>OR-02310</t>
  </si>
  <si>
    <t>OR-02311</t>
  </si>
  <si>
    <t>OR-02312</t>
  </si>
  <si>
    <t>OR-02313</t>
  </si>
  <si>
    <t>OR-02314</t>
  </si>
  <si>
    <t>OR-02315</t>
  </si>
  <si>
    <t>OR-02316</t>
  </si>
  <si>
    <t>OR-02317</t>
  </si>
  <si>
    <t>OR-02318</t>
  </si>
  <si>
    <t>OR-02319</t>
  </si>
  <si>
    <t>OR-02320</t>
  </si>
  <si>
    <t>OR-02321</t>
  </si>
  <si>
    <t>OR-02322</t>
  </si>
  <si>
    <t>CT-00403 =RM4650/-7/24</t>
  </si>
  <si>
    <t>OR-02323</t>
  </si>
  <si>
    <t>OR-02324</t>
  </si>
  <si>
    <t>OR-02325</t>
  </si>
  <si>
    <t>PV-05167</t>
  </si>
  <si>
    <t>PV-05168</t>
  </si>
  <si>
    <t>PV-05169</t>
  </si>
  <si>
    <t>PV-05170</t>
  </si>
  <si>
    <t>PV-05171</t>
  </si>
  <si>
    <t>PV-05172</t>
  </si>
  <si>
    <t>PV-05173</t>
  </si>
  <si>
    <t>PV-05174</t>
  </si>
  <si>
    <t>PV-05175</t>
  </si>
  <si>
    <t>PV-05176</t>
  </si>
  <si>
    <t>PV-05177</t>
  </si>
  <si>
    <t>CT-00404 =RM2400/- 7/24</t>
  </si>
  <si>
    <t>PV-05178</t>
  </si>
  <si>
    <t>PV-05179</t>
  </si>
  <si>
    <t>PV-05180</t>
  </si>
  <si>
    <t>PV-05181</t>
  </si>
  <si>
    <t>PV-05182</t>
  </si>
  <si>
    <t>PV-05183</t>
  </si>
  <si>
    <t>PV-05184</t>
  </si>
  <si>
    <t>PV-05185</t>
  </si>
  <si>
    <t>PV-05186</t>
  </si>
  <si>
    <t>PV-05187</t>
  </si>
  <si>
    <t>PV-05188</t>
  </si>
  <si>
    <t>PV-05189</t>
  </si>
  <si>
    <t>PV-05190</t>
  </si>
  <si>
    <t>PV-05191</t>
  </si>
  <si>
    <t>PV-05192</t>
  </si>
  <si>
    <t>OR-02326</t>
  </si>
  <si>
    <t>OR-02309</t>
  </si>
  <si>
    <t>Marthi Trading</t>
  </si>
  <si>
    <t>Paid 5000, 1300 &amp; 6700</t>
  </si>
  <si>
    <t>OR-02327</t>
  </si>
  <si>
    <t>OR-02328</t>
  </si>
  <si>
    <t xml:space="preserve">Bank Movement File </t>
  </si>
  <si>
    <t>SQL Customer Payment Listing</t>
  </si>
  <si>
    <t>Difference</t>
  </si>
  <si>
    <t xml:space="preserve">Total </t>
  </si>
  <si>
    <t xml:space="preserve">Bank </t>
  </si>
  <si>
    <t>Official Receipt (OR)</t>
  </si>
  <si>
    <t xml:space="preserve">Difference (Damage Claim / Late Document Claim) </t>
  </si>
  <si>
    <t>SQL Invoice Listing</t>
  </si>
  <si>
    <t>SV</t>
  </si>
  <si>
    <t>SVE</t>
  </si>
  <si>
    <t xml:space="preserve">Job Listing File </t>
  </si>
  <si>
    <t>Customer Type</t>
  </si>
  <si>
    <t>Invoice ONLY</t>
  </si>
  <si>
    <t>SV Customers</t>
  </si>
  <si>
    <t xml:space="preserve">SV Customer (OR) </t>
  </si>
  <si>
    <t>SVE Customer (IV)</t>
  </si>
  <si>
    <t xml:space="preserve">SST Listing Report </t>
  </si>
  <si>
    <t>01/09 - 31/10</t>
  </si>
  <si>
    <t>01/11 - 31/12</t>
  </si>
  <si>
    <t xml:space="preserve">SV </t>
  </si>
  <si>
    <t>SST 6%</t>
  </si>
  <si>
    <t>OR-02329</t>
  </si>
  <si>
    <t>OR-02330</t>
  </si>
  <si>
    <t>OR-02331</t>
  </si>
  <si>
    <t>PV-05193</t>
  </si>
  <si>
    <t>PV-05194</t>
  </si>
  <si>
    <t>PV-05008</t>
  </si>
  <si>
    <t>PV-05195</t>
  </si>
  <si>
    <t>PV-05196</t>
  </si>
  <si>
    <t>PV-05197</t>
  </si>
  <si>
    <t>PV-05198</t>
  </si>
  <si>
    <t>PV-05199</t>
  </si>
  <si>
    <t>PV-05200</t>
  </si>
  <si>
    <t>PV-05201</t>
  </si>
  <si>
    <t>SEH BROTHERS</t>
  </si>
  <si>
    <t>PV-05205</t>
  </si>
  <si>
    <t>PV-05203</t>
  </si>
  <si>
    <t>PV-05204</t>
  </si>
  <si>
    <t>PV-05206</t>
  </si>
  <si>
    <t>PV-05207</t>
  </si>
  <si>
    <t>PV-05208</t>
  </si>
  <si>
    <t>PV-05209</t>
  </si>
  <si>
    <t>PV-05210</t>
  </si>
  <si>
    <t>CT-00406 -RM3500/- 8/2024</t>
  </si>
  <si>
    <t>PV-05211</t>
  </si>
  <si>
    <t>PV-05212</t>
  </si>
  <si>
    <t>PV-05213</t>
  </si>
  <si>
    <t>PV-05214</t>
  </si>
  <si>
    <t>PV-05215</t>
  </si>
  <si>
    <t>OR-02332</t>
  </si>
  <si>
    <t>OR-02333</t>
  </si>
  <si>
    <t>OR-02334</t>
  </si>
  <si>
    <t>OR-02335</t>
  </si>
  <si>
    <t>CT-00407 -RM6100/- 7/2024</t>
  </si>
  <si>
    <t>PV-05216</t>
  </si>
  <si>
    <t>PV-05202</t>
  </si>
  <si>
    <t>PV-05217</t>
  </si>
  <si>
    <t>PV-05218</t>
  </si>
  <si>
    <t>PV-05219</t>
  </si>
  <si>
    <t>PV-05220</t>
  </si>
  <si>
    <t>DAMAGE CLAIM RM370.50</t>
  </si>
  <si>
    <t>PV-05221</t>
  </si>
  <si>
    <t>CT-00408 -RM1000/-8/2024 / CT-00410-RM370.50 + CT-00409-RM10.00=RM380.50</t>
  </si>
  <si>
    <t>OR-02336</t>
  </si>
  <si>
    <t>Exton Express</t>
  </si>
  <si>
    <t>OR-02337</t>
  </si>
  <si>
    <t>OR-02338</t>
  </si>
  <si>
    <t>OR-02339</t>
  </si>
  <si>
    <t>PV-05222</t>
  </si>
  <si>
    <t>EKSP Recycle</t>
  </si>
  <si>
    <t>AHM</t>
  </si>
  <si>
    <t>L&amp;P Transport SB</t>
  </si>
  <si>
    <t xml:space="preserve">Chee Keong (TPG Keat) </t>
  </si>
  <si>
    <t>OR-02340</t>
  </si>
  <si>
    <t>OR-02341</t>
  </si>
  <si>
    <t>OR-02342</t>
  </si>
  <si>
    <t>OR-02343</t>
  </si>
  <si>
    <t>OR-02344</t>
  </si>
  <si>
    <t>OR-02345</t>
  </si>
  <si>
    <t>OR-02346</t>
  </si>
  <si>
    <t>OR-02347</t>
  </si>
  <si>
    <t>OR-02348</t>
  </si>
  <si>
    <t>OR-02349</t>
  </si>
  <si>
    <t>PV-05224</t>
  </si>
  <si>
    <t>PV-05225</t>
  </si>
  <si>
    <t>PV-05226</t>
  </si>
  <si>
    <t>PV-05227</t>
  </si>
  <si>
    <t>PV-05228</t>
  </si>
  <si>
    <t>PV-05229</t>
  </si>
  <si>
    <t>PV-05230</t>
  </si>
  <si>
    <t>PV-05231</t>
  </si>
  <si>
    <t>PV-05232</t>
  </si>
  <si>
    <t>PV-05233</t>
  </si>
  <si>
    <t>PV-05234</t>
  </si>
  <si>
    <t>PV-05235</t>
  </si>
  <si>
    <t>PV-05236</t>
  </si>
  <si>
    <t>PV-05237</t>
  </si>
  <si>
    <t>PV-05238</t>
  </si>
  <si>
    <t>PV-05239</t>
  </si>
  <si>
    <t>PV-05240</t>
  </si>
  <si>
    <t>RM1242.48 CT-00412 -9/24</t>
  </si>
  <si>
    <t>PV-05241</t>
  </si>
  <si>
    <t>PV-05242</t>
  </si>
  <si>
    <t>PV-05243</t>
  </si>
  <si>
    <t>CT-00384 RM10820/ -8/24</t>
  </si>
  <si>
    <t>CT-00400 RM3100/ 9/24</t>
  </si>
  <si>
    <t xml:space="preserve">Director Fee (GCM) </t>
  </si>
  <si>
    <t>PV-05245</t>
  </si>
  <si>
    <t>PV-05246</t>
  </si>
  <si>
    <t>OR-02350</t>
  </si>
  <si>
    <t>OR-02351</t>
  </si>
  <si>
    <t>OR-02352</t>
  </si>
  <si>
    <t>RM2400/ CT-00413 SUPP-10/24 / CUS-9/24</t>
  </si>
  <si>
    <t>OR-02353</t>
  </si>
  <si>
    <t>PV-05247</t>
  </si>
  <si>
    <t>PV-05248</t>
  </si>
  <si>
    <t>PV-05249</t>
  </si>
  <si>
    <t>PV-05250</t>
  </si>
  <si>
    <t>PV-05251</t>
  </si>
  <si>
    <t>PV-05252</t>
  </si>
  <si>
    <t>PV-05253</t>
  </si>
  <si>
    <t xml:space="preserve">Fr Director (GCM) </t>
  </si>
  <si>
    <t>JV-02728</t>
  </si>
  <si>
    <t>JV-02729</t>
  </si>
  <si>
    <t>OR-02354</t>
  </si>
  <si>
    <t>PV-05254</t>
  </si>
  <si>
    <t xml:space="preserve">Insentive from Bank </t>
  </si>
  <si>
    <t>Hong Leong Logistics</t>
  </si>
  <si>
    <t>Wah Heng Melaka</t>
  </si>
  <si>
    <t>OR-02355</t>
  </si>
  <si>
    <t>JV-02730</t>
  </si>
  <si>
    <t>OR-02356</t>
  </si>
  <si>
    <t>OR-02357</t>
  </si>
  <si>
    <t>JV-02731</t>
  </si>
  <si>
    <t>PV-05255</t>
  </si>
  <si>
    <t>PV-05256</t>
  </si>
  <si>
    <t>OR-02361</t>
  </si>
  <si>
    <t>JV-02732</t>
  </si>
  <si>
    <t>OR-02359</t>
  </si>
  <si>
    <t>OR-02360</t>
  </si>
  <si>
    <t>OR-02363</t>
  </si>
  <si>
    <t>PV-05258</t>
  </si>
  <si>
    <t>PV-05259</t>
  </si>
  <si>
    <t>PV-05260</t>
  </si>
  <si>
    <t>PV-05261</t>
  </si>
  <si>
    <t>PV-05262</t>
  </si>
  <si>
    <t>JV-02733</t>
  </si>
  <si>
    <t>PV-05257</t>
  </si>
  <si>
    <t>PV-05263</t>
  </si>
  <si>
    <t>PV-05264</t>
  </si>
  <si>
    <t>PV-05265</t>
  </si>
  <si>
    <t>PV-05266</t>
  </si>
  <si>
    <t>PV-05267</t>
  </si>
  <si>
    <t>PV-05268</t>
  </si>
  <si>
    <t>PV-05269</t>
  </si>
  <si>
    <t>PV-05270</t>
  </si>
  <si>
    <t>PV-05271</t>
  </si>
  <si>
    <t>PV-05272</t>
  </si>
  <si>
    <t>PV-05273</t>
  </si>
  <si>
    <t>OR-02358</t>
  </si>
  <si>
    <t>OR-02362</t>
  </si>
  <si>
    <t>CT-00401 -RM1800 30/09/2024</t>
  </si>
  <si>
    <t>PV-05274</t>
  </si>
  <si>
    <t>CT-00416 -RM750 + DN-00012 -RM1637.11 =RM2387.11</t>
  </si>
  <si>
    <t>CT-00415 -RM3000/ +DN-00006-RM10/ + DN-00008-RM30/ =RM3840.00</t>
  </si>
  <si>
    <t>PV-05275</t>
  </si>
  <si>
    <t>Sakura Transport</t>
  </si>
  <si>
    <t>Pay Direct to Loan A/C RM5,000</t>
  </si>
  <si>
    <t xml:space="preserve">Terus key in ke MBB loan acc dalam PBB shj </t>
  </si>
  <si>
    <t>OR-02364</t>
  </si>
  <si>
    <t>PV-05276</t>
  </si>
  <si>
    <t>PV-05277</t>
  </si>
  <si>
    <t>PV-05278</t>
  </si>
  <si>
    <t>CT-00417 -RM3406.80 27/12/2024 10/2024</t>
  </si>
  <si>
    <t>PV-05279</t>
  </si>
  <si>
    <t>PV-05280</t>
  </si>
  <si>
    <t>PV-05281</t>
  </si>
  <si>
    <t>PV-05282</t>
  </si>
  <si>
    <t>PV-05283</t>
  </si>
  <si>
    <t>PV-05284</t>
  </si>
  <si>
    <t>OR-02365</t>
  </si>
  <si>
    <t>OR-02366</t>
  </si>
  <si>
    <t xml:space="preserve">LSH Power </t>
  </si>
  <si>
    <t>Deposit for PHR4882 repair</t>
  </si>
  <si>
    <t>OR-02367</t>
  </si>
  <si>
    <t>OR-02368</t>
  </si>
  <si>
    <t>PV-05285</t>
  </si>
  <si>
    <t>OR-02369</t>
  </si>
  <si>
    <t>PV-05286</t>
  </si>
  <si>
    <t>OR-02370</t>
  </si>
  <si>
    <t>CN-00108-RM78.76 / CN-00112-RM102.03 TOTAL RM180.79</t>
  </si>
  <si>
    <t>OR-02372</t>
  </si>
  <si>
    <t>OR-02373</t>
  </si>
  <si>
    <t>CT-00418 -RM12450.00 1/1/2024 10/24</t>
  </si>
  <si>
    <t>OR-02374</t>
  </si>
  <si>
    <t>OR-02375</t>
  </si>
  <si>
    <t>OR-02376</t>
  </si>
  <si>
    <t>PV-05289</t>
  </si>
  <si>
    <t>PV-05290</t>
  </si>
  <si>
    <t>CT-00419 -RM800+RM120=RM920.00 8/2024</t>
  </si>
  <si>
    <t>OR-02377</t>
  </si>
  <si>
    <t>KLLB</t>
  </si>
  <si>
    <t>L&amp;P Tpt SB</t>
  </si>
  <si>
    <t>PV-05291</t>
  </si>
  <si>
    <t>OR-02378</t>
  </si>
  <si>
    <t>OR-02379</t>
  </si>
  <si>
    <t>OR-02380</t>
  </si>
  <si>
    <t>OR-02381</t>
  </si>
  <si>
    <t>OR-02382</t>
  </si>
  <si>
    <t>PV-05292</t>
  </si>
  <si>
    <t>PV-05293</t>
  </si>
  <si>
    <t>CT-00420 -RM900/- 9/24</t>
  </si>
  <si>
    <t>PV-05294</t>
  </si>
  <si>
    <t>PV-05295</t>
  </si>
  <si>
    <t>PV-05296</t>
  </si>
  <si>
    <t>CT-00421 -RM1243.20 -10/24</t>
  </si>
  <si>
    <t>PV-05297</t>
  </si>
  <si>
    <t>PV-05298</t>
  </si>
  <si>
    <t>PV-05299</t>
  </si>
  <si>
    <t>CT-00422 -RM1300 -9/24</t>
  </si>
  <si>
    <t>PV-05300</t>
  </si>
  <si>
    <t>PV-05301</t>
  </si>
  <si>
    <t>PV-05302</t>
  </si>
  <si>
    <t>PV-05303</t>
  </si>
  <si>
    <t>PV-05304</t>
  </si>
  <si>
    <t>CN-2409004 BELUM KEY IN -RM293.00</t>
  </si>
  <si>
    <t>PV-05305</t>
  </si>
  <si>
    <t>PV-05306</t>
  </si>
  <si>
    <t>PV-05307</t>
  </si>
  <si>
    <t>PV-05308</t>
  </si>
  <si>
    <t>To Maybank Term Loan (Direct)</t>
  </si>
  <si>
    <t>PV-05309</t>
  </si>
  <si>
    <t>Eri Pulp</t>
  </si>
  <si>
    <t>Sakura Tpt</t>
  </si>
  <si>
    <t>PV-05310</t>
  </si>
  <si>
    <t>OR-02383</t>
  </si>
  <si>
    <t>OR-02384</t>
  </si>
  <si>
    <t>OR-02385</t>
  </si>
  <si>
    <t>OR-02386</t>
  </si>
  <si>
    <t>OR-02387</t>
  </si>
  <si>
    <t>OR-02388</t>
  </si>
  <si>
    <t>PV-05311</t>
  </si>
  <si>
    <t>PV-05312</t>
  </si>
  <si>
    <t>PV-05313</t>
  </si>
  <si>
    <t>KS Transport</t>
  </si>
  <si>
    <t>Staff Bonus</t>
  </si>
  <si>
    <t>PV-05314</t>
  </si>
  <si>
    <t>PV-05315</t>
  </si>
  <si>
    <t>OR-02389</t>
  </si>
  <si>
    <t>OR-02390</t>
  </si>
  <si>
    <t>PV-05316</t>
  </si>
  <si>
    <t>PV-05317</t>
  </si>
  <si>
    <t>PV-05318</t>
  </si>
  <si>
    <t>PV-05319</t>
  </si>
  <si>
    <t>PV-05320</t>
  </si>
  <si>
    <t>PV-05321</t>
  </si>
  <si>
    <t>CT-00402 -RM12471.70/-10/2024</t>
  </si>
  <si>
    <t>CT-00426 -RM1150/ 10/24</t>
  </si>
  <si>
    <t>MXM Surfaces</t>
  </si>
  <si>
    <t xml:space="preserve">V&amp;G Transport </t>
  </si>
  <si>
    <t>OR-02391</t>
  </si>
  <si>
    <t>PV-05322</t>
  </si>
  <si>
    <t>CT-00427 =RM2100/ -10/24</t>
  </si>
  <si>
    <t>OR-02392</t>
  </si>
  <si>
    <t>PV-05323</t>
  </si>
  <si>
    <t>PV-05324</t>
  </si>
  <si>
    <t>CT-00428 =RM1111.25 -11/24</t>
  </si>
  <si>
    <t>OR-02393</t>
  </si>
  <si>
    <t>OR-02394</t>
  </si>
  <si>
    <t>REFER JV-02496</t>
  </si>
  <si>
    <t xml:space="preserve">Invoice Reimburse (None) </t>
  </si>
  <si>
    <t xml:space="preserve">Contract Staff </t>
  </si>
  <si>
    <t>Refer PV-05308</t>
  </si>
  <si>
    <t>PHR4882 Puspakom</t>
  </si>
  <si>
    <t xml:space="preserve">PHR4882 Road Tax </t>
  </si>
  <si>
    <t>PHR4882 Service Charge</t>
  </si>
  <si>
    <t>VCM3362 Puspakom</t>
  </si>
  <si>
    <t>VCM3362 M&amp;R</t>
  </si>
  <si>
    <t>New Cash in Hand (PBB GCM)</t>
  </si>
  <si>
    <t>Comm Angie</t>
  </si>
  <si>
    <t>Comm Suthian</t>
  </si>
  <si>
    <t>Dec &amp; Jan</t>
  </si>
  <si>
    <t>OR-02395</t>
  </si>
  <si>
    <t>OR-02396</t>
  </si>
  <si>
    <t>OR-02397</t>
  </si>
  <si>
    <t>PV-05325</t>
  </si>
  <si>
    <t>PV-05326</t>
  </si>
  <si>
    <t>CT-00429 -RM6015.10 11/24</t>
  </si>
  <si>
    <t>PV-05327</t>
  </si>
  <si>
    <t>PV-05328</t>
  </si>
  <si>
    <t>PV-05329</t>
  </si>
  <si>
    <t>PV-05330</t>
  </si>
  <si>
    <t>PV-05331</t>
  </si>
  <si>
    <t>PV-05332</t>
  </si>
  <si>
    <t>PV-05333</t>
  </si>
  <si>
    <t>PV-05334</t>
  </si>
  <si>
    <t>PV-05335</t>
  </si>
  <si>
    <t>PV-05336</t>
  </si>
  <si>
    <t>CT-00430 -RM1000/ -10/2024</t>
  </si>
  <si>
    <t>PV-05338</t>
  </si>
  <si>
    <t>OR-02398</t>
  </si>
  <si>
    <t>PV-05339</t>
  </si>
  <si>
    <t>JV-02743</t>
  </si>
  <si>
    <t>JV-02744</t>
  </si>
  <si>
    <t>PV-05340</t>
  </si>
  <si>
    <t>PV-05341</t>
  </si>
  <si>
    <t>PV-05342</t>
  </si>
  <si>
    <t>OR-02399</t>
  </si>
  <si>
    <t>PV-05343</t>
  </si>
  <si>
    <t>PV-05344</t>
  </si>
  <si>
    <t>PV-05345</t>
  </si>
  <si>
    <t>CT-00431=RM5737.11 9/24</t>
  </si>
  <si>
    <t>OR-02400</t>
  </si>
  <si>
    <t>Office Exp</t>
  </si>
  <si>
    <t>Truck Exp</t>
  </si>
  <si>
    <t>Opening Balance</t>
  </si>
  <si>
    <t xml:space="preserve">STETS </t>
  </si>
  <si>
    <t>Insurance Claim BLX2635</t>
  </si>
  <si>
    <t>PV-05346</t>
  </si>
  <si>
    <t>OR-02401</t>
  </si>
  <si>
    <t>OR-02402</t>
  </si>
  <si>
    <t>PV-05350</t>
  </si>
  <si>
    <t>OR-02403</t>
  </si>
  <si>
    <t>PV-2250</t>
  </si>
  <si>
    <t>PV-2252</t>
  </si>
  <si>
    <t>OR-02404</t>
  </si>
  <si>
    <t>OR-02405</t>
  </si>
  <si>
    <t>To Director (GCM)</t>
  </si>
  <si>
    <t>Faster Get hit AMB gate</t>
  </si>
  <si>
    <t xml:space="preserve">Damage Claim by AMB </t>
  </si>
  <si>
    <t>Cash in from CIMB</t>
  </si>
  <si>
    <t>Yongjilin</t>
  </si>
  <si>
    <t>PV-05352</t>
  </si>
  <si>
    <t>PV-05353</t>
  </si>
  <si>
    <t>PV-05354</t>
  </si>
  <si>
    <t>PV-05355</t>
  </si>
  <si>
    <t>PV-05356</t>
  </si>
  <si>
    <t>PV-05357</t>
  </si>
  <si>
    <t>OR-02406</t>
  </si>
  <si>
    <t>OR-02407</t>
  </si>
  <si>
    <t>OR-02408</t>
  </si>
  <si>
    <t>PV-05358</t>
  </si>
  <si>
    <t>PV-05359</t>
  </si>
  <si>
    <t>QAYRA SDN BHD ( J &amp; T )</t>
  </si>
  <si>
    <t xml:space="preserve">ProArt </t>
  </si>
  <si>
    <t>iQuatz</t>
  </si>
  <si>
    <t>Training</t>
  </si>
  <si>
    <t>Rakan Kertas</t>
  </si>
  <si>
    <t>OR-02409</t>
  </si>
  <si>
    <t>OR-02410</t>
  </si>
  <si>
    <t>OR-02411</t>
  </si>
  <si>
    <t>PV-05361</t>
  </si>
  <si>
    <t>PV-05362</t>
  </si>
  <si>
    <t>PV-05363</t>
  </si>
  <si>
    <t>PV-05364</t>
  </si>
  <si>
    <t>PV-05365</t>
  </si>
  <si>
    <t>CT-00437=RM4800/- 10/2024</t>
  </si>
  <si>
    <t>PV-05366</t>
  </si>
  <si>
    <t>PV-05367</t>
  </si>
  <si>
    <t>PV-05368</t>
  </si>
  <si>
    <t>PV-05369</t>
  </si>
  <si>
    <t>PV-05370</t>
  </si>
  <si>
    <t>PV-05371</t>
  </si>
  <si>
    <t>PV-05372</t>
  </si>
  <si>
    <t>PV-05373</t>
  </si>
  <si>
    <t>PV-05374</t>
  </si>
  <si>
    <t>PV-05375</t>
  </si>
  <si>
    <t>OR-02412</t>
  </si>
  <si>
    <t>OR-02413</t>
  </si>
  <si>
    <t>PV-05376</t>
  </si>
  <si>
    <t>OR-02414</t>
  </si>
  <si>
    <t>OR-02415</t>
  </si>
  <si>
    <t>PV-05377</t>
  </si>
  <si>
    <t>Tunas Baru</t>
  </si>
  <si>
    <t>Smart Express</t>
  </si>
  <si>
    <t>BKH flush radiator</t>
  </si>
  <si>
    <t>PV-05378</t>
  </si>
  <si>
    <t>PV-05379</t>
  </si>
  <si>
    <t>PV-05380</t>
  </si>
  <si>
    <t>PV-05381</t>
  </si>
  <si>
    <t>PV-05382</t>
  </si>
  <si>
    <t>CT-00440 -11/24 RM2640.80</t>
  </si>
  <si>
    <t>PV-05383</t>
  </si>
  <si>
    <t>PV-05384</t>
  </si>
  <si>
    <t>PV-05385</t>
  </si>
  <si>
    <t>PV-05386</t>
  </si>
  <si>
    <t>PV-05387</t>
  </si>
  <si>
    <t>CT-00441 -RM691.52 12/24</t>
  </si>
  <si>
    <t>PV-05388</t>
  </si>
  <si>
    <t>PV-05389</t>
  </si>
  <si>
    <t xml:space="preserve">CT-00442 -RM1291.80 (NOV vs DEC24)  </t>
  </si>
  <si>
    <t>PV-05390</t>
  </si>
  <si>
    <t>PV-05391</t>
  </si>
  <si>
    <t>PV-05392</t>
  </si>
  <si>
    <t>PV-05393</t>
  </si>
  <si>
    <t>CT-00443 -RM1895.51 -11/24</t>
  </si>
  <si>
    <t>PV-05394</t>
  </si>
  <si>
    <t>PV-05395</t>
  </si>
  <si>
    <t>PV-05396</t>
  </si>
  <si>
    <t>PV-05397</t>
  </si>
  <si>
    <t>PV-05398</t>
  </si>
  <si>
    <t>PV-05399</t>
  </si>
  <si>
    <t>PV-05400</t>
  </si>
  <si>
    <t>CT-00444-RM4000/ -11/24</t>
  </si>
  <si>
    <t>PV-05401</t>
  </si>
  <si>
    <t>CT-0445-RM800/ 12/24</t>
  </si>
  <si>
    <t>PV-05402</t>
  </si>
  <si>
    <t>PV-05403</t>
  </si>
  <si>
    <t>OR-02419</t>
  </si>
  <si>
    <t>OR-02420</t>
  </si>
  <si>
    <t>AK Trans</t>
  </si>
  <si>
    <t>OR-02422</t>
  </si>
  <si>
    <t>OR-02423</t>
  </si>
  <si>
    <t>OR-02424</t>
  </si>
  <si>
    <t>PV-05408</t>
  </si>
  <si>
    <t>PV-05409</t>
  </si>
  <si>
    <t>PV-05410</t>
  </si>
  <si>
    <t>PV-05411</t>
  </si>
  <si>
    <t>PV-05412</t>
  </si>
  <si>
    <t>PV-05413</t>
  </si>
  <si>
    <t>PV-05414</t>
  </si>
  <si>
    <t>OR-02425</t>
  </si>
  <si>
    <t>GFPJ BUKAN GFP SB</t>
  </si>
  <si>
    <t>OR-02426</t>
  </si>
  <si>
    <t>OR-02427</t>
  </si>
  <si>
    <t>PV-05415</t>
  </si>
  <si>
    <t>OR-02428</t>
  </si>
  <si>
    <t>OR-02429</t>
  </si>
  <si>
    <t>BULAN 12 X BAYAR (OR-02429 BULAN 1/25)</t>
  </si>
  <si>
    <t>OR-02430 n OR-02431 =1850+2200=RM4050</t>
  </si>
  <si>
    <t>CT-00450=RM4300 10/2024</t>
  </si>
  <si>
    <t>OR-02432</t>
  </si>
  <si>
    <t>OK</t>
  </si>
  <si>
    <t>CN-00117 RM9/- 01/2025</t>
  </si>
  <si>
    <t>OR-02433</t>
  </si>
  <si>
    <t xml:space="preserve">HT Solution </t>
  </si>
  <si>
    <t>Auditor - Alvin &amp; Co</t>
  </si>
  <si>
    <t>Josh M Secretarial</t>
  </si>
  <si>
    <t>Tax Advisory</t>
  </si>
  <si>
    <t>OR-02435</t>
  </si>
  <si>
    <t>PV2260</t>
  </si>
  <si>
    <t>OR-02436</t>
  </si>
  <si>
    <t>PV2263</t>
  </si>
  <si>
    <t>OR-02437</t>
  </si>
  <si>
    <t>OR-02438</t>
  </si>
  <si>
    <t>PV-05417</t>
  </si>
  <si>
    <t>PV-05418</t>
  </si>
  <si>
    <t>PV-05419</t>
  </si>
  <si>
    <t>PV-05420</t>
  </si>
  <si>
    <t>PV-05421</t>
  </si>
  <si>
    <t>PV-05422</t>
  </si>
  <si>
    <t>PV-05423</t>
  </si>
  <si>
    <t>PV-05424</t>
  </si>
  <si>
    <t>PV-05425</t>
  </si>
  <si>
    <t xml:space="preserve">CN190360 RM84.80 </t>
  </si>
  <si>
    <t>OR-02439</t>
  </si>
  <si>
    <t xml:space="preserve">Faster Get </t>
  </si>
  <si>
    <t>OR-02440</t>
  </si>
  <si>
    <t>OR-02441</t>
  </si>
  <si>
    <t>OR-02442</t>
  </si>
  <si>
    <t>OR-02443</t>
  </si>
  <si>
    <t>PV-05428</t>
  </si>
  <si>
    <t>PV-05429</t>
  </si>
  <si>
    <t>OR-02444</t>
  </si>
  <si>
    <t>OR-02445</t>
  </si>
  <si>
    <t>OR-02446</t>
  </si>
  <si>
    <t>12/2024 -BELUM BAYAR</t>
  </si>
  <si>
    <t>1/2025 BELUM BAYAR</t>
  </si>
  <si>
    <t>PV-05430</t>
  </si>
  <si>
    <t>PV-05431</t>
  </si>
  <si>
    <t>PV-05432</t>
  </si>
  <si>
    <t>PV-05433</t>
  </si>
  <si>
    <t>PV-05434</t>
  </si>
  <si>
    <t>PV-05435</t>
  </si>
  <si>
    <t>PV-05436</t>
  </si>
  <si>
    <t>PV-05437</t>
  </si>
  <si>
    <t>PV-05438</t>
  </si>
  <si>
    <t>PV-05439</t>
  </si>
  <si>
    <t>PV-05440</t>
  </si>
  <si>
    <t>PV-05441</t>
  </si>
  <si>
    <t>PV-05442</t>
  </si>
  <si>
    <t>PV-05443</t>
  </si>
  <si>
    <t>PV-05444</t>
  </si>
  <si>
    <t>PV-05445</t>
  </si>
  <si>
    <t>PV-05446</t>
  </si>
  <si>
    <t>PV-05447</t>
  </si>
  <si>
    <t>IDS</t>
  </si>
  <si>
    <t>ZY Machinery</t>
  </si>
  <si>
    <t>OR-02447</t>
  </si>
  <si>
    <t>BAL NO PAID RM90-SST</t>
  </si>
  <si>
    <t>OR-02448</t>
  </si>
  <si>
    <t>OR-02449</t>
  </si>
  <si>
    <t>OR-02450</t>
  </si>
  <si>
    <t>OR-02451</t>
  </si>
  <si>
    <t>OR-02452</t>
  </si>
  <si>
    <t>OR-02453</t>
  </si>
  <si>
    <t>CT-00454 1/25 RM870/-</t>
  </si>
  <si>
    <t>OR-02454</t>
  </si>
  <si>
    <t>PV-05448</t>
  </si>
  <si>
    <t>PV-05449</t>
  </si>
  <si>
    <t>PV-05450</t>
  </si>
  <si>
    <t>PV-05451</t>
  </si>
  <si>
    <t>PV-05452</t>
  </si>
  <si>
    <t>PV-05453</t>
  </si>
  <si>
    <t>PV-05454</t>
  </si>
  <si>
    <t>PV-05455</t>
  </si>
  <si>
    <t>PV-05456</t>
  </si>
  <si>
    <t>PV-05457</t>
  </si>
  <si>
    <t>PV-05458</t>
  </si>
  <si>
    <t>PV-05459</t>
  </si>
  <si>
    <t>PV-05460</t>
  </si>
  <si>
    <t>PV-05461</t>
  </si>
  <si>
    <t>PV-05462</t>
  </si>
  <si>
    <t>PV-05463</t>
  </si>
  <si>
    <t>PV-05464</t>
  </si>
  <si>
    <t>PV-05465</t>
  </si>
  <si>
    <t>PV-05466</t>
  </si>
  <si>
    <t>PV-05467</t>
  </si>
  <si>
    <t>PV-05468</t>
  </si>
  <si>
    <t>PV-05469</t>
  </si>
  <si>
    <t>CT-00455 -RM5110.81 -12/24</t>
  </si>
  <si>
    <t>PV-05470</t>
  </si>
  <si>
    <t>PV-05471</t>
  </si>
  <si>
    <t>PV-05472</t>
  </si>
  <si>
    <t>PV-05473</t>
  </si>
  <si>
    <t>PV-05474</t>
  </si>
  <si>
    <t>PV-05475</t>
  </si>
  <si>
    <t>CT-00456 -RM6550/- 12/24</t>
  </si>
  <si>
    <t>PV-05476</t>
  </si>
  <si>
    <t>PV-05477</t>
  </si>
  <si>
    <t>PV-05478</t>
  </si>
  <si>
    <t>PV-05479</t>
  </si>
  <si>
    <t>PV-05480</t>
  </si>
  <si>
    <t>PV-05481</t>
  </si>
  <si>
    <t>CT-00    -RM9283.54 12/24</t>
  </si>
  <si>
    <t>DN Penalty</t>
  </si>
  <si>
    <t>CT-00457 RM900/ 1/24</t>
  </si>
  <si>
    <t>PV-05482 / SC-00015 RM100/-</t>
  </si>
  <si>
    <t xml:space="preserve">To Maybank Term Loan </t>
  </si>
  <si>
    <t>Tukar balik ke cara lama</t>
  </si>
  <si>
    <t>OR-02455</t>
  </si>
  <si>
    <t>OR-02456</t>
  </si>
  <si>
    <t>OR-02457</t>
  </si>
  <si>
    <t>OR-02458</t>
  </si>
  <si>
    <t>OR-02459</t>
  </si>
  <si>
    <t>OR-02460</t>
  </si>
  <si>
    <t>OR-02461</t>
  </si>
  <si>
    <t>OR-02462</t>
  </si>
  <si>
    <t>OR-02463</t>
  </si>
  <si>
    <t>OR-02464</t>
  </si>
  <si>
    <t>PV-05483</t>
  </si>
  <si>
    <t>PV-05484</t>
  </si>
  <si>
    <t>PV-05485</t>
  </si>
  <si>
    <t>PV-05486</t>
  </si>
  <si>
    <t>PV-05487</t>
  </si>
  <si>
    <t>PV-05489</t>
  </si>
  <si>
    <t>PV-05490</t>
  </si>
  <si>
    <t>PV-05491</t>
  </si>
  <si>
    <t>PV-05492</t>
  </si>
  <si>
    <t>PV-05493</t>
  </si>
  <si>
    <t>CT-00458 RM900/ 12/24</t>
  </si>
  <si>
    <t>PV-05494</t>
  </si>
  <si>
    <t>PV-05495</t>
  </si>
  <si>
    <t>OR-02465</t>
  </si>
  <si>
    <t>CN-00121 / DN-00024 -RM1183.91 11/03/2025</t>
  </si>
  <si>
    <t>OR-02466</t>
  </si>
  <si>
    <t>OR-02468</t>
  </si>
  <si>
    <t>Tan Brothers</t>
  </si>
  <si>
    <t>OR-02469</t>
  </si>
  <si>
    <t>OR-02470</t>
  </si>
  <si>
    <t>OR-02471</t>
  </si>
  <si>
    <t>OR-02472</t>
  </si>
  <si>
    <t>OR-02473</t>
  </si>
  <si>
    <t>OR-02474</t>
  </si>
  <si>
    <t>OR-02475</t>
  </si>
  <si>
    <t>OR-02477</t>
  </si>
  <si>
    <t>OR-02476</t>
  </si>
  <si>
    <t>OR-02478</t>
  </si>
  <si>
    <t>OR-02479</t>
  </si>
  <si>
    <t>OR-02480</t>
  </si>
  <si>
    <t>OR-02481</t>
  </si>
  <si>
    <t>OR-02482</t>
  </si>
  <si>
    <t>PV-05499</t>
  </si>
  <si>
    <t>PV-05500</t>
  </si>
  <si>
    <t>PV-05501</t>
  </si>
  <si>
    <t>PV-05502</t>
  </si>
  <si>
    <t>PV-05503</t>
  </si>
  <si>
    <t>PV-05504</t>
  </si>
  <si>
    <t>PV-05505</t>
  </si>
  <si>
    <t>PV-05506</t>
  </si>
  <si>
    <t>OR-02483</t>
  </si>
  <si>
    <t>CT-00461-RM1050/-11/24 14/04/2025</t>
  </si>
  <si>
    <t>PV-05507</t>
  </si>
  <si>
    <t>OR-02484</t>
  </si>
  <si>
    <t>OR-02485</t>
  </si>
  <si>
    <t>CT-00464-  RM1196.95 - 2/25</t>
  </si>
  <si>
    <t>OR-02486</t>
  </si>
  <si>
    <t>OR-02487</t>
  </si>
  <si>
    <t>OR-02488</t>
  </si>
  <si>
    <t>OR-02489</t>
  </si>
  <si>
    <t>OR-02490</t>
  </si>
  <si>
    <t>PV-05508</t>
  </si>
  <si>
    <t>PV-05509</t>
  </si>
  <si>
    <t>PV-05510</t>
  </si>
  <si>
    <t>PV-05511</t>
  </si>
  <si>
    <t>PV-05512</t>
  </si>
  <si>
    <t>PV-05513</t>
  </si>
  <si>
    <t>PV-00514</t>
  </si>
  <si>
    <t>CT-00465-RM4340.47 1/25</t>
  </si>
  <si>
    <t>PV-00515</t>
  </si>
  <si>
    <t>PV-00516</t>
  </si>
  <si>
    <t>PV-05517</t>
  </si>
  <si>
    <t>CT-00466-RM1750/-1/25</t>
  </si>
  <si>
    <t>PV-05518</t>
  </si>
  <si>
    <t>PV-05519</t>
  </si>
  <si>
    <t>PV-05520</t>
  </si>
  <si>
    <t>PV-05521</t>
  </si>
  <si>
    <t>DN-00018-RM10/ DN-00019-RM10/DN-000025-RM48.90 =RM68.90 / CT-00464 =RM68.90</t>
  </si>
  <si>
    <t>PV-05523</t>
  </si>
  <si>
    <t>PV-05524</t>
  </si>
  <si>
    <t>PV-05525</t>
  </si>
  <si>
    <t>PV-05526</t>
  </si>
  <si>
    <t>PV-05527</t>
  </si>
  <si>
    <t>PV-05528</t>
  </si>
  <si>
    <t>PV-05529</t>
  </si>
  <si>
    <t>PV-05531</t>
  </si>
  <si>
    <t>EXTON</t>
  </si>
  <si>
    <t>Kwong Wah</t>
  </si>
  <si>
    <t>OR-02493</t>
  </si>
  <si>
    <t>OR-02494</t>
  </si>
  <si>
    <t>OR-02495</t>
  </si>
  <si>
    <t>OR-02496</t>
  </si>
  <si>
    <t>OR-02497</t>
  </si>
  <si>
    <t>PV-05533</t>
  </si>
  <si>
    <t>PV-05534</t>
  </si>
  <si>
    <t>PV-05535</t>
  </si>
  <si>
    <t>PV-05536</t>
  </si>
  <si>
    <t>OR-02498</t>
  </si>
  <si>
    <t>OR-02499</t>
  </si>
  <si>
    <t>OR-02500</t>
  </si>
  <si>
    <t>PV-05537</t>
  </si>
  <si>
    <t>PV-05538</t>
  </si>
  <si>
    <t>PV-05539</t>
  </si>
  <si>
    <t>PV-05540</t>
  </si>
  <si>
    <t>PV-05541</t>
  </si>
  <si>
    <t>PV-05542</t>
  </si>
  <si>
    <t>PV-05543</t>
  </si>
  <si>
    <t>PV-05544</t>
  </si>
  <si>
    <t>OR-02501</t>
  </si>
  <si>
    <t>OR-02502</t>
  </si>
  <si>
    <t>OR-02503</t>
  </si>
  <si>
    <t>OR-02504</t>
  </si>
  <si>
    <t>CT-00470-RM4800/- 12/24 30/04/2025</t>
  </si>
  <si>
    <t>OR-02505</t>
  </si>
  <si>
    <t>PV-05545</t>
  </si>
  <si>
    <t>PV-05546</t>
  </si>
  <si>
    <t>PV-05547</t>
  </si>
  <si>
    <t xml:space="preserve">Damage Claim </t>
  </si>
  <si>
    <t>Ecosense / PMJ</t>
  </si>
  <si>
    <t>OR-02506</t>
  </si>
  <si>
    <t>OR-02507</t>
  </si>
  <si>
    <t>OR-02508</t>
  </si>
  <si>
    <t>OR-02509</t>
  </si>
  <si>
    <t>OR-02510</t>
  </si>
  <si>
    <t>OR-02511</t>
  </si>
  <si>
    <t>CT-00471-RM3100/-01/25-05/05/2025-OR-02512-3 RM30/ OFF SET</t>
  </si>
  <si>
    <t>PV-05550</t>
  </si>
  <si>
    <t>PV-05551</t>
  </si>
  <si>
    <t>PV-05555</t>
  </si>
  <si>
    <t>PV-05552</t>
  </si>
  <si>
    <t>PV-05553</t>
  </si>
  <si>
    <t>PV-05554</t>
  </si>
  <si>
    <t>PV-05556</t>
  </si>
  <si>
    <t>PV-05557</t>
  </si>
  <si>
    <t>PV-05558</t>
  </si>
  <si>
    <t>OR-02514</t>
  </si>
  <si>
    <t>PV-05560</t>
  </si>
  <si>
    <t>OR-02515</t>
  </si>
  <si>
    <t>OR-02516</t>
  </si>
  <si>
    <t>PV-05548</t>
  </si>
  <si>
    <t>PV-05561</t>
  </si>
  <si>
    <t>PV-05564</t>
  </si>
  <si>
    <t>PV-05565</t>
  </si>
  <si>
    <t>PV-05566</t>
  </si>
  <si>
    <t xml:space="preserve">OR Listing + Invoice Listing </t>
  </si>
  <si>
    <t xml:space="preserve">Important Notes : Invoice only issue to Transport related Charges…. Other charges like Used pallets &amp; weighing charge (Reimbursement) key in as DN (None Tax Status) </t>
  </si>
  <si>
    <t xml:space="preserve">Run &amp; Save is SST File Folder : </t>
  </si>
  <si>
    <t>BLE6621 NCB Refund</t>
  </si>
  <si>
    <t>Nature Access</t>
  </si>
  <si>
    <t>Deposit BPN4715</t>
  </si>
  <si>
    <t>Deposit PNX4686</t>
  </si>
  <si>
    <t>OR-02519</t>
  </si>
  <si>
    <t>OR-02520</t>
  </si>
  <si>
    <t>OR-02521</t>
  </si>
  <si>
    <t>OR-02522</t>
  </si>
  <si>
    <t>OR-02523</t>
  </si>
  <si>
    <t>OR-02524</t>
  </si>
  <si>
    <t>OR-02525</t>
  </si>
  <si>
    <t>OR-02526</t>
  </si>
  <si>
    <t>PV-05568</t>
  </si>
  <si>
    <t>PV-05569</t>
  </si>
  <si>
    <t>PV-05570</t>
  </si>
  <si>
    <t>PV-05571</t>
  </si>
  <si>
    <t>OR-02527</t>
  </si>
  <si>
    <t>PV-05572</t>
  </si>
  <si>
    <t>PV-05573</t>
  </si>
  <si>
    <t>PV-05574</t>
  </si>
  <si>
    <t>PV-05575</t>
  </si>
  <si>
    <t>PV-05576</t>
  </si>
  <si>
    <t>PV-05577</t>
  </si>
  <si>
    <t>PV-05578</t>
  </si>
  <si>
    <t>OR-02528</t>
  </si>
  <si>
    <t>OR-02529</t>
  </si>
  <si>
    <t>CT-00473 -RM3000/ -2/25</t>
  </si>
  <si>
    <t>OR-02530</t>
  </si>
  <si>
    <t>OR-02531</t>
  </si>
  <si>
    <t>PV-05579</t>
  </si>
  <si>
    <t>MXM &amp; Iquatz</t>
  </si>
  <si>
    <t>Far East Johor</t>
  </si>
  <si>
    <t>PV-05584</t>
  </si>
  <si>
    <t>OR-02536</t>
  </si>
  <si>
    <t>OR-02537</t>
  </si>
  <si>
    <t>PV-05585</t>
  </si>
  <si>
    <t>PV-05586</t>
  </si>
  <si>
    <t>PV-05587</t>
  </si>
  <si>
    <t>PV-05588</t>
  </si>
  <si>
    <t>PV-05589</t>
  </si>
  <si>
    <t>PV-05590</t>
  </si>
  <si>
    <t>PV-05591</t>
  </si>
  <si>
    <t>PV-05592</t>
  </si>
  <si>
    <t>PV-05593</t>
  </si>
  <si>
    <t>PV-05594</t>
  </si>
  <si>
    <t>OR-02538</t>
  </si>
  <si>
    <t>PV-05595</t>
  </si>
  <si>
    <t>OR-02539</t>
  </si>
  <si>
    <t>PV-05596</t>
  </si>
  <si>
    <t>PV-05597</t>
  </si>
  <si>
    <t>PV-05598</t>
  </si>
  <si>
    <t>PV-05599</t>
  </si>
  <si>
    <t>CT-00474-RM1450/-3/25</t>
  </si>
  <si>
    <t>PV-05600</t>
  </si>
  <si>
    <t>PV-05601</t>
  </si>
  <si>
    <t>PV-05602</t>
  </si>
  <si>
    <t>PV-05603</t>
  </si>
  <si>
    <t>PV-05604</t>
  </si>
  <si>
    <t>PV-05605</t>
  </si>
  <si>
    <t>PV-05606</t>
  </si>
  <si>
    <t>PV-05607</t>
  </si>
  <si>
    <t>CT-00463-RM1300/- 3/25</t>
  </si>
  <si>
    <t>PV-05609</t>
  </si>
  <si>
    <t>DN-00026-RM210.04 / CT-00475-RM210.04</t>
  </si>
  <si>
    <t>PV-05610</t>
  </si>
  <si>
    <t>PV-05611</t>
  </si>
  <si>
    <t>PV-05612</t>
  </si>
  <si>
    <t>CT-00476-RM1925.85 2/25</t>
  </si>
  <si>
    <t>PV-05613</t>
  </si>
  <si>
    <t>PV-05614</t>
  </si>
  <si>
    <t>PV-05615</t>
  </si>
  <si>
    <t>PV-05616</t>
  </si>
  <si>
    <t>PV-05617</t>
  </si>
  <si>
    <t>PV-05618</t>
  </si>
  <si>
    <t>PV-05619</t>
  </si>
  <si>
    <t>PV-05620</t>
  </si>
  <si>
    <t>CT-00477 -RM1700/- 2/25</t>
  </si>
  <si>
    <t>PV2295</t>
  </si>
  <si>
    <t>PV2294</t>
  </si>
  <si>
    <t>OR-02541</t>
  </si>
  <si>
    <t>OR-02542</t>
  </si>
  <si>
    <t>OR-02543</t>
  </si>
  <si>
    <t>OR-02544</t>
  </si>
  <si>
    <t>OR-02545</t>
  </si>
  <si>
    <t>PV-05622</t>
  </si>
  <si>
    <t>PV-05623</t>
  </si>
  <si>
    <t>PV-05624</t>
  </si>
  <si>
    <t>PV-05625</t>
  </si>
  <si>
    <t>PV-05626</t>
  </si>
  <si>
    <t>PV-05627</t>
  </si>
  <si>
    <t>PV-05628</t>
  </si>
  <si>
    <t>OR-02546</t>
  </si>
  <si>
    <t>OR-02547</t>
  </si>
  <si>
    <t>PV-05629</t>
  </si>
  <si>
    <t>PV-05630</t>
  </si>
  <si>
    <t>PV-05631</t>
  </si>
  <si>
    <t>PV-05633</t>
  </si>
  <si>
    <t>OR-02548</t>
  </si>
  <si>
    <t>OR-02549</t>
  </si>
  <si>
    <t>OR-02550</t>
  </si>
  <si>
    <t>OR-02551</t>
  </si>
  <si>
    <t>OR-02552</t>
  </si>
  <si>
    <t>OR-02553</t>
  </si>
  <si>
    <t>OR-02554</t>
  </si>
  <si>
    <t>OR-02555</t>
  </si>
  <si>
    <t>OR-02556</t>
  </si>
  <si>
    <t>OR-02560</t>
  </si>
  <si>
    <t>OR-02563</t>
  </si>
  <si>
    <t xml:space="preserve">Gao Yong Glass (ERI Damage) </t>
  </si>
  <si>
    <t>Deposit for Repair Work</t>
  </si>
  <si>
    <t>MXM 20pc</t>
  </si>
  <si>
    <t>OR-02564</t>
  </si>
  <si>
    <t>OR-02565</t>
  </si>
  <si>
    <t>OR-02566</t>
  </si>
  <si>
    <t>OR-02567</t>
  </si>
  <si>
    <t>OR-02568</t>
  </si>
  <si>
    <t>OR-02569</t>
  </si>
  <si>
    <t>OR-02570</t>
  </si>
  <si>
    <t>OR-02571</t>
  </si>
  <si>
    <t>PV-05637</t>
  </si>
  <si>
    <t>PV-05638</t>
  </si>
  <si>
    <t>PV-05639</t>
  </si>
  <si>
    <t>PV-05640</t>
  </si>
  <si>
    <t>OR-02572</t>
  </si>
  <si>
    <t>PV-05641</t>
  </si>
  <si>
    <t>PV-05642</t>
  </si>
  <si>
    <t>PV-05643</t>
  </si>
  <si>
    <t>PV-05644</t>
  </si>
  <si>
    <t>STETS GLOBAL S/B</t>
  </si>
  <si>
    <t>Car Glass Repair (ERI Damage)</t>
  </si>
  <si>
    <t>PV-05645</t>
  </si>
  <si>
    <t>PV-05648</t>
  </si>
  <si>
    <t>PV-05646</t>
  </si>
  <si>
    <t>PV-05647</t>
  </si>
  <si>
    <t>PV-05649</t>
  </si>
  <si>
    <t>OR-02573</t>
  </si>
  <si>
    <t>OR-02574</t>
  </si>
  <si>
    <t>OR-02575</t>
  </si>
  <si>
    <t>OR-02576</t>
  </si>
  <si>
    <t>XBOLEH CONTRA</t>
  </si>
  <si>
    <t>PV-05650</t>
  </si>
  <si>
    <t>PV-05651</t>
  </si>
  <si>
    <t>PV-05652</t>
  </si>
  <si>
    <t>PV-05653</t>
  </si>
  <si>
    <t>PV-05654</t>
  </si>
  <si>
    <t>PV-05655</t>
  </si>
  <si>
    <t>PV-05656</t>
  </si>
  <si>
    <t>PV-05657</t>
  </si>
  <si>
    <t>X BOLEH CONTRA SQL</t>
  </si>
  <si>
    <t>PV-05658</t>
  </si>
  <si>
    <t>PV-05659</t>
  </si>
  <si>
    <t>PV-05661</t>
  </si>
  <si>
    <t>PV-05662</t>
  </si>
  <si>
    <t>PV-05663</t>
  </si>
  <si>
    <t>PV-05664</t>
  </si>
  <si>
    <t>CT-           RM750/ 4/25, CT-00478 RM1650/ 3/25</t>
  </si>
  <si>
    <t>PV-05665</t>
  </si>
  <si>
    <t>PV-05666</t>
  </si>
  <si>
    <t>PV-05667</t>
  </si>
  <si>
    <t>PV-05668</t>
  </si>
  <si>
    <t>PV-05669</t>
  </si>
  <si>
    <t>PV-05670</t>
  </si>
  <si>
    <t>PV-05671</t>
  </si>
  <si>
    <t>JV-02841</t>
  </si>
  <si>
    <t>PV-05672</t>
  </si>
  <si>
    <t>PV-05673</t>
  </si>
  <si>
    <t>OR-02577</t>
  </si>
  <si>
    <t>OR-02578</t>
  </si>
  <si>
    <t>OR-02579</t>
  </si>
  <si>
    <t>PV-05674</t>
  </si>
  <si>
    <t>PV-05675</t>
  </si>
  <si>
    <t>PV-05676</t>
  </si>
  <si>
    <t>PV-05677</t>
  </si>
  <si>
    <t>PV-05678</t>
  </si>
  <si>
    <t>PV-05679</t>
  </si>
  <si>
    <t>PV-05680</t>
  </si>
  <si>
    <t xml:space="preserve">Chong Shin </t>
  </si>
  <si>
    <t>Cat BPN4715</t>
  </si>
  <si>
    <t>OR-02580</t>
  </si>
  <si>
    <t>PV-05688</t>
  </si>
  <si>
    <t>OR-02581</t>
  </si>
  <si>
    <t>OR-02582</t>
  </si>
  <si>
    <t>OR-02583</t>
  </si>
  <si>
    <t>PV-05689</t>
  </si>
  <si>
    <t>PV-05690</t>
  </si>
  <si>
    <t>PV-05691</t>
  </si>
  <si>
    <t>PV-05692</t>
  </si>
  <si>
    <t>PV-05693</t>
  </si>
  <si>
    <t>PV-05694</t>
  </si>
  <si>
    <t>PV-05695</t>
  </si>
  <si>
    <t>OR-02584</t>
  </si>
  <si>
    <t>PV-05696</t>
  </si>
  <si>
    <t>PV-05697</t>
  </si>
  <si>
    <t>PV-05698</t>
  </si>
  <si>
    <t>OR-02585</t>
  </si>
  <si>
    <t>BULAN 10/24 RM2700/- XBAYAR</t>
  </si>
  <si>
    <t>PV-05699</t>
  </si>
  <si>
    <t>PV-05700</t>
  </si>
  <si>
    <t>OR-02586</t>
  </si>
  <si>
    <t>JV-02866</t>
  </si>
  <si>
    <t>Car Paint Repair (ERI Damage)</t>
  </si>
  <si>
    <t xml:space="preserve">Foo Ho San </t>
  </si>
  <si>
    <t>OR-02587</t>
  </si>
  <si>
    <t>PV-05701</t>
  </si>
  <si>
    <t>PV-05702</t>
  </si>
  <si>
    <t>PV-05703</t>
  </si>
  <si>
    <t>PV-05704</t>
  </si>
  <si>
    <t>PV-05705</t>
  </si>
  <si>
    <t>PV-05706</t>
  </si>
  <si>
    <t>PV-05707</t>
  </si>
  <si>
    <t>PV-05708</t>
  </si>
  <si>
    <t>OR-02589</t>
  </si>
  <si>
    <t>PV-05710</t>
  </si>
  <si>
    <t>PV-05711</t>
  </si>
  <si>
    <t>PV-05712</t>
  </si>
  <si>
    <t>OR-02590</t>
  </si>
  <si>
    <t>OR-02591</t>
  </si>
  <si>
    <t>CT-00486 3/25-RM2750/ -OT CHARGE-RM26.80 BAL-RM273.20(CTnOR 28/06/2025)</t>
  </si>
  <si>
    <t>01/05 - 30/06</t>
  </si>
  <si>
    <t>01/07 - 31/08</t>
  </si>
  <si>
    <t xml:space="preserve">Cat PNX4686 </t>
  </si>
  <si>
    <t>From AmBank</t>
  </si>
  <si>
    <t>NG CHIN TAO</t>
  </si>
  <si>
    <t>ASIA FLEXIBLE</t>
  </si>
  <si>
    <t>OR-02593</t>
  </si>
  <si>
    <t>OR-02594</t>
  </si>
  <si>
    <t>OR-02595</t>
  </si>
  <si>
    <t>OR-02596</t>
  </si>
  <si>
    <t>OR-02597</t>
  </si>
  <si>
    <t>OR-02598</t>
  </si>
  <si>
    <t>OR-02599</t>
  </si>
  <si>
    <t>OR-02600</t>
  </si>
  <si>
    <t>OR-02601</t>
  </si>
  <si>
    <t>OR-02602</t>
  </si>
  <si>
    <t>XBAYAR=RM1182.18 YG ORI=RM1182.78</t>
  </si>
  <si>
    <t>PV-05715</t>
  </si>
  <si>
    <t>PV-05716</t>
  </si>
  <si>
    <t>PV-05717</t>
  </si>
  <si>
    <t>PV-05718</t>
  </si>
  <si>
    <t>PV-05719</t>
  </si>
  <si>
    <t>PV-05720</t>
  </si>
  <si>
    <t>PV-05721</t>
  </si>
  <si>
    <t>PV-05722</t>
  </si>
  <si>
    <t>PV-05723</t>
  </si>
  <si>
    <t>PV-05724</t>
  </si>
  <si>
    <t>PV-05725</t>
  </si>
  <si>
    <t>PV-05726</t>
  </si>
  <si>
    <t>PV-05727</t>
  </si>
  <si>
    <t>CT-00488-RM1400/-5/25</t>
  </si>
  <si>
    <t>PV-05728</t>
  </si>
  <si>
    <t>CT-00489-RM1015.28 -4/25</t>
  </si>
  <si>
    <t>PV-05729</t>
  </si>
  <si>
    <t>PV-05730</t>
  </si>
  <si>
    <t>PV-05731</t>
  </si>
  <si>
    <t>PV-05732</t>
  </si>
  <si>
    <t>PV-05733</t>
  </si>
  <si>
    <t>PV-05734</t>
  </si>
  <si>
    <t>PV-05735</t>
  </si>
  <si>
    <t>PV-05736</t>
  </si>
  <si>
    <t>PV-05737</t>
  </si>
  <si>
    <t>PV-05738</t>
  </si>
  <si>
    <t>CT-00490-RM1400/-3/25</t>
  </si>
  <si>
    <t>PV-05739</t>
  </si>
  <si>
    <t>PV-05740</t>
  </si>
  <si>
    <t>PV-05741</t>
  </si>
  <si>
    <t>PV-05742</t>
  </si>
  <si>
    <t>PV-05744</t>
  </si>
  <si>
    <t>PV-05743</t>
  </si>
  <si>
    <t>PV-05745</t>
  </si>
  <si>
    <t>PV-05746</t>
  </si>
  <si>
    <t>PV-05747</t>
  </si>
  <si>
    <t>PV-05748</t>
  </si>
  <si>
    <t>PV-05749</t>
  </si>
  <si>
    <t>PV-05750</t>
  </si>
  <si>
    <t>Jun</t>
  </si>
  <si>
    <t>Jul</t>
  </si>
  <si>
    <t>OR-02606</t>
  </si>
  <si>
    <t>OR-02607</t>
  </si>
  <si>
    <t>PV-05754</t>
  </si>
  <si>
    <t>OR-02608</t>
  </si>
  <si>
    <t>PV-05755</t>
  </si>
  <si>
    <t>PV-05756</t>
  </si>
  <si>
    <t>PV-05757</t>
  </si>
  <si>
    <t>PV-05758</t>
  </si>
  <si>
    <t>PV-05759</t>
  </si>
  <si>
    <t>JV-02871</t>
  </si>
  <si>
    <t>JV-02872</t>
  </si>
  <si>
    <t>4/25 =66,666.96(451.44)</t>
  </si>
  <si>
    <t>PV-05761</t>
  </si>
  <si>
    <t>PV-05762</t>
  </si>
  <si>
    <t>PV2317</t>
  </si>
  <si>
    <t>PV2316</t>
  </si>
  <si>
    <t>PV2319</t>
  </si>
  <si>
    <t>OR-02610</t>
  </si>
  <si>
    <t>OR-02611</t>
  </si>
  <si>
    <t>OR-02612</t>
  </si>
  <si>
    <t>MXM</t>
  </si>
  <si>
    <t>OR-02613</t>
  </si>
  <si>
    <t>OR-02614</t>
  </si>
  <si>
    <t>OR-02615</t>
  </si>
  <si>
    <t>OR-02616</t>
  </si>
  <si>
    <t>OR-02617</t>
  </si>
  <si>
    <t>OR-02618</t>
  </si>
  <si>
    <t>4/25 XBAYAR-RM4500</t>
  </si>
  <si>
    <t>OR-02619</t>
  </si>
  <si>
    <t>OR-02620</t>
  </si>
  <si>
    <t>5/25 XBAYAR-RM1200</t>
  </si>
  <si>
    <t>OR-02621</t>
  </si>
  <si>
    <t>OR-02622</t>
  </si>
  <si>
    <t>PV-05768</t>
  </si>
  <si>
    <t>PV-05769</t>
  </si>
  <si>
    <t>PV-05770</t>
  </si>
  <si>
    <t>OR-02623</t>
  </si>
  <si>
    <t>OR-02624</t>
  </si>
  <si>
    <t>Ah Chuan Towing</t>
  </si>
  <si>
    <t>Trailer T/BD4729</t>
  </si>
  <si>
    <t>PV-05771</t>
  </si>
  <si>
    <t>PV-05772</t>
  </si>
  <si>
    <t>PV-05773</t>
  </si>
  <si>
    <t>PV-05774</t>
  </si>
  <si>
    <t>PV-05775</t>
  </si>
  <si>
    <t>PV-05776</t>
  </si>
  <si>
    <t>PV-05777</t>
  </si>
  <si>
    <t>OR-02625</t>
  </si>
  <si>
    <t>OR-02626</t>
  </si>
  <si>
    <t>OR-02627</t>
  </si>
  <si>
    <t>PV-05778</t>
  </si>
  <si>
    <t>PV-05779</t>
  </si>
  <si>
    <t>OR-02628</t>
  </si>
  <si>
    <t>OR-02629</t>
  </si>
  <si>
    <t>PV-05780</t>
  </si>
  <si>
    <t>PV-05781</t>
  </si>
  <si>
    <t>PV-05782</t>
  </si>
  <si>
    <t>PV-05783</t>
  </si>
  <si>
    <t>PV-05785</t>
  </si>
  <si>
    <t>OR-02630</t>
  </si>
  <si>
    <t>PV-05786</t>
  </si>
  <si>
    <t>PV-05787</t>
  </si>
  <si>
    <t>PV-05788</t>
  </si>
  <si>
    <t>CT-00493 -RM2600/- 6/25</t>
  </si>
  <si>
    <t>PV-05789</t>
  </si>
  <si>
    <t>CT-00494 -RM4400/-5-6-7/25</t>
  </si>
  <si>
    <t>PV-05790</t>
  </si>
  <si>
    <t>PV-05791</t>
  </si>
  <si>
    <t>PV-05798</t>
  </si>
  <si>
    <t>PV-05799</t>
  </si>
  <si>
    <t>PV-05794</t>
  </si>
  <si>
    <t>PV-05792</t>
  </si>
  <si>
    <t>PV-05793</t>
  </si>
  <si>
    <t>PV-05795</t>
  </si>
  <si>
    <t>PV-05796</t>
  </si>
  <si>
    <t>PV-05797</t>
  </si>
  <si>
    <t>PV-05800</t>
  </si>
  <si>
    <t>PV-05801</t>
  </si>
  <si>
    <t>PV-05802</t>
  </si>
  <si>
    <t>PV-05803</t>
  </si>
  <si>
    <t>PV-05804</t>
  </si>
  <si>
    <t>STAR LIGHT</t>
  </si>
  <si>
    <t>IQUARTZ</t>
  </si>
  <si>
    <t>PV-05806</t>
  </si>
  <si>
    <t>OR-02631</t>
  </si>
  <si>
    <t>OR-02632</t>
  </si>
  <si>
    <t>OR-02633</t>
  </si>
  <si>
    <t>OR-02634</t>
  </si>
  <si>
    <t>BAL RM360 DAMAGE CLAIM BELUM BUAT</t>
  </si>
  <si>
    <t>PV-05807</t>
  </si>
  <si>
    <t>PV-05808</t>
  </si>
  <si>
    <t>PV-05809</t>
  </si>
  <si>
    <t>PV-05810</t>
  </si>
  <si>
    <t>PV-05811</t>
  </si>
  <si>
    <t>OR-02635</t>
  </si>
  <si>
    <t>OR-02636</t>
  </si>
  <si>
    <t>PV-05812</t>
  </si>
  <si>
    <t>PV-05813</t>
  </si>
  <si>
    <t>SC-00018 6/5/25 WWM9307</t>
  </si>
  <si>
    <t>PV-05814</t>
  </si>
  <si>
    <t>CT-00496 -RM4282.75 5/25</t>
  </si>
  <si>
    <t>PV-05815</t>
  </si>
  <si>
    <t>PV-05816</t>
  </si>
  <si>
    <t>PV-05817</t>
  </si>
  <si>
    <t>PV-05818</t>
  </si>
  <si>
    <t>PV-05819</t>
  </si>
  <si>
    <t>PV-05820</t>
  </si>
  <si>
    <t>PV-05821</t>
  </si>
  <si>
    <t>PV-05822</t>
  </si>
  <si>
    <t>PV-05823</t>
  </si>
  <si>
    <t>PV-05824</t>
  </si>
  <si>
    <t>PV-05825</t>
  </si>
  <si>
    <t>PV-05826</t>
  </si>
  <si>
    <t>PV-05827</t>
  </si>
  <si>
    <t>PV-05828</t>
  </si>
  <si>
    <t>RM700/-PV-05714 18/6/25</t>
  </si>
  <si>
    <t>CT-00497-RM1600/- 5/25</t>
  </si>
  <si>
    <t>PV-05830</t>
  </si>
  <si>
    <t>PV-05831</t>
  </si>
  <si>
    <t>PV-05832</t>
  </si>
  <si>
    <t>PV-05833</t>
  </si>
  <si>
    <t>IV-06504</t>
  </si>
  <si>
    <t>JV-02897</t>
  </si>
  <si>
    <t xml:space="preserve">Key in 06/09/2025 (Pay back Director) </t>
  </si>
  <si>
    <t>JV-02898</t>
  </si>
  <si>
    <t>PV-05834</t>
  </si>
  <si>
    <t>PV-05835</t>
  </si>
  <si>
    <t xml:space="preserve">PV-05834, PV05835 &amp; PV05836 (fr Director Cash in Hand) </t>
  </si>
  <si>
    <t>PV-05844</t>
  </si>
  <si>
    <t>PV-05845</t>
  </si>
  <si>
    <t>PV-05846</t>
  </si>
  <si>
    <t>OR-02638</t>
  </si>
  <si>
    <t>OR-02639</t>
  </si>
  <si>
    <t>OR-02640</t>
  </si>
  <si>
    <t>PV-05847</t>
  </si>
  <si>
    <t>PV-05848</t>
  </si>
  <si>
    <t>OR-02641</t>
  </si>
  <si>
    <t>OR-02642</t>
  </si>
  <si>
    <t>CN-00130 7/25=RM279.05</t>
  </si>
  <si>
    <t>OR-02644</t>
  </si>
  <si>
    <t>OR-02645</t>
  </si>
  <si>
    <t>OR-02646</t>
  </si>
  <si>
    <t>OR-02647</t>
  </si>
  <si>
    <t>OR-02648</t>
  </si>
  <si>
    <t>OR-02649</t>
  </si>
  <si>
    <t>OR-02650</t>
  </si>
  <si>
    <t>OR-02651</t>
  </si>
  <si>
    <t>Worldwide Cargo</t>
  </si>
  <si>
    <t xml:space="preserve">KERK </t>
  </si>
  <si>
    <t>OR-02653</t>
  </si>
  <si>
    <t>OR-02654</t>
  </si>
  <si>
    <t>OR-02655</t>
  </si>
  <si>
    <t>OR-02656</t>
  </si>
  <si>
    <t>OR-02657</t>
  </si>
  <si>
    <t>PV-05854</t>
  </si>
  <si>
    <t>PV-05855</t>
  </si>
  <si>
    <t>PV-05856</t>
  </si>
  <si>
    <t>PV-05857</t>
  </si>
  <si>
    <t>PV-05858</t>
  </si>
  <si>
    <t>PV-05859</t>
  </si>
  <si>
    <t>PV-05860</t>
  </si>
  <si>
    <t>PV-05861</t>
  </si>
  <si>
    <t>PV-05862</t>
  </si>
  <si>
    <t>PV-05863</t>
  </si>
  <si>
    <t>PV-05864</t>
  </si>
  <si>
    <t>PV-05865</t>
  </si>
  <si>
    <t xml:space="preserve">C&amp;P </t>
  </si>
  <si>
    <t>OR-02658</t>
  </si>
  <si>
    <t>OR-02659</t>
  </si>
  <si>
    <t>OR-02660</t>
  </si>
  <si>
    <t>OR-02661</t>
  </si>
  <si>
    <t>OR-02662</t>
  </si>
  <si>
    <t>PV-05866</t>
  </si>
  <si>
    <t xml:space="preserve">CN-00133 -RM424.04 </t>
  </si>
  <si>
    <t>OR-02663</t>
  </si>
  <si>
    <t>PV-05867</t>
  </si>
  <si>
    <t>PV-05869</t>
  </si>
  <si>
    <t xml:space="preserve">396.17 damage claim offset in June </t>
  </si>
  <si>
    <t xml:space="preserve">Important Notes : CN for damage claim cannot offset against Invoice (Instead OR by cash portion for the damage damage to set off against Invoice) </t>
  </si>
  <si>
    <t>PV-05841</t>
  </si>
  <si>
    <t>Done 14/09/2025</t>
  </si>
  <si>
    <t>OR-02665</t>
  </si>
  <si>
    <t>OR-02666</t>
  </si>
  <si>
    <t>PV-05870</t>
  </si>
  <si>
    <t>PV-05871</t>
  </si>
  <si>
    <t>PV-05872</t>
  </si>
  <si>
    <t>PV-05873</t>
  </si>
  <si>
    <t>PV-05874</t>
  </si>
  <si>
    <t>OR-02667</t>
  </si>
  <si>
    <t>PV-05875</t>
  </si>
  <si>
    <t>PV-05876</t>
  </si>
  <si>
    <t>PV-05877</t>
  </si>
  <si>
    <t>PV-05878</t>
  </si>
  <si>
    <t>PV-05879</t>
  </si>
  <si>
    <t xml:space="preserve">WTL </t>
  </si>
  <si>
    <t>GFPJ Annual Dinner</t>
  </si>
  <si>
    <t>OR-02668</t>
  </si>
  <si>
    <t>OR-02669</t>
  </si>
  <si>
    <t>OR-02670</t>
  </si>
  <si>
    <t>OR-02671</t>
  </si>
  <si>
    <t>OR-02672</t>
  </si>
  <si>
    <t>PV-05880</t>
  </si>
  <si>
    <t>PV-05881</t>
  </si>
  <si>
    <t>OR-02673</t>
  </si>
  <si>
    <t>OR-02674</t>
  </si>
  <si>
    <t>OR-02675</t>
  </si>
  <si>
    <t>OR-02676</t>
  </si>
  <si>
    <t>PV-05882</t>
  </si>
  <si>
    <t>PV-05883</t>
  </si>
  <si>
    <t>PV-05884</t>
  </si>
  <si>
    <t>PV-05885</t>
  </si>
  <si>
    <t>PV-05886</t>
  </si>
  <si>
    <t>CT-00503 RM750/ -7/25</t>
  </si>
  <si>
    <t>CT-00504 RM3194.58-6/25</t>
  </si>
  <si>
    <t>PV-05887</t>
  </si>
  <si>
    <t>PV-05888</t>
  </si>
  <si>
    <t>PV-05889</t>
  </si>
  <si>
    <t>CT-00501 RM10750/-7/25</t>
  </si>
  <si>
    <t>PV-05890</t>
  </si>
  <si>
    <t>PV-05891</t>
  </si>
  <si>
    <t>PV-05892</t>
  </si>
  <si>
    <t>PV-05893</t>
  </si>
  <si>
    <t>PV-05894</t>
  </si>
  <si>
    <t>PV-05895</t>
  </si>
  <si>
    <t>PV-05896</t>
  </si>
  <si>
    <t>PV-05897</t>
  </si>
  <si>
    <t>PV-05898</t>
  </si>
  <si>
    <t>PV-05899</t>
  </si>
  <si>
    <t>PV-05900</t>
  </si>
  <si>
    <t>PV-05901</t>
  </si>
  <si>
    <t>PV-05902</t>
  </si>
  <si>
    <t>PV-05903</t>
  </si>
  <si>
    <t>PV-05904</t>
  </si>
  <si>
    <t>CT-00505 RM850/-4-5/25</t>
  </si>
  <si>
    <t>PV-05905</t>
  </si>
  <si>
    <t>PV-05906</t>
  </si>
  <si>
    <t>PNX4686 Final Payment</t>
  </si>
  <si>
    <t xml:space="preserve">LFC TRANSPORT </t>
  </si>
  <si>
    <t xml:space="preserve">ZY MACHINERY </t>
  </si>
  <si>
    <t>Banway Marketing</t>
  </si>
  <si>
    <t>OR-02677</t>
  </si>
  <si>
    <t>OR-02678</t>
  </si>
  <si>
    <t>OR-02679</t>
  </si>
  <si>
    <t>OR-02680</t>
  </si>
  <si>
    <t>OR-02681</t>
  </si>
  <si>
    <t>OR-02682</t>
  </si>
  <si>
    <t>OR-02683</t>
  </si>
  <si>
    <t>PV-05907</t>
  </si>
  <si>
    <t>PV-05908</t>
  </si>
  <si>
    <t>PV-05909</t>
  </si>
  <si>
    <t>PV-05910</t>
  </si>
  <si>
    <t>PV-05911</t>
  </si>
  <si>
    <t>PV-05912</t>
  </si>
  <si>
    <t>PV-05913</t>
  </si>
  <si>
    <t>PV-05914</t>
  </si>
  <si>
    <t>PV-05915</t>
  </si>
  <si>
    <t>PV-05916</t>
  </si>
  <si>
    <t>PV-05917</t>
  </si>
  <si>
    <t>PV-05918</t>
  </si>
  <si>
    <t>PV-05919 BY CASH RM900/-30/09/2025</t>
  </si>
  <si>
    <t>PV-05920</t>
  </si>
  <si>
    <t>OR-02684</t>
  </si>
  <si>
    <t>PV-05922</t>
  </si>
  <si>
    <t>PV-05923</t>
  </si>
  <si>
    <t>PV-05924</t>
  </si>
  <si>
    <t>PV-05925</t>
  </si>
  <si>
    <t>PV-05926</t>
  </si>
  <si>
    <t>PV-05842</t>
  </si>
  <si>
    <t>PV-05843</t>
  </si>
  <si>
    <t>PV-05927</t>
  </si>
  <si>
    <t>PV-05928</t>
  </si>
  <si>
    <t>PV-05929</t>
  </si>
  <si>
    <t>PV-05930</t>
  </si>
  <si>
    <t>PV-05931</t>
  </si>
  <si>
    <t>PV-05932</t>
  </si>
  <si>
    <t>PV-05933</t>
  </si>
  <si>
    <t>PV-05934</t>
  </si>
  <si>
    <t>PV-05935</t>
  </si>
  <si>
    <t>PV-05936</t>
  </si>
  <si>
    <t>PV-05937</t>
  </si>
  <si>
    <t>PV-05938</t>
  </si>
  <si>
    <t>PV-05939</t>
  </si>
  <si>
    <t>PV-05940</t>
  </si>
  <si>
    <t>PV-05941</t>
  </si>
  <si>
    <t>PV-05942</t>
  </si>
  <si>
    <t>PV-05943</t>
  </si>
  <si>
    <t>PV-05944</t>
  </si>
  <si>
    <t>PV-05945</t>
  </si>
  <si>
    <t>PV-05946</t>
  </si>
  <si>
    <t>PV-05948</t>
  </si>
  <si>
    <t>PV-05949</t>
  </si>
  <si>
    <t>PV-05950</t>
  </si>
  <si>
    <t>OR-02686</t>
  </si>
  <si>
    <t>OR-02687</t>
  </si>
  <si>
    <t>OR-02688</t>
  </si>
  <si>
    <t>OR-02689</t>
  </si>
  <si>
    <t>PV-05951</t>
  </si>
  <si>
    <t>PV-05952</t>
  </si>
  <si>
    <t>PV-05953</t>
  </si>
  <si>
    <t>PV-05954</t>
  </si>
  <si>
    <t>PV-05955</t>
  </si>
  <si>
    <t>PV-05956</t>
  </si>
  <si>
    <t>OR-02691</t>
  </si>
  <si>
    <t>Pampasan Cukai</t>
  </si>
  <si>
    <t>OPALUS STONE</t>
  </si>
  <si>
    <t xml:space="preserve">CML LOGISTICS </t>
  </si>
  <si>
    <t>FUKUYAMA</t>
  </si>
  <si>
    <t xml:space="preserve">SAKURA </t>
  </si>
  <si>
    <t>Director Incentive (LML)</t>
  </si>
  <si>
    <t>PV-05958</t>
  </si>
  <si>
    <t>CT-00492 =RM13660 7/25</t>
  </si>
  <si>
    <t>PV-05959</t>
  </si>
  <si>
    <t>PV-05961</t>
  </si>
  <si>
    <t>PV-05960</t>
  </si>
  <si>
    <t>PV-05962</t>
  </si>
  <si>
    <t>CT-00510 RM3450 8/2025</t>
  </si>
  <si>
    <t>PV-05963</t>
  </si>
  <si>
    <t>PV-05964</t>
  </si>
  <si>
    <t>PV-05965</t>
  </si>
  <si>
    <t>PV-05966</t>
  </si>
  <si>
    <t>PV-05967</t>
  </si>
  <si>
    <t>PV-05968</t>
  </si>
  <si>
    <t>PV-05969</t>
  </si>
  <si>
    <t>PV-05970</t>
  </si>
  <si>
    <t>PV-05971</t>
  </si>
  <si>
    <t>PV-05972</t>
  </si>
  <si>
    <t>PV-05973</t>
  </si>
  <si>
    <t>CT-00511 RM6119.26 7/25</t>
  </si>
  <si>
    <t>PV-05974</t>
  </si>
  <si>
    <t>PV-05975</t>
  </si>
  <si>
    <t>PV-05976</t>
  </si>
  <si>
    <t>CT-00509 RM3350/ -8/25</t>
  </si>
  <si>
    <t>PV-05977</t>
  </si>
  <si>
    <t>PV-05978</t>
  </si>
  <si>
    <t>PV-05979</t>
  </si>
  <si>
    <t>PV-05980</t>
  </si>
  <si>
    <t>PV-05981</t>
  </si>
  <si>
    <t>PV-05982</t>
  </si>
  <si>
    <t>PV-05983</t>
  </si>
  <si>
    <t>PV-05984</t>
  </si>
  <si>
    <t>PV-05985</t>
  </si>
  <si>
    <t>PV-05986</t>
  </si>
  <si>
    <t>OR-02692</t>
  </si>
  <si>
    <t>PV-05987</t>
  </si>
  <si>
    <t>PV-05988</t>
  </si>
  <si>
    <t>PV-05989</t>
  </si>
  <si>
    <t>OR-02693</t>
  </si>
  <si>
    <t>OR-02694</t>
  </si>
  <si>
    <t>OR-02695</t>
  </si>
  <si>
    <t>OR-02696</t>
  </si>
  <si>
    <t>OR-02697</t>
  </si>
  <si>
    <t>DN-00036</t>
  </si>
  <si>
    <t>PV-05991</t>
  </si>
  <si>
    <t>PV-05992</t>
  </si>
  <si>
    <t>PV-05993</t>
  </si>
  <si>
    <t>PV-05996</t>
  </si>
  <si>
    <t>PV-05997</t>
  </si>
  <si>
    <t>PV-05998</t>
  </si>
  <si>
    <t>PV-05999</t>
  </si>
  <si>
    <t>PV-06000</t>
  </si>
  <si>
    <t>PV-06001</t>
  </si>
  <si>
    <t>PV-05990</t>
  </si>
  <si>
    <t>PV-06002</t>
  </si>
  <si>
    <t>PV-06003</t>
  </si>
  <si>
    <t>OR-02699</t>
  </si>
  <si>
    <t>CN-00135 RM184.63</t>
  </si>
  <si>
    <t>OR-02701</t>
  </si>
  <si>
    <t>CT-00514 RM7147.28</t>
  </si>
  <si>
    <t>OR-02702</t>
  </si>
  <si>
    <t>PV-06005</t>
  </si>
  <si>
    <t>PV-06006</t>
  </si>
  <si>
    <t>PV-06007</t>
  </si>
  <si>
    <t>PV-06008</t>
  </si>
  <si>
    <t>PV-06009</t>
  </si>
  <si>
    <t>PV-06010</t>
  </si>
  <si>
    <t>OR-02704</t>
  </si>
  <si>
    <t>OR-02705</t>
  </si>
  <si>
    <t>OR-02706</t>
  </si>
  <si>
    <t>OR-02703</t>
  </si>
  <si>
    <t>PV-06011</t>
  </si>
  <si>
    <t>OR-02707</t>
  </si>
  <si>
    <t>OR-02708</t>
  </si>
  <si>
    <t>OR-02709</t>
  </si>
  <si>
    <t>ASK Transport</t>
  </si>
  <si>
    <t>BPN4715 Final Payment</t>
  </si>
  <si>
    <t>LKH Teguh</t>
  </si>
  <si>
    <t>OR-02710</t>
  </si>
  <si>
    <t>OR-02711</t>
  </si>
  <si>
    <t>BULAN 9 X BAYAR</t>
  </si>
  <si>
    <t>OR-02712</t>
  </si>
  <si>
    <t>PV2345</t>
  </si>
  <si>
    <t>OR-02713</t>
  </si>
  <si>
    <t>PV-06012</t>
  </si>
  <si>
    <t>PV-06013</t>
  </si>
  <si>
    <t>PV-06014</t>
  </si>
  <si>
    <t>PV-06015</t>
  </si>
  <si>
    <t>PV-06016</t>
  </si>
  <si>
    <t>PV-06017</t>
  </si>
  <si>
    <t>PV-06018</t>
  </si>
  <si>
    <t>PV-06019</t>
  </si>
  <si>
    <t>PV-06020</t>
  </si>
  <si>
    <t>PV-06021</t>
  </si>
  <si>
    <t>PV-06022</t>
  </si>
  <si>
    <t>PV-06023</t>
  </si>
  <si>
    <t>PV-06024</t>
  </si>
  <si>
    <t>CT-00515 =RM1150 9/25/PV-06026+OR-02715+JV-02943 =RM92.11 DAMAGE CLAIM</t>
  </si>
  <si>
    <t>CT-00516-RM1700/ 5+9/25</t>
  </si>
  <si>
    <t>PV-06027</t>
  </si>
  <si>
    <t>OR-02716</t>
  </si>
  <si>
    <t>OR-02717</t>
  </si>
  <si>
    <t>OR-02718</t>
  </si>
  <si>
    <t>CT-00518 RM12800/- 6-7-8/25</t>
  </si>
  <si>
    <t>PV-06032</t>
  </si>
  <si>
    <t>OR-02720</t>
  </si>
  <si>
    <t>OR-02721</t>
  </si>
  <si>
    <t>OR-02722</t>
  </si>
  <si>
    <t>OR-02723</t>
  </si>
  <si>
    <t>OR-02724</t>
  </si>
  <si>
    <t>OR-02725</t>
  </si>
  <si>
    <t>OR-02726</t>
  </si>
  <si>
    <t>OR-02727</t>
  </si>
  <si>
    <t>OR-02728</t>
  </si>
  <si>
    <t>CT-00520 9/25 -RM3116.75</t>
  </si>
  <si>
    <t>OR-02729</t>
  </si>
  <si>
    <t>OR-02730</t>
  </si>
  <si>
    <t>PV-06034</t>
  </si>
  <si>
    <t>PV-06035</t>
  </si>
  <si>
    <t>PV-06036</t>
  </si>
  <si>
    <t>PV-06037</t>
  </si>
  <si>
    <t>PV-06038</t>
  </si>
  <si>
    <t>PV-06039</t>
  </si>
  <si>
    <t>PV-05957</t>
  </si>
  <si>
    <t>OR-02731</t>
  </si>
  <si>
    <t>42573.00 29082025</t>
  </si>
  <si>
    <t>PV-06040</t>
  </si>
  <si>
    <t>Marvellous Transport</t>
  </si>
  <si>
    <t>OR-02732</t>
  </si>
  <si>
    <t>OR-02733</t>
  </si>
  <si>
    <t>PV-06041</t>
  </si>
  <si>
    <t>PV-06042</t>
  </si>
  <si>
    <t>PV-06043</t>
  </si>
  <si>
    <t>PV-06044</t>
  </si>
  <si>
    <t>CT-00524 RM500/- 09/25</t>
  </si>
  <si>
    <t>OR-02734</t>
  </si>
  <si>
    <t>OR-02735</t>
  </si>
  <si>
    <t>EH</t>
  </si>
  <si>
    <t>TUNAS BARU</t>
  </si>
  <si>
    <t>OR-02736</t>
  </si>
  <si>
    <t>REMARK</t>
  </si>
  <si>
    <t xml:space="preserve">OR-02737 (RM44.16 write off) </t>
  </si>
  <si>
    <t>OR-02738</t>
  </si>
  <si>
    <t xml:space="preserve">Lebih RM700 (Unapplied) </t>
  </si>
  <si>
    <t>OR-2739</t>
  </si>
  <si>
    <t>SST Payable Account</t>
  </si>
  <si>
    <t>OR-02740</t>
  </si>
  <si>
    <t>OR-02741</t>
  </si>
  <si>
    <t>OR-02742</t>
  </si>
  <si>
    <t>OR-02743</t>
  </si>
  <si>
    <t>PV-06045</t>
  </si>
  <si>
    <t>OR-02744</t>
  </si>
  <si>
    <t>OR-02745</t>
  </si>
  <si>
    <t>OR-02746</t>
  </si>
  <si>
    <t>PV-06046</t>
  </si>
  <si>
    <t>PV-06047</t>
  </si>
  <si>
    <t>PV-06048</t>
  </si>
  <si>
    <t>PV-06049</t>
  </si>
  <si>
    <t>PV-06050</t>
  </si>
  <si>
    <t>PV-06051</t>
  </si>
  <si>
    <t>PV-06052</t>
  </si>
  <si>
    <t>CT-00525 RM2600/ -8/25</t>
  </si>
  <si>
    <t>PV-06053</t>
  </si>
  <si>
    <t>PV-06054</t>
  </si>
  <si>
    <t>PV-06055</t>
  </si>
  <si>
    <t>PV-06056</t>
  </si>
  <si>
    <t>PV-06057</t>
  </si>
  <si>
    <t>PV-06058</t>
  </si>
  <si>
    <t>PV-06059</t>
  </si>
  <si>
    <t>CT-00519=RM1150/ -9/25</t>
  </si>
  <si>
    <t>PV-06060</t>
  </si>
  <si>
    <t>PV-06061</t>
  </si>
  <si>
    <t>PV-06062</t>
  </si>
  <si>
    <t>PV-06063</t>
  </si>
  <si>
    <t>PV-06064</t>
  </si>
  <si>
    <t>PV-06065</t>
  </si>
  <si>
    <t>PV-06066</t>
  </si>
  <si>
    <t>PV-06067</t>
  </si>
  <si>
    <t>PV-06068</t>
  </si>
  <si>
    <t>PV-06069</t>
  </si>
  <si>
    <t>PV-06070</t>
  </si>
  <si>
    <t>PV-06071</t>
  </si>
  <si>
    <t>PV-06072</t>
  </si>
  <si>
    <t>PV-06073</t>
  </si>
  <si>
    <t>PV-06074</t>
  </si>
  <si>
    <t>PV-06075</t>
  </si>
  <si>
    <t>PV-06076</t>
  </si>
  <si>
    <t>PV-06077</t>
  </si>
  <si>
    <t>PV-06078</t>
  </si>
  <si>
    <t>CT-00526 RM14488.72/ 8/2025</t>
  </si>
  <si>
    <t>PV-06079</t>
  </si>
  <si>
    <t xml:space="preserve">ACMM (PNX4686) </t>
  </si>
  <si>
    <t>Reversal Bank Charges</t>
  </si>
  <si>
    <t xml:space="preserve">Pakai Journal </t>
  </si>
  <si>
    <t>ERI PULP</t>
  </si>
  <si>
    <t>KART BKH</t>
  </si>
  <si>
    <t>OR-02747</t>
  </si>
  <si>
    <t>OR-02748</t>
  </si>
  <si>
    <t>OR-02749</t>
  </si>
  <si>
    <t>OR-02750</t>
  </si>
  <si>
    <t>JV-02981</t>
  </si>
  <si>
    <t>JV-02982</t>
  </si>
  <si>
    <t>PV-06082</t>
  </si>
  <si>
    <t>PV-06083</t>
  </si>
  <si>
    <t>PV-06085</t>
  </si>
  <si>
    <t>PV-06086</t>
  </si>
  <si>
    <t>PV-06087</t>
  </si>
  <si>
    <t>PV-06088</t>
  </si>
  <si>
    <t>PV-06089</t>
  </si>
  <si>
    <t>PV-06090</t>
  </si>
  <si>
    <t>PV-06091</t>
  </si>
  <si>
    <t>PV-06092</t>
  </si>
  <si>
    <t>PV-06093</t>
  </si>
  <si>
    <t>PV-06094</t>
  </si>
  <si>
    <t>PV-06095</t>
  </si>
  <si>
    <t>PV-06096</t>
  </si>
  <si>
    <t>PV-06097</t>
  </si>
  <si>
    <t>PV-06098</t>
  </si>
  <si>
    <t>OR-02751</t>
  </si>
  <si>
    <t>OR-02752</t>
  </si>
  <si>
    <t>OR-02753</t>
  </si>
  <si>
    <t>OR-02754</t>
  </si>
  <si>
    <t>OR-02755</t>
  </si>
  <si>
    <t>OR-02756</t>
  </si>
  <si>
    <t>PV-2355</t>
  </si>
  <si>
    <t>PV-2351</t>
  </si>
  <si>
    <t>OR-02757</t>
  </si>
  <si>
    <t>OR-02758</t>
  </si>
  <si>
    <t xml:space="preserve">Tanjong </t>
  </si>
  <si>
    <t>e invoice Training</t>
  </si>
  <si>
    <t xml:space="preserve">ANC </t>
  </si>
  <si>
    <t xml:space="preserve">Damage Claim (TPM) </t>
  </si>
  <si>
    <t xml:space="preserve">NSK </t>
  </si>
  <si>
    <t>OR-02759</t>
  </si>
  <si>
    <t>OR-02760</t>
  </si>
  <si>
    <t>OR-02761</t>
  </si>
  <si>
    <t>OR-02762</t>
  </si>
  <si>
    <t>PV-06099</t>
  </si>
  <si>
    <t>PV-06100</t>
  </si>
  <si>
    <t>PV-06101</t>
  </si>
  <si>
    <t>PV-06102</t>
  </si>
  <si>
    <t>PV-06103</t>
  </si>
  <si>
    <t>OR-02763</t>
  </si>
  <si>
    <t>OR-02764</t>
  </si>
  <si>
    <t>OR-02765</t>
  </si>
  <si>
    <t>PV-06104</t>
  </si>
  <si>
    <t>PV-06105</t>
  </si>
  <si>
    <t>PV-06106</t>
  </si>
  <si>
    <t>PV-06107</t>
  </si>
  <si>
    <t>HAYAKU</t>
  </si>
  <si>
    <t xml:space="preserve">PBT </t>
  </si>
  <si>
    <t xml:space="preserve">Alvin Auditor </t>
  </si>
  <si>
    <t xml:space="preserve">Josh M Admin </t>
  </si>
  <si>
    <t xml:space="preserve">Josh M Sec </t>
  </si>
  <si>
    <t>Kingston Log</t>
  </si>
  <si>
    <t>GPS Transport</t>
  </si>
  <si>
    <t xml:space="preserve">Sakura </t>
  </si>
  <si>
    <t>Oct Net</t>
  </si>
  <si>
    <t xml:space="preserve">Deposit PNX4686 Trailer </t>
  </si>
  <si>
    <t xml:space="preserve">Quick Lorry </t>
  </si>
  <si>
    <t>PV-06108</t>
  </si>
  <si>
    <t>PV-06109</t>
  </si>
  <si>
    <t>PV-06110</t>
  </si>
  <si>
    <t>PV-06111</t>
  </si>
  <si>
    <t>PV-06112</t>
  </si>
  <si>
    <t>OR-02766</t>
  </si>
  <si>
    <t>OR-02767</t>
  </si>
  <si>
    <t>OR-02768</t>
  </si>
  <si>
    <t>OR-02769</t>
  </si>
  <si>
    <t>OR-02770</t>
  </si>
  <si>
    <t>OR-02771</t>
  </si>
  <si>
    <t>CT-00533 -RM1085.67 10/25</t>
  </si>
  <si>
    <t>PV-06113</t>
  </si>
  <si>
    <t>PV-06114</t>
  </si>
  <si>
    <t>PV-06115</t>
  </si>
  <si>
    <t>PV-06116</t>
  </si>
  <si>
    <t>PV-06117</t>
  </si>
  <si>
    <t>PV-06118</t>
  </si>
  <si>
    <t>PV-06119</t>
  </si>
  <si>
    <t>PV-06120</t>
  </si>
  <si>
    <t>PV-06121</t>
  </si>
  <si>
    <t>PV-06122</t>
  </si>
  <si>
    <t>PV-06123</t>
  </si>
  <si>
    <t>PV-06124</t>
  </si>
  <si>
    <t>DN-000155 15/10/25</t>
  </si>
  <si>
    <t>PV-06125</t>
  </si>
  <si>
    <t>PV-06126</t>
  </si>
  <si>
    <t>PV-06127</t>
  </si>
  <si>
    <t>PV-06128</t>
  </si>
  <si>
    <t>PV-06129</t>
  </si>
  <si>
    <t>PV-06130</t>
  </si>
  <si>
    <t>PV-06131</t>
  </si>
  <si>
    <t>PV-06132</t>
  </si>
  <si>
    <t>PV-06133</t>
  </si>
  <si>
    <t>PV-06134</t>
  </si>
  <si>
    <t>PV-06136</t>
  </si>
  <si>
    <t>PV-06137</t>
  </si>
  <si>
    <t>PV-06138</t>
  </si>
  <si>
    <t>PV-06139</t>
  </si>
  <si>
    <t>PV-06140</t>
  </si>
  <si>
    <t>OR-02772</t>
  </si>
  <si>
    <t>PV-06141</t>
  </si>
  <si>
    <t>PV-06142</t>
  </si>
  <si>
    <t>PV-06143</t>
  </si>
  <si>
    <t>PV-06144</t>
  </si>
  <si>
    <t>OR-02773</t>
  </si>
  <si>
    <t>PV-06145</t>
  </si>
  <si>
    <t>PV-06146</t>
  </si>
  <si>
    <t>PV-06147</t>
  </si>
  <si>
    <t>PV-06148</t>
  </si>
  <si>
    <t>OR-02774</t>
  </si>
  <si>
    <t>OR-02776</t>
  </si>
  <si>
    <t>OR-02777</t>
  </si>
  <si>
    <t>OR-02778</t>
  </si>
  <si>
    <t>OR-02779</t>
  </si>
  <si>
    <t>PV-06149</t>
  </si>
  <si>
    <t>PV-06150 CASH RM800/- 29/09/25</t>
  </si>
  <si>
    <t>PV-06151</t>
  </si>
  <si>
    <t>OR-02690</t>
  </si>
  <si>
    <t>PNX4686 Road Tax</t>
  </si>
  <si>
    <t>PNX4686 Trailer Final Payment</t>
  </si>
  <si>
    <t>SSE TYRE</t>
  </si>
  <si>
    <t>PNX4686 Tyre</t>
  </si>
  <si>
    <t xml:space="preserve">Chubb Insurance </t>
  </si>
  <si>
    <t>BPN4715 Insurance</t>
  </si>
  <si>
    <t>OR-02780</t>
  </si>
  <si>
    <t>OR-02781</t>
  </si>
  <si>
    <t>OR-02782</t>
  </si>
  <si>
    <t>OR-02783</t>
  </si>
  <si>
    <t>OR-02784</t>
  </si>
  <si>
    <t>OR-02785</t>
  </si>
  <si>
    <t>OR-02786</t>
  </si>
  <si>
    <t>PV-06152</t>
  </si>
  <si>
    <t>PV-06084</t>
  </si>
  <si>
    <t>PV-06153</t>
  </si>
  <si>
    <t>PV-06154</t>
  </si>
  <si>
    <t>PV-06155</t>
  </si>
  <si>
    <t>PV-06156</t>
  </si>
  <si>
    <t>PV-06157</t>
  </si>
  <si>
    <t>CT-00513 RM2400/ -7/25</t>
  </si>
  <si>
    <t>CN-0004938 -RM250/-1/10/25</t>
  </si>
  <si>
    <t>JV-03017</t>
  </si>
  <si>
    <t>PV-2366</t>
  </si>
  <si>
    <t>OR-02793</t>
  </si>
  <si>
    <t>IV-03018</t>
  </si>
  <si>
    <t>Deposit Calendar</t>
  </si>
  <si>
    <t>PV-06162</t>
  </si>
  <si>
    <t>PV-06163</t>
  </si>
  <si>
    <t>JV-02896</t>
  </si>
  <si>
    <t xml:space="preserve">1) SST Listing 1 </t>
  </si>
  <si>
    <t>2) SST Return SST-02</t>
  </si>
  <si>
    <t>3) MySST SST-02</t>
  </si>
  <si>
    <t>3) MySST Receipt</t>
  </si>
  <si>
    <t xml:space="preserve">5) FPX Receipt </t>
  </si>
  <si>
    <t>PV-06184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</si>
</sst>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[$-409]d\-mmm\-yy;@"/>
    <numFmt numFmtId="166" formatCode="#,##0.00_ ;[Red]\-#,##0.00\ 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name val="Arial"/>
      <family val="2"/>
    </font>
    <font>
      <b/>
      <sz val="12"/>
      <color rgb="FFFF0000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C00000"/>
      <name val="Calibri"/>
      <family val="2"/>
      <scheme val="minor"/>
    </font>
    <font>
      <sz val="12"/>
      <color rgb="FF00B050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rgb="FFFF0000"/>
      <name val="Arial"/>
      <family val="2"/>
    </font>
    <font>
      <sz val="12"/>
      <color rgb="FFEE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rgb="FFFF0000"/>
      </bottom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</cellStyleXfs>
  <cellXfs count="271">
    <xf numFmtId="0" fontId="0" fillId="0" borderId="0" xfId="0"/>
    <xf numFmtId="0" fontId="4" fillId="0" borderId="0" xfId="0" applyFont="1" applyAlignment="1">
      <alignment vertical="center"/>
    </xf>
    <xf numFmtId="164" fontId="4" fillId="0" borderId="0" xfId="1" applyFont="1" applyAlignment="1">
      <alignment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1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/>
    <xf numFmtId="164" fontId="4" fillId="0" borderId="0" xfId="1" applyFont="1"/>
    <xf numFmtId="164" fontId="4" fillId="0" borderId="1" xfId="1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4" fontId="4" fillId="0" borderId="1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1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164" fontId="4" fillId="0" borderId="2" xfId="1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0" fontId="4" fillId="0" borderId="2" xfId="0" quotePrefix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164" fontId="7" fillId="0" borderId="0" xfId="1" applyFont="1" applyAlignment="1">
      <alignment vertical="center"/>
    </xf>
    <xf numFmtId="164" fontId="4" fillId="0" borderId="0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5" fontId="6" fillId="0" borderId="0" xfId="0" applyNumberFormat="1" applyFont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4" fontId="9" fillId="0" borderId="0" xfId="1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16" fontId="4" fillId="0" borderId="6" xfId="0" applyNumberFormat="1" applyFont="1" applyBorder="1" applyAlignment="1">
      <alignment horizontal="center" vertical="center"/>
    </xf>
    <xf numFmtId="164" fontId="4" fillId="0" borderId="6" xfId="1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0" borderId="4" xfId="0" quotePrefix="1" applyNumberFormat="1" applyFont="1" applyBorder="1" applyAlignment="1">
      <alignment horizontal="center" vertical="center"/>
    </xf>
    <xf numFmtId="0" fontId="4" fillId="0" borderId="4" xfId="0" quotePrefix="1" applyFont="1" applyBorder="1" applyAlignment="1">
      <alignment horizontal="center" vertical="center"/>
    </xf>
    <xf numFmtId="0" fontId="4" fillId="0" borderId="5" xfId="0" quotePrefix="1" applyFont="1" applyBorder="1" applyAlignment="1">
      <alignment horizontal="center" vertical="center"/>
    </xf>
    <xf numFmtId="2" fontId="4" fillId="0" borderId="0" xfId="0" applyNumberFormat="1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165" fontId="7" fillId="0" borderId="2" xfId="0" applyNumberFormat="1" applyFont="1" applyBorder="1" applyAlignment="1">
      <alignment horizontal="center" vertical="center"/>
    </xf>
    <xf numFmtId="164" fontId="7" fillId="0" borderId="2" xfId="1" applyFont="1" applyBorder="1" applyAlignment="1">
      <alignment vertical="center"/>
    </xf>
    <xf numFmtId="16" fontId="7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4" fillId="0" borderId="0" xfId="1" applyFont="1" applyAlignment="1">
      <alignment horizontal="center" vertical="center"/>
    </xf>
    <xf numFmtId="164" fontId="7" fillId="0" borderId="0" xfId="1" applyFont="1" applyBorder="1" applyAlignment="1">
      <alignment vertical="center"/>
    </xf>
    <xf numFmtId="0" fontId="0" fillId="0" borderId="0" xfId="0" applyAlignment="1">
      <alignment horizontal="center"/>
    </xf>
    <xf numFmtId="164" fontId="7" fillId="0" borderId="0" xfId="1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164" fontId="4" fillId="0" borderId="2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4" fillId="0" borderId="0" xfId="0" quotePrefix="1" applyFont="1" applyAlignment="1">
      <alignment horizontal="center"/>
    </xf>
    <xf numFmtId="0" fontId="0" fillId="0" borderId="2" xfId="0" applyBorder="1"/>
    <xf numFmtId="0" fontId="4" fillId="0" borderId="2" xfId="0" applyFont="1" applyBorder="1" applyAlignment="1">
      <alignment horizontal="center"/>
    </xf>
    <xf numFmtId="164" fontId="4" fillId="0" borderId="0" xfId="1" applyFont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4" fillId="0" borderId="2" xfId="0" applyFont="1" applyBorder="1"/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164" fontId="4" fillId="0" borderId="6" xfId="0" applyNumberFormat="1" applyFont="1" applyBorder="1" applyAlignment="1">
      <alignment vertical="center"/>
    </xf>
    <xf numFmtId="0" fontId="4" fillId="0" borderId="6" xfId="0" applyFont="1" applyBorder="1"/>
    <xf numFmtId="0" fontId="0" fillId="0" borderId="6" xfId="0" applyBorder="1"/>
    <xf numFmtId="0" fontId="13" fillId="0" borderId="0" xfId="0" applyFont="1"/>
    <xf numFmtId="164" fontId="4" fillId="0" borderId="0" xfId="1" applyFont="1" applyFill="1" applyAlignment="1">
      <alignment vertical="center"/>
    </xf>
    <xf numFmtId="16" fontId="4" fillId="2" borderId="0" xfId="0" applyNumberFormat="1" applyFont="1" applyFill="1" applyAlignment="1">
      <alignment horizontal="center" vertical="center"/>
    </xf>
    <xf numFmtId="16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vertical="center"/>
    </xf>
    <xf numFmtId="43" fontId="4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17" fontId="4" fillId="0" borderId="2" xfId="0" applyNumberFormat="1" applyFont="1" applyBorder="1" applyAlignment="1">
      <alignment horizontal="center" vertical="center"/>
    </xf>
    <xf numFmtId="17" fontId="7" fillId="0" borderId="0" xfId="0" applyNumberFormat="1" applyFont="1" applyAlignment="1">
      <alignment horizontal="center" vertical="center"/>
    </xf>
    <xf numFmtId="0" fontId="7" fillId="0" borderId="0" xfId="0" applyFont="1"/>
    <xf numFmtId="164" fontId="7" fillId="0" borderId="2" xfId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" fontId="17" fillId="0" borderId="0" xfId="0" applyNumberFormat="1" applyFont="1" applyAlignment="1">
      <alignment horizontal="center" vertical="center"/>
    </xf>
    <xf numFmtId="164" fontId="17" fillId="0" borderId="0" xfId="1" applyFont="1" applyAlignment="1">
      <alignment horizontal="center" vertical="center"/>
    </xf>
    <xf numFmtId="164" fontId="17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164" fontId="4" fillId="0" borderId="8" xfId="1" applyFont="1" applyBorder="1" applyAlignment="1">
      <alignment vertical="center"/>
    </xf>
    <xf numFmtId="164" fontId="4" fillId="0" borderId="8" xfId="0" applyNumberFormat="1" applyFont="1" applyBorder="1" applyAlignment="1">
      <alignment vertical="center"/>
    </xf>
    <xf numFmtId="0" fontId="19" fillId="0" borderId="0" xfId="0" applyFont="1" applyAlignment="1">
      <alignment horizontal="center" vertical="center"/>
    </xf>
    <xf numFmtId="16" fontId="19" fillId="0" borderId="0" xfId="0" applyNumberFormat="1" applyFont="1" applyAlignment="1">
      <alignment horizontal="center" vertical="center"/>
    </xf>
    <xf numFmtId="164" fontId="19" fillId="0" borderId="0" xfId="1" applyFont="1" applyAlignment="1">
      <alignment horizontal="center" vertical="center"/>
    </xf>
    <xf numFmtId="164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/>
    <xf numFmtId="17" fontId="19" fillId="0" borderId="0" xfId="0" applyNumberFormat="1" applyFont="1" applyAlignment="1">
      <alignment horizontal="center" vertical="center"/>
    </xf>
    <xf numFmtId="164" fontId="19" fillId="0" borderId="0" xfId="1" applyFont="1" applyAlignment="1">
      <alignment vertical="center"/>
    </xf>
    <xf numFmtId="0" fontId="19" fillId="0" borderId="0" xfId="0" applyFont="1"/>
    <xf numFmtId="165" fontId="0" fillId="0" borderId="0" xfId="0" applyNumberFormat="1"/>
    <xf numFmtId="165" fontId="4" fillId="0" borderId="8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6" fontId="4" fillId="0" borderId="0" xfId="0" applyNumberFormat="1" applyFont="1" applyAlignment="1">
      <alignment vertical="center"/>
    </xf>
    <xf numFmtId="164" fontId="4" fillId="3" borderId="0" xfId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" fontId="4" fillId="5" borderId="0" xfId="0" applyNumberFormat="1" applyFont="1" applyFill="1" applyAlignment="1">
      <alignment horizontal="center" vertical="center"/>
    </xf>
    <xf numFmtId="164" fontId="4" fillId="5" borderId="0" xfId="1" applyFont="1" applyFill="1" applyAlignment="1">
      <alignment horizontal="center" vertical="center"/>
    </xf>
    <xf numFmtId="164" fontId="4" fillId="5" borderId="0" xfId="0" applyNumberFormat="1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/>
    <xf numFmtId="0" fontId="5" fillId="0" borderId="0" xfId="0" applyFont="1" applyAlignment="1">
      <alignment horizontal="left" vertical="center"/>
    </xf>
    <xf numFmtId="0" fontId="11" fillId="0" borderId="2" xfId="0" applyFont="1" applyBorder="1" applyAlignment="1">
      <alignment vertical="center"/>
    </xf>
    <xf numFmtId="0" fontId="11" fillId="3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7" fillId="0" borderId="2" xfId="0" applyFont="1" applyBorder="1"/>
    <xf numFmtId="164" fontId="4" fillId="0" borderId="2" xfId="1" applyFont="1" applyBorder="1"/>
    <xf numFmtId="0" fontId="17" fillId="0" borderId="0" xfId="0" applyFont="1"/>
    <xf numFmtId="16" fontId="4" fillId="3" borderId="0" xfId="0" applyNumberFormat="1" applyFont="1" applyFill="1" applyAlignment="1">
      <alignment horizontal="center" vertical="center"/>
    </xf>
    <xf numFmtId="164" fontId="4" fillId="3" borderId="0" xfId="0" applyNumberFormat="1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/>
    <xf numFmtId="17" fontId="4" fillId="3" borderId="0" xfId="0" applyNumberFormat="1" applyFont="1" applyFill="1" applyAlignment="1">
      <alignment horizontal="center" vertical="center"/>
    </xf>
    <xf numFmtId="164" fontId="4" fillId="3" borderId="0" xfId="1" applyFont="1" applyFill="1" applyAlignment="1">
      <alignment vertic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vertical="center"/>
    </xf>
    <xf numFmtId="0" fontId="7" fillId="0" borderId="0" xfId="0" applyFont="1" applyAlignment="1">
      <alignment horizontal="left" vertical="center"/>
    </xf>
    <xf numFmtId="0" fontId="4" fillId="6" borderId="0" xfId="0" applyFont="1" applyFill="1" applyAlignment="1">
      <alignment vertical="center"/>
    </xf>
    <xf numFmtId="0" fontId="4" fillId="7" borderId="0" xfId="0" applyFont="1" applyFill="1" applyAlignment="1">
      <alignment horizontal="center" vertical="center"/>
    </xf>
    <xf numFmtId="16" fontId="4" fillId="7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164" fontId="4" fillId="7" borderId="0" xfId="1" applyFont="1" applyFill="1" applyAlignment="1">
      <alignment vertical="center"/>
    </xf>
    <xf numFmtId="164" fontId="4" fillId="7" borderId="0" xfId="0" applyNumberFormat="1" applyFont="1" applyFill="1" applyAlignment="1">
      <alignment vertical="center"/>
    </xf>
    <xf numFmtId="0" fontId="4" fillId="8" borderId="0" xfId="0" applyFont="1" applyFill="1" applyAlignment="1">
      <alignment horizontal="center" vertical="center"/>
    </xf>
    <xf numFmtId="16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vertical="center"/>
    </xf>
    <xf numFmtId="164" fontId="4" fillId="8" borderId="0" xfId="1" applyFont="1" applyFill="1" applyAlignment="1">
      <alignment vertical="center"/>
    </xf>
    <xf numFmtId="164" fontId="4" fillId="8" borderId="0" xfId="0" applyNumberFormat="1" applyFont="1" applyFill="1" applyAlignment="1">
      <alignment vertical="center"/>
    </xf>
    <xf numFmtId="0" fontId="4" fillId="6" borderId="0" xfId="0" applyFont="1" applyFill="1" applyAlignment="1">
      <alignment horizontal="center" vertical="center"/>
    </xf>
    <xf numFmtId="164" fontId="0" fillId="0" borderId="0" xfId="1" applyFont="1" applyAlignment="1">
      <alignment vertical="center"/>
    </xf>
    <xf numFmtId="164" fontId="21" fillId="0" borderId="0" xfId="1" applyFont="1" applyAlignment="1">
      <alignment vertical="center"/>
    </xf>
    <xf numFmtId="164" fontId="22" fillId="0" borderId="0" xfId="1" applyFont="1" applyAlignment="1">
      <alignment vertical="center"/>
    </xf>
    <xf numFmtId="164" fontId="23" fillId="0" borderId="0" xfId="1" applyFont="1" applyAlignment="1">
      <alignment vertical="center"/>
    </xf>
    <xf numFmtId="164" fontId="0" fillId="0" borderId="0" xfId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164" fontId="19" fillId="0" borderId="0" xfId="1" applyFont="1" applyFill="1" applyAlignment="1">
      <alignment horizontal="center" vertical="center"/>
    </xf>
    <xf numFmtId="0" fontId="19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center"/>
    </xf>
    <xf numFmtId="164" fontId="19" fillId="0" borderId="2" xfId="1" applyFont="1" applyBorder="1" applyAlignment="1">
      <alignment horizontal="center" vertical="center"/>
    </xf>
    <xf numFmtId="0" fontId="4" fillId="9" borderId="0" xfId="0" applyFont="1" applyFill="1" applyAlignment="1">
      <alignment vertical="center"/>
    </xf>
    <xf numFmtId="17" fontId="4" fillId="0" borderId="6" xfId="0" applyNumberFormat="1" applyFont="1" applyBorder="1" applyAlignment="1">
      <alignment horizontal="center" vertical="center"/>
    </xf>
    <xf numFmtId="166" fontId="19" fillId="0" borderId="0" xfId="1" applyNumberFormat="1" applyFont="1"/>
    <xf numFmtId="166" fontId="4" fillId="0" borderId="0" xfId="1" applyNumberFormat="1" applyFont="1"/>
    <xf numFmtId="166" fontId="19" fillId="0" borderId="0" xfId="1" applyNumberFormat="1" applyFont="1" applyFill="1"/>
    <xf numFmtId="0" fontId="4" fillId="10" borderId="0" xfId="0" applyFont="1" applyFill="1" applyAlignment="1">
      <alignment vertical="center"/>
    </xf>
    <xf numFmtId="164" fontId="7" fillId="0" borderId="0" xfId="1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164" fontId="19" fillId="0" borderId="0" xfId="1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7" fillId="0" borderId="0" xfId="1" applyFont="1" applyBorder="1" applyAlignment="1">
      <alignment horizontal="center" vertical="center"/>
    </xf>
    <xf numFmtId="164" fontId="19" fillId="0" borderId="2" xfId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164" fontId="19" fillId="7" borderId="0" xfId="1" applyFont="1" applyFill="1" applyAlignment="1">
      <alignment horizontal="center" vertical="center"/>
    </xf>
    <xf numFmtId="164" fontId="0" fillId="0" borderId="1" xfId="1" applyFont="1" applyBorder="1" applyAlignment="1">
      <alignment vertical="center"/>
    </xf>
    <xf numFmtId="43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64" fontId="8" fillId="0" borderId="0" xfId="1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25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164" fontId="0" fillId="0" borderId="1" xfId="0" applyNumberFormat="1" applyBorder="1" applyAlignment="1">
      <alignment vertical="center"/>
    </xf>
    <xf numFmtId="14" fontId="8" fillId="11" borderId="0" xfId="0" applyNumberFormat="1" applyFont="1" applyFill="1" applyAlignment="1">
      <alignment horizontal="center" vertical="center"/>
    </xf>
    <xf numFmtId="164" fontId="3" fillId="11" borderId="0" xfId="1" applyFont="1" applyFill="1" applyAlignment="1">
      <alignment horizontal="center" vertical="center"/>
    </xf>
    <xf numFmtId="0" fontId="8" fillId="11" borderId="0" xfId="0" applyFont="1" applyFill="1" applyAlignment="1">
      <alignment horizontal="center" vertical="center" wrapText="1"/>
    </xf>
    <xf numFmtId="0" fontId="0" fillId="11" borderId="0" xfId="0" applyFill="1" applyAlignment="1">
      <alignment vertical="center"/>
    </xf>
    <xf numFmtId="0" fontId="8" fillId="11" borderId="0" xfId="0" applyFont="1" applyFill="1" applyAlignment="1">
      <alignment vertical="center"/>
    </xf>
    <xf numFmtId="43" fontId="0" fillId="11" borderId="0" xfId="0" applyNumberFormat="1" applyFill="1" applyAlignment="1">
      <alignment vertical="center"/>
    </xf>
    <xf numFmtId="164" fontId="3" fillId="11" borderId="1" xfId="1" applyFont="1" applyFill="1" applyBorder="1" applyAlignment="1">
      <alignment horizontal="center" vertical="center"/>
    </xf>
    <xf numFmtId="43" fontId="0" fillId="11" borderId="1" xfId="0" applyNumberFormat="1" applyFill="1" applyBorder="1" applyAlignment="1">
      <alignment vertical="center"/>
    </xf>
    <xf numFmtId="0" fontId="8" fillId="11" borderId="0" xfId="0" applyFont="1" applyFill="1" applyAlignment="1">
      <alignment horizontal="left" vertical="center"/>
    </xf>
    <xf numFmtId="0" fontId="8" fillId="11" borderId="0" xfId="0" applyFont="1" applyFill="1" applyAlignment="1">
      <alignment horizontal="center" vertical="center"/>
    </xf>
    <xf numFmtId="0" fontId="24" fillId="0" borderId="2" xfId="0" applyFont="1" applyBorder="1" applyAlignment="1">
      <alignment vertical="center"/>
    </xf>
    <xf numFmtId="0" fontId="8" fillId="8" borderId="0" xfId="0" applyFont="1" applyFill="1" applyAlignment="1">
      <alignment horizontal="left" vertical="center"/>
    </xf>
    <xf numFmtId="14" fontId="8" fillId="8" borderId="0" xfId="0" applyNumberFormat="1" applyFont="1" applyFill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vertical="center" wrapText="1"/>
    </xf>
    <xf numFmtId="164" fontId="19" fillId="0" borderId="0" xfId="1" applyFont="1" applyFill="1" applyAlignment="1">
      <alignment vertical="center"/>
    </xf>
    <xf numFmtId="2" fontId="8" fillId="0" borderId="0" xfId="1" applyNumberFormat="1" applyFont="1" applyAlignment="1">
      <alignment horizontal="right" vertical="center"/>
    </xf>
    <xf numFmtId="164" fontId="3" fillId="11" borderId="0" xfId="1" applyFont="1" applyFill="1" applyAlignment="1">
      <alignment horizontal="right" vertical="center"/>
    </xf>
    <xf numFmtId="0" fontId="0" fillId="12" borderId="0" xfId="0" applyFill="1" applyAlignment="1">
      <alignment vertical="center"/>
    </xf>
    <xf numFmtId="0" fontId="25" fillId="12" borderId="0" xfId="0" applyFont="1" applyFill="1" applyAlignment="1">
      <alignment vertical="center"/>
    </xf>
    <xf numFmtId="164" fontId="16" fillId="0" borderId="0" xfId="1" applyFont="1" applyAlignment="1">
      <alignment vertical="center"/>
    </xf>
    <xf numFmtId="16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17" fontId="4" fillId="0" borderId="8" xfId="0" applyNumberFormat="1" applyFont="1" applyBorder="1" applyAlignment="1">
      <alignment horizontal="center" vertical="center"/>
    </xf>
    <xf numFmtId="0" fontId="4" fillId="0" borderId="8" xfId="0" applyFont="1" applyBorder="1"/>
    <xf numFmtId="0" fontId="4" fillId="9" borderId="0" xfId="0" applyFont="1" applyFill="1" applyAlignment="1">
      <alignment horizontal="center" vertical="center"/>
    </xf>
    <xf numFmtId="16" fontId="4" fillId="9" borderId="0" xfId="0" applyNumberFormat="1" applyFont="1" applyFill="1" applyAlignment="1">
      <alignment horizontal="center" vertical="center"/>
    </xf>
    <xf numFmtId="0" fontId="4" fillId="9" borderId="0" xfId="0" applyFont="1" applyFill="1" applyAlignment="1">
      <alignment horizontal="left" vertical="center"/>
    </xf>
    <xf numFmtId="164" fontId="4" fillId="9" borderId="0" xfId="1" applyFont="1" applyFill="1" applyAlignment="1">
      <alignment vertical="center"/>
    </xf>
    <xf numFmtId="164" fontId="4" fillId="9" borderId="0" xfId="0" applyNumberFormat="1" applyFont="1" applyFill="1" applyAlignment="1">
      <alignment vertical="center"/>
    </xf>
    <xf numFmtId="164" fontId="3" fillId="2" borderId="0" xfId="1" applyFont="1" applyFill="1" applyAlignment="1">
      <alignment horizontal="center" vertical="center"/>
    </xf>
    <xf numFmtId="164" fontId="3" fillId="11" borderId="0" xfId="1" applyFont="1" applyFill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164" fontId="3" fillId="8" borderId="0" xfId="1" applyFont="1" applyFill="1" applyAlignment="1">
      <alignment horizontal="center" vertical="center"/>
    </xf>
    <xf numFmtId="0" fontId="8" fillId="13" borderId="0" xfId="0" applyFont="1" applyFill="1" applyAlignment="1">
      <alignment vertical="center" wrapText="1"/>
    </xf>
    <xf numFmtId="0" fontId="0" fillId="13" borderId="0" xfId="0" applyFill="1" applyAlignment="1">
      <alignment vertical="center"/>
    </xf>
    <xf numFmtId="14" fontId="24" fillId="0" borderId="0" xfId="0" applyNumberFormat="1" applyFont="1" applyAlignment="1">
      <alignment vertical="center"/>
    </xf>
    <xf numFmtId="0" fontId="26" fillId="0" borderId="0" xfId="0" applyFont="1" applyAlignment="1">
      <alignment horizontal="left" vertical="center"/>
    </xf>
    <xf numFmtId="164" fontId="4" fillId="0" borderId="0" xfId="1" applyFont="1" applyFill="1" applyBorder="1" applyAlignment="1">
      <alignment vertical="center"/>
    </xf>
    <xf numFmtId="2" fontId="8" fillId="0" borderId="0" xfId="1" applyNumberFormat="1" applyFont="1" applyAlignment="1">
      <alignment horizontal="center" vertical="center"/>
    </xf>
    <xf numFmtId="164" fontId="13" fillId="0" borderId="0" xfId="1" applyFont="1" applyAlignment="1">
      <alignment vertical="center"/>
    </xf>
    <xf numFmtId="17" fontId="4" fillId="0" borderId="0" xfId="0" applyNumberFormat="1" applyFont="1"/>
    <xf numFmtId="43" fontId="0" fillId="0" borderId="0" xfId="0" applyNumberFormat="1" applyAlignment="1">
      <alignment horizontal="left" vertical="center"/>
    </xf>
    <xf numFmtId="0" fontId="25" fillId="12" borderId="0" xfId="0" applyFont="1" applyFill="1" applyAlignment="1">
      <alignment vertical="center" wrapText="1"/>
    </xf>
    <xf numFmtId="0" fontId="8" fillId="1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7" fillId="9" borderId="0" xfId="0" applyFont="1" applyFill="1" applyAlignment="1">
      <alignment horizontal="center" vertical="center"/>
    </xf>
    <xf numFmtId="16" fontId="7" fillId="9" borderId="0" xfId="0" applyNumberFormat="1" applyFont="1" applyFill="1" applyAlignment="1">
      <alignment horizontal="center" vertical="center"/>
    </xf>
    <xf numFmtId="0" fontId="7" fillId="9" borderId="0" xfId="0" applyFont="1" applyFill="1" applyAlignment="1">
      <alignment horizontal="left" vertical="center"/>
    </xf>
    <xf numFmtId="164" fontId="7" fillId="9" borderId="0" xfId="1" applyFont="1" applyFill="1" applyAlignment="1">
      <alignment vertical="center"/>
    </xf>
    <xf numFmtId="164" fontId="7" fillId="9" borderId="0" xfId="0" applyNumberFormat="1" applyFont="1" applyFill="1" applyAlignment="1">
      <alignment vertical="center"/>
    </xf>
    <xf numFmtId="0" fontId="7" fillId="9" borderId="0" xfId="0" applyFont="1" applyFill="1" applyAlignment="1">
      <alignment vertical="center"/>
    </xf>
    <xf numFmtId="17" fontId="4" fillId="0" borderId="0" xfId="0" applyNumberFormat="1" applyFont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164" fontId="4" fillId="0" borderId="6" xfId="1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164" fontId="7" fillId="9" borderId="0" xfId="1" applyFont="1" applyFill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6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164" fontId="7" fillId="0" borderId="6" xfId="1" applyFont="1" applyBorder="1" applyAlignment="1">
      <alignment vertical="center"/>
    </xf>
    <xf numFmtId="164" fontId="7" fillId="0" borderId="6" xfId="1" applyFont="1" applyBorder="1" applyAlignment="1">
      <alignment horizontal="center" vertical="center"/>
    </xf>
    <xf numFmtId="164" fontId="7" fillId="0" borderId="6" xfId="0" applyNumberFormat="1" applyFont="1" applyBorder="1" applyAlignment="1">
      <alignment vertical="center"/>
    </xf>
    <xf numFmtId="0" fontId="7" fillId="0" borderId="6" xfId="0" applyFont="1" applyBorder="1" applyAlignment="1">
      <alignment vertical="center"/>
    </xf>
    <xf numFmtId="164" fontId="4" fillId="0" borderId="2" xfId="1" applyFont="1" applyFill="1" applyBorder="1" applyAlignment="1">
      <alignment vertical="center"/>
    </xf>
    <xf numFmtId="164" fontId="4" fillId="0" borderId="2" xfId="1" applyFont="1" applyFill="1" applyBorder="1" applyAlignment="1">
      <alignment horizontal="center" vertical="center"/>
    </xf>
    <xf numFmtId="164" fontId="4" fillId="9" borderId="0" xfId="1" applyFont="1" applyFill="1" applyAlignment="1">
      <alignment horizontal="center" vertical="center"/>
    </xf>
  </cellXfs>
  <cellStyles count="6">
    <cellStyle name="Comma" xfId="1" builtinId="3"/>
    <cellStyle name="Comma 2" xfId="3" xr:uid="{7DF3E5ED-49C7-4D3C-B71A-BAFAE5113453}"/>
    <cellStyle name="Comma 2 2" xfId="5" xr:uid="{459830AC-7F4C-4C13-A80C-BFF7927FF138}"/>
    <cellStyle name="Normal" xfId="0" builtinId="0"/>
    <cellStyle name="Normal 2" xfId="2" xr:uid="{00000000-0005-0000-0000-000002000000}"/>
    <cellStyle name="Normal 2 2" xfId="4" xr:uid="{EE42194B-C99B-45F5-AB2D-48FA6784E40C}"/>
  </cellStyles>
  <dxfs count="12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indent="0" readingOrder="0"/>
    </dxf>
    <dxf>
      <alignment vertical="center" indent="0" readingOrder="0"/>
    </dxf>
    <dxf>
      <alignment vertical="center" indent="0" readingOrder="0"/>
    </dxf>
    <dxf>
      <alignment vertical="center" inden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MLTRANS\Share%20Folder\Users\manli\OneDrive\Desktop\Share%20Folder\SF%20Finance%20&amp;%20Accounts\Driver%20Petty%20Cash%20Movement%20YE2019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2770.598768865741" createdVersion="5" refreshedVersion="5" minRefreshableVersion="3" recordCount="427" xr:uid="{00000000-000A-0000-FFFF-FFFF00000000}">
  <cacheSource type="worksheet">
    <worksheetSource ref="B2:G2" sheet="CIMB LML Driver Petty Cash" r:id="rId2"/>
  </cacheSource>
  <cacheFields count="6">
    <cacheField name="Month" numFmtId="0">
      <sharedItems containsBlank="1" count="3">
        <m/>
        <s v="Jan"/>
        <s v="Feb"/>
      </sharedItems>
    </cacheField>
    <cacheField name="Date" numFmtId="0">
      <sharedItems containsNonDate="0" containsDate="1" containsString="0" containsBlank="1" minDate="2016-05-19T00:00:00" maxDate="2017-02-03T00:00:00"/>
    </cacheField>
    <cacheField name="Driver" numFmtId="0">
      <sharedItems containsBlank="1" count="12">
        <s v="Opening From MML"/>
        <s v="Zailani"/>
        <m/>
        <s v="Din"/>
        <s v="Azami"/>
        <s v="From MML CIMB"/>
        <s v="From MML PBB"/>
        <s v="Jalal"/>
        <s v="From Cash "/>
        <s v="From CIMB MML"/>
        <s v="Rafi"/>
        <s v="Har"/>
      </sharedItems>
    </cacheField>
    <cacheField name="Use for " numFmtId="0">
      <sharedItems containsBlank="1" count="19">
        <m/>
        <s v="Patah Balik"/>
        <s v="JB-BKH"/>
        <s v="Ipoh-JB"/>
        <s v="Loan"/>
        <s v="Damage "/>
        <s v="Offload"/>
        <s v="Tayar"/>
        <s v="Silicon"/>
        <s v="Kuantan"/>
        <s v="Diesel"/>
        <s v="CIMB "/>
        <s v="MBB"/>
        <s v="Loan MBB"/>
        <s v="Loan CIMB"/>
        <s v="Loan "/>
        <s v="Return"/>
        <s v="Wash"/>
        <s v="Advance"/>
      </sharedItems>
    </cacheField>
    <cacheField name="Dr" numFmtId="164">
      <sharedItems containsString="0" containsBlank="1" containsNumber="1" containsInteger="1" minValue="53" maxValue="5000"/>
    </cacheField>
    <cacheField name="Cr" numFmtId="164">
      <sharedItems containsString="0" containsBlank="1" containsNumber="1" containsInteger="1" minValue="30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7">
  <r>
    <x v="0"/>
    <d v="2016-05-19T00:00:00"/>
    <x v="0"/>
    <x v="0"/>
    <n v="3000"/>
    <m/>
  </r>
  <r>
    <x v="0"/>
    <d v="2016-05-19T00:00:00"/>
    <x v="1"/>
    <x v="0"/>
    <m/>
    <n v="300"/>
  </r>
  <r>
    <x v="0"/>
    <d v="2016-05-24T00:00:00"/>
    <x v="1"/>
    <x v="0"/>
    <m/>
    <n v="250"/>
  </r>
  <r>
    <x v="0"/>
    <d v="2016-05-26T00:00:00"/>
    <x v="1"/>
    <x v="0"/>
    <m/>
    <n v="300"/>
  </r>
  <r>
    <x v="0"/>
    <d v="2016-05-26T00:00:00"/>
    <x v="2"/>
    <x v="0"/>
    <m/>
    <m/>
  </r>
  <r>
    <x v="0"/>
    <d v="2016-05-26T00:00:00"/>
    <x v="2"/>
    <x v="0"/>
    <m/>
    <m/>
  </r>
  <r>
    <x v="0"/>
    <d v="2016-05-26T00:00:00"/>
    <x v="2"/>
    <x v="0"/>
    <m/>
    <m/>
  </r>
  <r>
    <x v="0"/>
    <d v="2016-05-26T00:00:00"/>
    <x v="2"/>
    <x v="0"/>
    <m/>
    <m/>
  </r>
  <r>
    <x v="0"/>
    <d v="2016-06-01T00:00:00"/>
    <x v="1"/>
    <x v="0"/>
    <m/>
    <n v="150"/>
  </r>
  <r>
    <x v="0"/>
    <d v="2016-06-03T00:00:00"/>
    <x v="1"/>
    <x v="0"/>
    <m/>
    <n v="300"/>
  </r>
  <r>
    <x v="0"/>
    <d v="2016-06-06T00:00:00"/>
    <x v="1"/>
    <x v="0"/>
    <m/>
    <n v="300"/>
  </r>
  <r>
    <x v="0"/>
    <d v="2016-06-07T00:00:00"/>
    <x v="3"/>
    <x v="0"/>
    <m/>
    <n v="300"/>
  </r>
  <r>
    <x v="0"/>
    <d v="2016-06-09T00:00:00"/>
    <x v="1"/>
    <x v="0"/>
    <m/>
    <n v="300"/>
  </r>
  <r>
    <x v="0"/>
    <d v="2016-06-09T00:00:00"/>
    <x v="3"/>
    <x v="0"/>
    <m/>
    <n v="300"/>
  </r>
  <r>
    <x v="0"/>
    <d v="2016-06-09T00:00:00"/>
    <x v="4"/>
    <x v="0"/>
    <m/>
    <n v="300"/>
  </r>
  <r>
    <x v="0"/>
    <d v="2016-06-09T00:00:00"/>
    <x v="5"/>
    <x v="0"/>
    <n v="5000"/>
    <m/>
  </r>
  <r>
    <x v="0"/>
    <d v="2016-06-10T00:00:00"/>
    <x v="4"/>
    <x v="0"/>
    <m/>
    <n v="100"/>
  </r>
  <r>
    <x v="0"/>
    <d v="2016-06-13T00:00:00"/>
    <x v="1"/>
    <x v="0"/>
    <m/>
    <n v="300"/>
  </r>
  <r>
    <x v="0"/>
    <d v="2016-06-13T00:00:00"/>
    <x v="3"/>
    <x v="0"/>
    <m/>
    <n v="300"/>
  </r>
  <r>
    <x v="0"/>
    <d v="2016-06-15T00:00:00"/>
    <x v="3"/>
    <x v="0"/>
    <m/>
    <n v="250"/>
  </r>
  <r>
    <x v="0"/>
    <d v="2016-06-15T00:00:00"/>
    <x v="3"/>
    <x v="1"/>
    <m/>
    <n v="100"/>
  </r>
  <r>
    <x v="0"/>
    <d v="2016-06-16T00:00:00"/>
    <x v="1"/>
    <x v="2"/>
    <m/>
    <n v="550"/>
  </r>
  <r>
    <x v="0"/>
    <d v="2016-06-16T00:00:00"/>
    <x v="4"/>
    <x v="0"/>
    <m/>
    <n v="250"/>
  </r>
  <r>
    <x v="0"/>
    <d v="2016-06-20T00:00:00"/>
    <x v="5"/>
    <x v="0"/>
    <n v="3000"/>
    <m/>
  </r>
  <r>
    <x v="0"/>
    <d v="2016-06-21T00:00:00"/>
    <x v="3"/>
    <x v="3"/>
    <m/>
    <n v="500"/>
  </r>
  <r>
    <x v="0"/>
    <d v="2016-06-22T00:00:00"/>
    <x v="1"/>
    <x v="4"/>
    <m/>
    <n v="200"/>
  </r>
  <r>
    <x v="0"/>
    <d v="2016-06-23T00:00:00"/>
    <x v="1"/>
    <x v="0"/>
    <m/>
    <n v="250"/>
  </r>
  <r>
    <x v="0"/>
    <d v="2016-06-23T00:00:00"/>
    <x v="4"/>
    <x v="0"/>
    <m/>
    <n v="250"/>
  </r>
  <r>
    <x v="0"/>
    <d v="2016-06-23T00:00:00"/>
    <x v="3"/>
    <x v="0"/>
    <m/>
    <n v="250"/>
  </r>
  <r>
    <x v="0"/>
    <d v="2016-06-24T00:00:00"/>
    <x v="3"/>
    <x v="4"/>
    <m/>
    <n v="100"/>
  </r>
  <r>
    <x v="0"/>
    <d v="2016-06-25T00:00:00"/>
    <x v="4"/>
    <x v="4"/>
    <m/>
    <n v="200"/>
  </r>
  <r>
    <x v="0"/>
    <d v="2016-06-27T00:00:00"/>
    <x v="4"/>
    <x v="0"/>
    <m/>
    <n v="550"/>
  </r>
  <r>
    <x v="0"/>
    <d v="2016-06-27T00:00:00"/>
    <x v="1"/>
    <x v="0"/>
    <m/>
    <n v="300"/>
  </r>
  <r>
    <x v="0"/>
    <d v="2016-06-27T00:00:00"/>
    <x v="3"/>
    <x v="0"/>
    <m/>
    <n v="150"/>
  </r>
  <r>
    <x v="0"/>
    <d v="2016-06-28T00:00:00"/>
    <x v="3"/>
    <x v="0"/>
    <m/>
    <n v="250"/>
  </r>
  <r>
    <x v="0"/>
    <d v="2016-06-29T00:00:00"/>
    <x v="4"/>
    <x v="0"/>
    <m/>
    <n v="200"/>
  </r>
  <r>
    <x v="0"/>
    <d v="2016-06-30T00:00:00"/>
    <x v="3"/>
    <x v="0"/>
    <m/>
    <n v="170"/>
  </r>
  <r>
    <x v="0"/>
    <d v="2016-06-30T00:00:00"/>
    <x v="3"/>
    <x v="0"/>
    <m/>
    <n v="30"/>
  </r>
  <r>
    <x v="0"/>
    <d v="2016-07-11T00:00:00"/>
    <x v="3"/>
    <x v="0"/>
    <m/>
    <n v="250"/>
  </r>
  <r>
    <x v="0"/>
    <d v="2016-07-11T00:00:00"/>
    <x v="1"/>
    <x v="0"/>
    <m/>
    <n v="550"/>
  </r>
  <r>
    <x v="0"/>
    <d v="2016-07-12T00:00:00"/>
    <x v="4"/>
    <x v="0"/>
    <m/>
    <n v="250"/>
  </r>
  <r>
    <x v="0"/>
    <d v="2016-07-13T00:00:00"/>
    <x v="3"/>
    <x v="0"/>
    <m/>
    <n v="250"/>
  </r>
  <r>
    <x v="0"/>
    <d v="2016-07-14T00:00:00"/>
    <x v="3"/>
    <x v="0"/>
    <m/>
    <n v="250"/>
  </r>
  <r>
    <x v="0"/>
    <d v="2016-07-14T00:00:00"/>
    <x v="4"/>
    <x v="0"/>
    <m/>
    <n v="550"/>
  </r>
  <r>
    <x v="0"/>
    <d v="2016-07-14T00:00:00"/>
    <x v="6"/>
    <x v="0"/>
    <n v="3000"/>
    <m/>
  </r>
  <r>
    <x v="0"/>
    <d v="2016-07-18T00:00:00"/>
    <x v="1"/>
    <x v="0"/>
    <m/>
    <n v="250"/>
  </r>
  <r>
    <x v="0"/>
    <d v="2016-07-18T00:00:00"/>
    <x v="3"/>
    <x v="0"/>
    <m/>
    <n v="350"/>
  </r>
  <r>
    <x v="0"/>
    <d v="2016-07-19T00:00:00"/>
    <x v="4"/>
    <x v="0"/>
    <m/>
    <n v="250"/>
  </r>
  <r>
    <x v="0"/>
    <d v="2016-07-20T00:00:00"/>
    <x v="1"/>
    <x v="0"/>
    <m/>
    <n v="300"/>
  </r>
  <r>
    <x v="0"/>
    <d v="2016-07-21T00:00:00"/>
    <x v="5"/>
    <x v="0"/>
    <n v="3000"/>
    <m/>
  </r>
  <r>
    <x v="0"/>
    <d v="2016-07-21T00:00:00"/>
    <x v="1"/>
    <x v="4"/>
    <m/>
    <n v="1000"/>
  </r>
  <r>
    <x v="0"/>
    <d v="2016-07-21T00:00:00"/>
    <x v="4"/>
    <x v="4"/>
    <m/>
    <n v="1000"/>
  </r>
  <r>
    <x v="0"/>
    <d v="2016-07-21T00:00:00"/>
    <x v="3"/>
    <x v="4"/>
    <m/>
    <n v="1000"/>
  </r>
  <r>
    <x v="0"/>
    <d v="2016-07-21T00:00:00"/>
    <x v="4"/>
    <x v="0"/>
    <m/>
    <n v="250"/>
  </r>
  <r>
    <x v="0"/>
    <d v="2016-07-22T00:00:00"/>
    <x v="3"/>
    <x v="0"/>
    <m/>
    <n v="350"/>
  </r>
  <r>
    <x v="0"/>
    <d v="2016-07-22T00:00:00"/>
    <x v="1"/>
    <x v="0"/>
    <m/>
    <n v="550"/>
  </r>
  <r>
    <x v="0"/>
    <d v="2016-07-25T00:00:00"/>
    <x v="5"/>
    <x v="0"/>
    <n v="3000"/>
    <m/>
  </r>
  <r>
    <x v="0"/>
    <d v="2016-07-25T00:00:00"/>
    <x v="7"/>
    <x v="0"/>
    <m/>
    <n v="550"/>
  </r>
  <r>
    <x v="0"/>
    <d v="2016-07-25T00:00:00"/>
    <x v="4"/>
    <x v="0"/>
    <m/>
    <n v="300"/>
  </r>
  <r>
    <x v="0"/>
    <d v="2016-07-25T00:00:00"/>
    <x v="3"/>
    <x v="0"/>
    <m/>
    <n v="400"/>
  </r>
  <r>
    <x v="0"/>
    <d v="2016-07-27T00:00:00"/>
    <x v="1"/>
    <x v="0"/>
    <m/>
    <n v="250"/>
  </r>
  <r>
    <x v="0"/>
    <d v="2016-07-27T00:00:00"/>
    <x v="4"/>
    <x v="0"/>
    <m/>
    <n v="250"/>
  </r>
  <r>
    <x v="0"/>
    <d v="2016-07-27T00:00:00"/>
    <x v="3"/>
    <x v="0"/>
    <m/>
    <n v="300"/>
  </r>
  <r>
    <x v="0"/>
    <d v="2016-07-28T00:00:00"/>
    <x v="1"/>
    <x v="0"/>
    <m/>
    <n v="350"/>
  </r>
  <r>
    <x v="0"/>
    <d v="2016-07-28T00:00:00"/>
    <x v="4"/>
    <x v="0"/>
    <m/>
    <n v="300"/>
  </r>
  <r>
    <x v="0"/>
    <d v="2016-07-29T00:00:00"/>
    <x v="7"/>
    <x v="0"/>
    <m/>
    <n v="250"/>
  </r>
  <r>
    <x v="0"/>
    <d v="2016-07-29T00:00:00"/>
    <x v="3"/>
    <x v="0"/>
    <m/>
    <n v="150"/>
  </r>
  <r>
    <x v="0"/>
    <d v="2016-08-01T00:00:00"/>
    <x v="5"/>
    <x v="0"/>
    <n v="5000"/>
    <m/>
  </r>
  <r>
    <x v="0"/>
    <d v="2016-08-01T00:00:00"/>
    <x v="4"/>
    <x v="0"/>
    <m/>
    <n v="550"/>
  </r>
  <r>
    <x v="0"/>
    <d v="2016-08-01T00:00:00"/>
    <x v="7"/>
    <x v="0"/>
    <m/>
    <n v="400"/>
  </r>
  <r>
    <x v="0"/>
    <d v="2016-08-01T00:00:00"/>
    <x v="3"/>
    <x v="0"/>
    <m/>
    <n v="250"/>
  </r>
  <r>
    <x v="0"/>
    <d v="2016-08-01T00:00:00"/>
    <x v="1"/>
    <x v="0"/>
    <m/>
    <n v="250"/>
  </r>
  <r>
    <x v="0"/>
    <d v="2016-08-03T00:00:00"/>
    <x v="3"/>
    <x v="0"/>
    <m/>
    <n v="150"/>
  </r>
  <r>
    <x v="0"/>
    <d v="2016-08-04T00:00:00"/>
    <x v="4"/>
    <x v="0"/>
    <m/>
    <n v="250"/>
  </r>
  <r>
    <x v="0"/>
    <d v="2016-08-06T00:00:00"/>
    <x v="3"/>
    <x v="0"/>
    <m/>
    <n v="250"/>
  </r>
  <r>
    <x v="0"/>
    <d v="2016-08-08T00:00:00"/>
    <x v="7"/>
    <x v="0"/>
    <m/>
    <n v="250"/>
  </r>
  <r>
    <x v="0"/>
    <d v="2016-08-08T00:00:00"/>
    <x v="1"/>
    <x v="0"/>
    <m/>
    <n v="300"/>
  </r>
  <r>
    <x v="0"/>
    <d v="2016-08-09T00:00:00"/>
    <x v="3"/>
    <x v="0"/>
    <m/>
    <n v="250"/>
  </r>
  <r>
    <x v="0"/>
    <d v="2016-08-09T00:00:00"/>
    <x v="7"/>
    <x v="0"/>
    <m/>
    <n v="350"/>
  </r>
  <r>
    <x v="0"/>
    <d v="2016-08-10T00:00:00"/>
    <x v="4"/>
    <x v="0"/>
    <m/>
    <n v="300"/>
  </r>
  <r>
    <x v="0"/>
    <d v="2016-08-10T00:00:00"/>
    <x v="1"/>
    <x v="0"/>
    <m/>
    <n v="250"/>
  </r>
  <r>
    <x v="0"/>
    <d v="2016-08-11T00:00:00"/>
    <x v="3"/>
    <x v="0"/>
    <m/>
    <n v="300"/>
  </r>
  <r>
    <x v="0"/>
    <d v="2016-08-11T00:00:00"/>
    <x v="3"/>
    <x v="0"/>
    <m/>
    <n v="100"/>
  </r>
  <r>
    <x v="0"/>
    <d v="2016-08-12T00:00:00"/>
    <x v="1"/>
    <x v="0"/>
    <m/>
    <n v="300"/>
  </r>
  <r>
    <x v="0"/>
    <d v="2016-08-13T00:00:00"/>
    <x v="7"/>
    <x v="0"/>
    <m/>
    <n v="250"/>
  </r>
  <r>
    <x v="0"/>
    <d v="2016-08-14T00:00:00"/>
    <x v="3"/>
    <x v="4"/>
    <m/>
    <n v="300"/>
  </r>
  <r>
    <x v="0"/>
    <d v="2016-08-15T00:00:00"/>
    <x v="3"/>
    <x v="0"/>
    <m/>
    <n v="150"/>
  </r>
  <r>
    <x v="0"/>
    <d v="2016-08-15T00:00:00"/>
    <x v="1"/>
    <x v="0"/>
    <m/>
    <n v="250"/>
  </r>
  <r>
    <x v="0"/>
    <d v="2016-08-16T00:00:00"/>
    <x v="5"/>
    <x v="0"/>
    <n v="5000"/>
    <m/>
  </r>
  <r>
    <x v="0"/>
    <d v="2016-08-16T00:00:00"/>
    <x v="4"/>
    <x v="0"/>
    <m/>
    <n v="300"/>
  </r>
  <r>
    <x v="0"/>
    <d v="2016-08-16T00:00:00"/>
    <x v="7"/>
    <x v="0"/>
    <m/>
    <n v="250"/>
  </r>
  <r>
    <x v="0"/>
    <d v="2016-08-17T00:00:00"/>
    <x v="4"/>
    <x v="0"/>
    <m/>
    <n v="150"/>
  </r>
  <r>
    <x v="0"/>
    <d v="2016-08-17T00:00:00"/>
    <x v="3"/>
    <x v="0"/>
    <m/>
    <n v="300"/>
  </r>
  <r>
    <x v="0"/>
    <d v="2016-08-18T00:00:00"/>
    <x v="1"/>
    <x v="0"/>
    <m/>
    <n v="300"/>
  </r>
  <r>
    <x v="0"/>
    <d v="2016-08-18T00:00:00"/>
    <x v="3"/>
    <x v="4"/>
    <m/>
    <n v="700"/>
  </r>
  <r>
    <x v="0"/>
    <d v="2016-08-19T00:00:00"/>
    <x v="4"/>
    <x v="0"/>
    <m/>
    <n v="300"/>
  </r>
  <r>
    <x v="0"/>
    <d v="2016-08-19T00:00:00"/>
    <x v="7"/>
    <x v="0"/>
    <m/>
    <n v="300"/>
  </r>
  <r>
    <x v="0"/>
    <d v="2016-08-19T00:00:00"/>
    <x v="7"/>
    <x v="4"/>
    <m/>
    <n v="1000"/>
  </r>
  <r>
    <x v="0"/>
    <d v="2016-08-20T00:00:00"/>
    <x v="3"/>
    <x v="0"/>
    <m/>
    <n v="300"/>
  </r>
  <r>
    <x v="0"/>
    <d v="2016-08-20T00:00:00"/>
    <x v="1"/>
    <x v="0"/>
    <m/>
    <n v="250"/>
  </r>
  <r>
    <x v="0"/>
    <d v="2016-08-20T00:00:00"/>
    <x v="1"/>
    <x v="4"/>
    <m/>
    <n v="1000"/>
  </r>
  <r>
    <x v="0"/>
    <d v="2016-08-20T00:00:00"/>
    <x v="4"/>
    <x v="4"/>
    <m/>
    <n v="1000"/>
  </r>
  <r>
    <x v="0"/>
    <d v="2016-08-21T00:00:00"/>
    <x v="5"/>
    <x v="0"/>
    <n v="5000"/>
    <m/>
  </r>
  <r>
    <x v="0"/>
    <d v="2016-08-21T00:00:00"/>
    <x v="7"/>
    <x v="0"/>
    <m/>
    <n v="300"/>
  </r>
  <r>
    <x v="0"/>
    <d v="2016-08-21T00:00:00"/>
    <x v="3"/>
    <x v="0"/>
    <m/>
    <n v="300"/>
  </r>
  <r>
    <x v="0"/>
    <d v="2016-08-21T00:00:00"/>
    <x v="4"/>
    <x v="0"/>
    <m/>
    <n v="250"/>
  </r>
  <r>
    <x v="0"/>
    <d v="2016-08-23T00:00:00"/>
    <x v="4"/>
    <x v="0"/>
    <m/>
    <n v="100"/>
  </r>
  <r>
    <x v="0"/>
    <d v="2016-08-23T00:00:00"/>
    <x v="1"/>
    <x v="0"/>
    <m/>
    <n v="300"/>
  </r>
  <r>
    <x v="0"/>
    <d v="2016-08-24T00:00:00"/>
    <x v="4"/>
    <x v="0"/>
    <m/>
    <n v="250"/>
  </r>
  <r>
    <x v="0"/>
    <d v="2016-08-26T00:00:00"/>
    <x v="4"/>
    <x v="0"/>
    <m/>
    <n v="300"/>
  </r>
  <r>
    <x v="0"/>
    <d v="2016-08-26T00:00:00"/>
    <x v="7"/>
    <x v="0"/>
    <m/>
    <n v="150"/>
  </r>
  <r>
    <x v="0"/>
    <d v="2016-08-26T00:00:00"/>
    <x v="3"/>
    <x v="0"/>
    <m/>
    <n v="150"/>
  </r>
  <r>
    <x v="0"/>
    <d v="2016-08-26T00:00:00"/>
    <x v="1"/>
    <x v="0"/>
    <m/>
    <n v="250"/>
  </r>
  <r>
    <x v="0"/>
    <d v="2016-08-28T00:00:00"/>
    <x v="7"/>
    <x v="4"/>
    <m/>
    <n v="500"/>
  </r>
  <r>
    <x v="0"/>
    <d v="2016-08-29T00:00:00"/>
    <x v="3"/>
    <x v="0"/>
    <m/>
    <n v="250"/>
  </r>
  <r>
    <x v="0"/>
    <d v="2016-08-29T00:00:00"/>
    <x v="7"/>
    <x v="0"/>
    <m/>
    <n v="300"/>
  </r>
  <r>
    <x v="0"/>
    <d v="2016-08-30T00:00:00"/>
    <x v="3"/>
    <x v="0"/>
    <m/>
    <n v="150"/>
  </r>
  <r>
    <x v="0"/>
    <d v="2016-08-30T00:00:00"/>
    <x v="3"/>
    <x v="4"/>
    <m/>
    <n v="150"/>
  </r>
  <r>
    <x v="0"/>
    <d v="2016-09-01T00:00:00"/>
    <x v="5"/>
    <x v="0"/>
    <n v="5000"/>
    <m/>
  </r>
  <r>
    <x v="0"/>
    <d v="2016-09-01T00:00:00"/>
    <x v="4"/>
    <x v="0"/>
    <m/>
    <n v="350"/>
  </r>
  <r>
    <x v="0"/>
    <d v="2016-09-01T00:00:00"/>
    <x v="3"/>
    <x v="0"/>
    <m/>
    <n v="350"/>
  </r>
  <r>
    <x v="0"/>
    <d v="2016-09-01T00:00:00"/>
    <x v="1"/>
    <x v="0"/>
    <m/>
    <n v="350"/>
  </r>
  <r>
    <x v="0"/>
    <d v="2016-09-02T00:00:00"/>
    <x v="4"/>
    <x v="5"/>
    <m/>
    <n v="50"/>
  </r>
  <r>
    <x v="0"/>
    <d v="2016-09-02T00:00:00"/>
    <x v="4"/>
    <x v="6"/>
    <m/>
    <n v="50"/>
  </r>
  <r>
    <x v="0"/>
    <d v="2016-09-02T00:00:00"/>
    <x v="4"/>
    <x v="7"/>
    <m/>
    <n v="53"/>
  </r>
  <r>
    <x v="0"/>
    <d v="2016-09-04T00:00:00"/>
    <x v="7"/>
    <x v="0"/>
    <m/>
    <n v="250"/>
  </r>
  <r>
    <x v="0"/>
    <d v="2016-09-05T00:00:00"/>
    <x v="3"/>
    <x v="0"/>
    <m/>
    <n v="250"/>
  </r>
  <r>
    <x v="0"/>
    <d v="2016-09-05T00:00:00"/>
    <x v="4"/>
    <x v="0"/>
    <m/>
    <n v="250"/>
  </r>
  <r>
    <x v="0"/>
    <d v="2016-09-05T00:00:00"/>
    <x v="4"/>
    <x v="8"/>
    <m/>
    <n v="50"/>
  </r>
  <r>
    <x v="0"/>
    <d v="2016-09-05T00:00:00"/>
    <x v="1"/>
    <x v="0"/>
    <m/>
    <n v="250"/>
  </r>
  <r>
    <x v="0"/>
    <d v="2016-09-06T00:00:00"/>
    <x v="7"/>
    <x v="9"/>
    <m/>
    <n v="200"/>
  </r>
  <r>
    <x v="0"/>
    <d v="2016-09-07T00:00:00"/>
    <x v="7"/>
    <x v="10"/>
    <m/>
    <n v="100"/>
  </r>
  <r>
    <x v="0"/>
    <d v="2016-09-07T00:00:00"/>
    <x v="3"/>
    <x v="0"/>
    <m/>
    <n v="300"/>
  </r>
  <r>
    <x v="0"/>
    <d v="2016-09-07T00:00:00"/>
    <x v="4"/>
    <x v="0"/>
    <m/>
    <n v="300"/>
  </r>
  <r>
    <x v="0"/>
    <d v="2016-09-08T00:00:00"/>
    <x v="7"/>
    <x v="0"/>
    <m/>
    <n v="300"/>
  </r>
  <r>
    <x v="0"/>
    <d v="2016-09-08T00:00:00"/>
    <x v="1"/>
    <x v="0"/>
    <m/>
    <n v="300"/>
  </r>
  <r>
    <x v="0"/>
    <d v="2016-09-09T00:00:00"/>
    <x v="4"/>
    <x v="0"/>
    <m/>
    <n v="250"/>
  </r>
  <r>
    <x v="0"/>
    <d v="2016-09-09T00:00:00"/>
    <x v="8"/>
    <x v="7"/>
    <n v="53"/>
    <m/>
  </r>
  <r>
    <x v="0"/>
    <d v="2016-09-09T00:00:00"/>
    <x v="1"/>
    <x v="4"/>
    <m/>
    <n v="500"/>
  </r>
  <r>
    <x v="0"/>
    <d v="2016-09-09T00:00:00"/>
    <x v="3"/>
    <x v="4"/>
    <m/>
    <n v="500"/>
  </r>
  <r>
    <x v="0"/>
    <d v="2016-09-09T00:00:00"/>
    <x v="7"/>
    <x v="4"/>
    <m/>
    <n v="200"/>
  </r>
  <r>
    <x v="0"/>
    <d v="2016-09-13T00:00:00"/>
    <x v="5"/>
    <x v="0"/>
    <n v="5000"/>
    <m/>
  </r>
  <r>
    <x v="0"/>
    <d v="2016-09-13T00:00:00"/>
    <x v="7"/>
    <x v="0"/>
    <m/>
    <n v="250"/>
  </r>
  <r>
    <x v="0"/>
    <d v="2016-09-14T00:00:00"/>
    <x v="1"/>
    <x v="0"/>
    <m/>
    <n v="250"/>
  </r>
  <r>
    <x v="0"/>
    <d v="2016-09-14T00:00:00"/>
    <x v="3"/>
    <x v="0"/>
    <m/>
    <n v="550"/>
  </r>
  <r>
    <x v="0"/>
    <d v="2016-09-16T00:00:00"/>
    <x v="7"/>
    <x v="0"/>
    <m/>
    <n v="300"/>
  </r>
  <r>
    <x v="0"/>
    <d v="2016-09-16T00:00:00"/>
    <x v="7"/>
    <x v="4"/>
    <m/>
    <n v="300"/>
  </r>
  <r>
    <x v="0"/>
    <d v="2016-09-19T00:00:00"/>
    <x v="4"/>
    <x v="0"/>
    <m/>
    <n v="400"/>
  </r>
  <r>
    <x v="0"/>
    <d v="2016-09-19T00:00:00"/>
    <x v="1"/>
    <x v="0"/>
    <m/>
    <n v="250"/>
  </r>
  <r>
    <x v="0"/>
    <d v="2016-09-19T00:00:00"/>
    <x v="3"/>
    <x v="0"/>
    <m/>
    <n v="250"/>
  </r>
  <r>
    <x v="0"/>
    <d v="2016-09-19T00:00:00"/>
    <x v="7"/>
    <x v="0"/>
    <m/>
    <n v="300"/>
  </r>
  <r>
    <x v="0"/>
    <d v="2016-09-20T00:00:00"/>
    <x v="4"/>
    <x v="4"/>
    <m/>
    <n v="1000"/>
  </r>
  <r>
    <x v="0"/>
    <d v="2016-09-20T00:00:00"/>
    <x v="3"/>
    <x v="4"/>
    <m/>
    <n v="500"/>
  </r>
  <r>
    <x v="0"/>
    <d v="2016-09-20T00:00:00"/>
    <x v="1"/>
    <x v="4"/>
    <m/>
    <n v="500"/>
  </r>
  <r>
    <x v="0"/>
    <d v="2016-09-21T00:00:00"/>
    <x v="3"/>
    <x v="0"/>
    <m/>
    <n v="250"/>
  </r>
  <r>
    <x v="0"/>
    <d v="2016-09-21T00:00:00"/>
    <x v="1"/>
    <x v="0"/>
    <m/>
    <n v="250"/>
  </r>
  <r>
    <x v="0"/>
    <d v="2016-09-21T00:00:00"/>
    <x v="5"/>
    <x v="0"/>
    <n v="5000"/>
    <m/>
  </r>
  <r>
    <x v="0"/>
    <d v="2016-09-22T00:00:00"/>
    <x v="7"/>
    <x v="0"/>
    <m/>
    <n v="150"/>
  </r>
  <r>
    <x v="0"/>
    <d v="2016-09-22T00:00:00"/>
    <x v="4"/>
    <x v="0"/>
    <m/>
    <n v="300"/>
  </r>
  <r>
    <x v="0"/>
    <d v="2016-09-23T00:00:00"/>
    <x v="1"/>
    <x v="0"/>
    <m/>
    <n v="300"/>
  </r>
  <r>
    <x v="0"/>
    <d v="2016-09-24T00:00:00"/>
    <x v="3"/>
    <x v="0"/>
    <m/>
    <n v="300"/>
  </r>
  <r>
    <x v="0"/>
    <d v="2016-09-26T00:00:00"/>
    <x v="7"/>
    <x v="0"/>
    <m/>
    <n v="350"/>
  </r>
  <r>
    <x v="0"/>
    <d v="2016-09-26T00:00:00"/>
    <x v="4"/>
    <x v="0"/>
    <m/>
    <n v="250"/>
  </r>
  <r>
    <x v="0"/>
    <d v="2016-09-26T00:00:00"/>
    <x v="1"/>
    <x v="0"/>
    <m/>
    <n v="250"/>
  </r>
  <r>
    <x v="0"/>
    <d v="2016-09-26T00:00:00"/>
    <x v="7"/>
    <x v="4"/>
    <m/>
    <n v="100"/>
  </r>
  <r>
    <x v="0"/>
    <d v="2016-09-27T00:00:00"/>
    <x v="3"/>
    <x v="0"/>
    <m/>
    <n v="300"/>
  </r>
  <r>
    <x v="0"/>
    <d v="2016-09-28T00:00:00"/>
    <x v="7"/>
    <x v="0"/>
    <m/>
    <n v="300"/>
  </r>
  <r>
    <x v="0"/>
    <d v="2016-09-29T00:00:00"/>
    <x v="7"/>
    <x v="0"/>
    <m/>
    <n v="300"/>
  </r>
  <r>
    <x v="0"/>
    <d v="2016-09-29T00:00:00"/>
    <x v="1"/>
    <x v="0"/>
    <m/>
    <n v="300"/>
  </r>
  <r>
    <x v="0"/>
    <d v="2016-09-30T00:00:00"/>
    <x v="3"/>
    <x v="0"/>
    <m/>
    <n v="250"/>
  </r>
  <r>
    <x v="0"/>
    <d v="2016-09-30T00:00:00"/>
    <x v="4"/>
    <x v="0"/>
    <m/>
    <n v="200"/>
  </r>
  <r>
    <x v="0"/>
    <d v="2016-09-30T00:00:00"/>
    <x v="4"/>
    <x v="0"/>
    <m/>
    <n v="150"/>
  </r>
  <r>
    <x v="0"/>
    <d v="2016-09-30T00:00:00"/>
    <x v="3"/>
    <x v="4"/>
    <m/>
    <n v="200"/>
  </r>
  <r>
    <x v="0"/>
    <d v="2016-10-01T00:00:00"/>
    <x v="3"/>
    <x v="0"/>
    <m/>
    <n v="150"/>
  </r>
  <r>
    <x v="0"/>
    <d v="2016-10-01T00:00:00"/>
    <x v="4"/>
    <x v="0"/>
    <m/>
    <n v="150"/>
  </r>
  <r>
    <x v="0"/>
    <d v="2016-10-01T00:00:00"/>
    <x v="1"/>
    <x v="0"/>
    <m/>
    <n v="250"/>
  </r>
  <r>
    <x v="0"/>
    <d v="2016-10-03T00:00:00"/>
    <x v="3"/>
    <x v="0"/>
    <m/>
    <n v="250"/>
  </r>
  <r>
    <x v="0"/>
    <d v="2016-10-04T00:00:00"/>
    <x v="1"/>
    <x v="0"/>
    <m/>
    <n v="150"/>
  </r>
  <r>
    <x v="0"/>
    <d v="2016-10-04T00:00:00"/>
    <x v="7"/>
    <x v="0"/>
    <m/>
    <n v="350"/>
  </r>
  <r>
    <x v="0"/>
    <d v="2016-10-05T00:00:00"/>
    <x v="3"/>
    <x v="0"/>
    <m/>
    <n v="150"/>
  </r>
  <r>
    <x v="0"/>
    <d v="2016-10-05T00:00:00"/>
    <x v="5"/>
    <x v="0"/>
    <n v="5000"/>
    <m/>
  </r>
  <r>
    <x v="0"/>
    <d v="2016-10-06T00:00:00"/>
    <x v="3"/>
    <x v="0"/>
    <m/>
    <n v="150"/>
  </r>
  <r>
    <x v="0"/>
    <d v="2016-10-06T00:00:00"/>
    <x v="4"/>
    <x v="0"/>
    <m/>
    <n v="400"/>
  </r>
  <r>
    <x v="0"/>
    <d v="2016-10-07T00:00:00"/>
    <x v="4"/>
    <x v="0"/>
    <m/>
    <n v="300"/>
  </r>
  <r>
    <x v="0"/>
    <d v="2016-10-07T00:00:00"/>
    <x v="7"/>
    <x v="0"/>
    <m/>
    <n v="300"/>
  </r>
  <r>
    <x v="0"/>
    <d v="2016-10-07T00:00:00"/>
    <x v="1"/>
    <x v="0"/>
    <m/>
    <n v="150"/>
  </r>
  <r>
    <x v="0"/>
    <d v="2016-10-10T00:00:00"/>
    <x v="4"/>
    <x v="0"/>
    <m/>
    <n v="250"/>
  </r>
  <r>
    <x v="0"/>
    <d v="2016-10-10T00:00:00"/>
    <x v="3"/>
    <x v="0"/>
    <m/>
    <n v="500"/>
  </r>
  <r>
    <x v="0"/>
    <d v="2016-10-10T00:00:00"/>
    <x v="7"/>
    <x v="0"/>
    <m/>
    <n v="300"/>
  </r>
  <r>
    <x v="0"/>
    <d v="2016-10-10T00:00:00"/>
    <x v="1"/>
    <x v="0"/>
    <m/>
    <n v="300"/>
  </r>
  <r>
    <x v="0"/>
    <d v="2016-10-10T00:00:00"/>
    <x v="3"/>
    <x v="4"/>
    <m/>
    <n v="300"/>
  </r>
  <r>
    <x v="0"/>
    <d v="2016-10-12T00:00:00"/>
    <x v="1"/>
    <x v="0"/>
    <m/>
    <n v="150"/>
  </r>
  <r>
    <x v="0"/>
    <d v="2016-10-14T00:00:00"/>
    <x v="7"/>
    <x v="0"/>
    <m/>
    <n v="150"/>
  </r>
  <r>
    <x v="0"/>
    <d v="2016-10-18T00:00:00"/>
    <x v="7"/>
    <x v="0"/>
    <m/>
    <n v="550"/>
  </r>
  <r>
    <x v="0"/>
    <d v="2016-10-18T00:00:00"/>
    <x v="3"/>
    <x v="0"/>
    <m/>
    <n v="350"/>
  </r>
  <r>
    <x v="0"/>
    <d v="2016-10-18T00:00:00"/>
    <x v="1"/>
    <x v="0"/>
    <m/>
    <n v="350"/>
  </r>
  <r>
    <x v="0"/>
    <d v="2016-10-19T00:00:00"/>
    <x v="5"/>
    <x v="0"/>
    <n v="5000"/>
    <m/>
  </r>
  <r>
    <x v="0"/>
    <d v="2016-10-19T00:00:00"/>
    <x v="4"/>
    <x v="0"/>
    <m/>
    <n v="300"/>
  </r>
  <r>
    <x v="0"/>
    <d v="2016-10-20T00:00:00"/>
    <x v="4"/>
    <x v="4"/>
    <m/>
    <n v="1000"/>
  </r>
  <r>
    <x v="0"/>
    <d v="2016-10-20T00:00:00"/>
    <x v="3"/>
    <x v="4"/>
    <m/>
    <n v="700"/>
  </r>
  <r>
    <x v="0"/>
    <d v="2016-10-20T00:00:00"/>
    <x v="7"/>
    <x v="4"/>
    <m/>
    <n v="1000"/>
  </r>
  <r>
    <x v="0"/>
    <d v="2016-10-20T00:00:00"/>
    <x v="1"/>
    <x v="4"/>
    <m/>
    <n v="1000"/>
  </r>
  <r>
    <x v="0"/>
    <d v="2016-10-20T00:00:00"/>
    <x v="1"/>
    <x v="0"/>
    <m/>
    <n v="100"/>
  </r>
  <r>
    <x v="0"/>
    <d v="2016-10-22T00:00:00"/>
    <x v="3"/>
    <x v="0"/>
    <m/>
    <n v="250"/>
  </r>
  <r>
    <x v="0"/>
    <d v="2016-10-22T00:00:00"/>
    <x v="1"/>
    <x v="0"/>
    <m/>
    <n v="250"/>
  </r>
  <r>
    <x v="0"/>
    <d v="2016-10-24T00:00:00"/>
    <x v="7"/>
    <x v="0"/>
    <m/>
    <n v="150"/>
  </r>
  <r>
    <x v="0"/>
    <d v="2016-10-24T00:00:00"/>
    <x v="4"/>
    <x v="0"/>
    <m/>
    <n v="250"/>
  </r>
  <r>
    <x v="0"/>
    <d v="2016-10-25T00:00:00"/>
    <x v="7"/>
    <x v="0"/>
    <m/>
    <n v="350"/>
  </r>
  <r>
    <x v="0"/>
    <d v="2016-10-25T00:00:00"/>
    <x v="3"/>
    <x v="0"/>
    <m/>
    <n v="250"/>
  </r>
  <r>
    <x v="0"/>
    <d v="2016-10-25T00:00:00"/>
    <x v="5"/>
    <x v="0"/>
    <n v="5000"/>
    <m/>
  </r>
  <r>
    <x v="0"/>
    <d v="2016-10-26T00:00:00"/>
    <x v="4"/>
    <x v="0"/>
    <m/>
    <n v="550"/>
  </r>
  <r>
    <x v="0"/>
    <d v="2016-10-26T00:00:00"/>
    <x v="1"/>
    <x v="0"/>
    <m/>
    <n v="450"/>
  </r>
  <r>
    <x v="0"/>
    <d v="2016-10-27T00:00:00"/>
    <x v="7"/>
    <x v="0"/>
    <m/>
    <n v="550"/>
  </r>
  <r>
    <x v="0"/>
    <d v="2016-10-28T00:00:00"/>
    <x v="4"/>
    <x v="10"/>
    <m/>
    <n v="200"/>
  </r>
  <r>
    <x v="0"/>
    <d v="2016-10-30T00:00:00"/>
    <x v="1"/>
    <x v="0"/>
    <m/>
    <n v="400"/>
  </r>
  <r>
    <x v="0"/>
    <d v="2016-10-30T00:00:00"/>
    <x v="3"/>
    <x v="0"/>
    <m/>
    <n v="300"/>
  </r>
  <r>
    <x v="0"/>
    <d v="2016-10-31T00:00:00"/>
    <x v="4"/>
    <x v="0"/>
    <m/>
    <n v="170"/>
  </r>
  <r>
    <x v="0"/>
    <d v="2016-10-31T00:00:00"/>
    <x v="3"/>
    <x v="0"/>
    <m/>
    <n v="120"/>
  </r>
  <r>
    <x v="0"/>
    <d v="2016-10-31T00:00:00"/>
    <x v="8"/>
    <x v="0"/>
    <n v="100"/>
    <m/>
  </r>
  <r>
    <x v="0"/>
    <d v="2016-11-01T00:00:00"/>
    <x v="4"/>
    <x v="0"/>
    <m/>
    <n v="130"/>
  </r>
  <r>
    <x v="0"/>
    <d v="2016-11-01T00:00:00"/>
    <x v="3"/>
    <x v="0"/>
    <m/>
    <n v="130"/>
  </r>
  <r>
    <x v="0"/>
    <d v="2016-11-01T00:00:00"/>
    <x v="7"/>
    <x v="0"/>
    <m/>
    <n v="550"/>
  </r>
  <r>
    <x v="0"/>
    <d v="2016-11-01T00:00:00"/>
    <x v="1"/>
    <x v="0"/>
    <m/>
    <n v="200"/>
  </r>
  <r>
    <x v="0"/>
    <d v="2016-11-02T00:00:00"/>
    <x v="3"/>
    <x v="0"/>
    <m/>
    <n v="250"/>
  </r>
  <r>
    <x v="0"/>
    <d v="2016-11-04T00:00:00"/>
    <x v="4"/>
    <x v="0"/>
    <m/>
    <n v="150"/>
  </r>
  <r>
    <x v="0"/>
    <d v="2016-11-04T00:00:00"/>
    <x v="4"/>
    <x v="0"/>
    <m/>
    <n v="250"/>
  </r>
  <r>
    <x v="0"/>
    <d v="2016-11-04T00:00:00"/>
    <x v="1"/>
    <x v="0"/>
    <m/>
    <n v="100"/>
  </r>
  <r>
    <x v="0"/>
    <d v="2016-11-04T00:00:00"/>
    <x v="1"/>
    <x v="0"/>
    <m/>
    <n v="250"/>
  </r>
  <r>
    <x v="0"/>
    <d v="2016-11-04T00:00:00"/>
    <x v="3"/>
    <x v="0"/>
    <m/>
    <n v="250"/>
  </r>
  <r>
    <x v="0"/>
    <d v="2016-11-04T00:00:00"/>
    <x v="5"/>
    <x v="0"/>
    <n v="5000"/>
    <m/>
  </r>
  <r>
    <x v="0"/>
    <d v="2016-11-07T00:00:00"/>
    <x v="7"/>
    <x v="0"/>
    <m/>
    <n v="300"/>
  </r>
  <r>
    <x v="0"/>
    <d v="2016-11-08T00:00:00"/>
    <x v="1"/>
    <x v="0"/>
    <m/>
    <n v="300"/>
  </r>
  <r>
    <x v="0"/>
    <d v="2016-11-08T00:00:00"/>
    <x v="4"/>
    <x v="0"/>
    <m/>
    <n v="250"/>
  </r>
  <r>
    <x v="0"/>
    <d v="2016-11-08T00:00:00"/>
    <x v="3"/>
    <x v="11"/>
    <m/>
    <n v="250"/>
  </r>
  <r>
    <x v="0"/>
    <d v="2016-11-08T00:00:00"/>
    <x v="3"/>
    <x v="12"/>
    <m/>
    <n v="250"/>
  </r>
  <r>
    <x v="0"/>
    <d v="2016-11-09T00:00:00"/>
    <x v="7"/>
    <x v="0"/>
    <m/>
    <n v="250"/>
  </r>
  <r>
    <x v="0"/>
    <d v="2016-11-09T00:00:00"/>
    <x v="4"/>
    <x v="0"/>
    <m/>
    <n v="250"/>
  </r>
  <r>
    <x v="0"/>
    <d v="2016-11-09T00:00:00"/>
    <x v="3"/>
    <x v="12"/>
    <m/>
    <n v="250"/>
  </r>
  <r>
    <x v="0"/>
    <d v="2016-11-10T00:00:00"/>
    <x v="7"/>
    <x v="0"/>
    <m/>
    <n v="150"/>
  </r>
  <r>
    <x v="0"/>
    <d v="2016-11-10T00:00:00"/>
    <x v="1"/>
    <x v="0"/>
    <m/>
    <n v="550"/>
  </r>
  <r>
    <x v="0"/>
    <d v="2016-11-11T00:00:00"/>
    <x v="3"/>
    <x v="12"/>
    <m/>
    <n v="300"/>
  </r>
  <r>
    <x v="0"/>
    <d v="2016-11-11T00:00:00"/>
    <x v="4"/>
    <x v="0"/>
    <m/>
    <n v="300"/>
  </r>
  <r>
    <x v="0"/>
    <d v="2016-11-11T00:00:00"/>
    <x v="5"/>
    <x v="0"/>
    <n v="5000"/>
    <m/>
  </r>
  <r>
    <x v="0"/>
    <d v="2016-11-14T00:00:00"/>
    <x v="7"/>
    <x v="4"/>
    <m/>
    <n v="200"/>
  </r>
  <r>
    <x v="0"/>
    <d v="2016-11-14T00:00:00"/>
    <x v="7"/>
    <x v="0"/>
    <m/>
    <n v="350"/>
  </r>
  <r>
    <x v="0"/>
    <d v="2016-11-14T00:00:00"/>
    <x v="3"/>
    <x v="12"/>
    <m/>
    <n v="350"/>
  </r>
  <r>
    <x v="0"/>
    <d v="2016-11-14T00:00:00"/>
    <x v="1"/>
    <x v="0"/>
    <m/>
    <n v="350"/>
  </r>
  <r>
    <x v="0"/>
    <d v="2016-11-14T00:00:00"/>
    <x v="4"/>
    <x v="0"/>
    <m/>
    <n v="250"/>
  </r>
  <r>
    <x v="0"/>
    <d v="2016-11-16T00:00:00"/>
    <x v="3"/>
    <x v="12"/>
    <m/>
    <n v="250"/>
  </r>
  <r>
    <x v="0"/>
    <d v="2016-11-16T00:00:00"/>
    <x v="7"/>
    <x v="0"/>
    <m/>
    <n v="250"/>
  </r>
  <r>
    <x v="0"/>
    <d v="2016-11-16T00:00:00"/>
    <x v="4"/>
    <x v="0"/>
    <m/>
    <n v="550"/>
  </r>
  <r>
    <x v="0"/>
    <d v="2016-11-16T00:00:00"/>
    <x v="1"/>
    <x v="0"/>
    <m/>
    <n v="250"/>
  </r>
  <r>
    <x v="0"/>
    <d v="2016-11-16T00:00:00"/>
    <x v="1"/>
    <x v="0"/>
    <m/>
    <n v="100"/>
  </r>
  <r>
    <x v="0"/>
    <d v="2016-11-17T00:00:00"/>
    <x v="7"/>
    <x v="0"/>
    <m/>
    <n v="100"/>
  </r>
  <r>
    <x v="0"/>
    <d v="2016-11-18T00:00:00"/>
    <x v="7"/>
    <x v="0"/>
    <m/>
    <n v="350"/>
  </r>
  <r>
    <x v="0"/>
    <d v="2016-11-18T00:00:00"/>
    <x v="1"/>
    <x v="0"/>
    <m/>
    <n v="350"/>
  </r>
  <r>
    <x v="0"/>
    <d v="2016-11-18T00:00:00"/>
    <x v="3"/>
    <x v="12"/>
    <m/>
    <n v="350"/>
  </r>
  <r>
    <x v="0"/>
    <d v="2016-11-19T00:00:00"/>
    <x v="4"/>
    <x v="4"/>
    <m/>
    <n v="1000"/>
  </r>
  <r>
    <x v="0"/>
    <d v="2016-11-19T00:00:00"/>
    <x v="5"/>
    <x v="0"/>
    <n v="5000"/>
    <m/>
  </r>
  <r>
    <x v="0"/>
    <d v="2016-11-19T00:00:00"/>
    <x v="3"/>
    <x v="13"/>
    <m/>
    <n v="200"/>
  </r>
  <r>
    <x v="0"/>
    <d v="2016-11-19T00:00:00"/>
    <x v="1"/>
    <x v="4"/>
    <m/>
    <n v="1000"/>
  </r>
  <r>
    <x v="0"/>
    <d v="2016-11-19T00:00:00"/>
    <x v="7"/>
    <x v="4"/>
    <m/>
    <n v="800"/>
  </r>
  <r>
    <x v="0"/>
    <d v="2016-11-20T00:00:00"/>
    <x v="3"/>
    <x v="14"/>
    <m/>
    <n v="800"/>
  </r>
  <r>
    <x v="0"/>
    <d v="2016-11-21T00:00:00"/>
    <x v="4"/>
    <x v="0"/>
    <m/>
    <n v="300"/>
  </r>
  <r>
    <x v="0"/>
    <d v="2016-11-21T00:00:00"/>
    <x v="1"/>
    <x v="0"/>
    <m/>
    <n v="250"/>
  </r>
  <r>
    <x v="0"/>
    <d v="2016-11-22T00:00:00"/>
    <x v="7"/>
    <x v="0"/>
    <m/>
    <n v="300"/>
  </r>
  <r>
    <x v="0"/>
    <d v="2016-11-22T00:00:00"/>
    <x v="3"/>
    <x v="0"/>
    <m/>
    <n v="250"/>
  </r>
  <r>
    <x v="0"/>
    <d v="2016-11-23T00:00:00"/>
    <x v="1"/>
    <x v="0"/>
    <m/>
    <n v="250"/>
  </r>
  <r>
    <x v="0"/>
    <d v="2016-11-23T00:00:00"/>
    <x v="1"/>
    <x v="10"/>
    <m/>
    <n v="200"/>
  </r>
  <r>
    <x v="0"/>
    <d v="2016-11-24T00:00:00"/>
    <x v="1"/>
    <x v="10"/>
    <m/>
    <n v="400"/>
  </r>
  <r>
    <x v="0"/>
    <d v="2016-11-24T00:00:00"/>
    <x v="7"/>
    <x v="4"/>
    <m/>
    <n v="200"/>
  </r>
  <r>
    <x v="0"/>
    <d v="2016-11-24T00:00:00"/>
    <x v="7"/>
    <x v="10"/>
    <m/>
    <n v="300"/>
  </r>
  <r>
    <x v="0"/>
    <d v="2016-11-24T00:00:00"/>
    <x v="1"/>
    <x v="10"/>
    <m/>
    <n v="356"/>
  </r>
  <r>
    <x v="0"/>
    <d v="2016-11-24T00:00:00"/>
    <x v="1"/>
    <x v="0"/>
    <m/>
    <n v="44"/>
  </r>
  <r>
    <x v="0"/>
    <d v="2016-11-24T00:00:00"/>
    <x v="3"/>
    <x v="10"/>
    <m/>
    <n v="300"/>
  </r>
  <r>
    <x v="0"/>
    <d v="2016-11-24T00:00:00"/>
    <x v="3"/>
    <x v="0"/>
    <m/>
    <n v="300"/>
  </r>
  <r>
    <x v="0"/>
    <d v="2016-11-25T00:00:00"/>
    <x v="5"/>
    <x v="0"/>
    <n v="5000"/>
    <m/>
  </r>
  <r>
    <x v="0"/>
    <d v="2016-11-25T00:00:00"/>
    <x v="7"/>
    <x v="0"/>
    <m/>
    <n v="550"/>
  </r>
  <r>
    <x v="0"/>
    <d v="2016-11-25T00:00:00"/>
    <x v="7"/>
    <x v="10"/>
    <m/>
    <n v="400"/>
  </r>
  <r>
    <x v="0"/>
    <d v="2016-11-26T00:00:00"/>
    <x v="7"/>
    <x v="10"/>
    <m/>
    <n v="700"/>
  </r>
  <r>
    <x v="0"/>
    <d v="2016-11-28T00:00:00"/>
    <x v="3"/>
    <x v="0"/>
    <m/>
    <n v="300"/>
  </r>
  <r>
    <x v="0"/>
    <d v="2016-11-28T00:00:00"/>
    <x v="4"/>
    <x v="0"/>
    <m/>
    <n v="400"/>
  </r>
  <r>
    <x v="0"/>
    <d v="2016-11-28T00:00:00"/>
    <x v="7"/>
    <x v="0"/>
    <m/>
    <n v="550"/>
  </r>
  <r>
    <x v="0"/>
    <d v="2016-11-29T00:00:00"/>
    <x v="3"/>
    <x v="0"/>
    <m/>
    <n v="200"/>
  </r>
  <r>
    <x v="0"/>
    <d v="2016-11-29T00:00:00"/>
    <x v="1"/>
    <x v="0"/>
    <m/>
    <n v="300"/>
  </r>
  <r>
    <x v="0"/>
    <d v="2016-11-30T00:00:00"/>
    <x v="7"/>
    <x v="15"/>
    <m/>
    <n v="200"/>
  </r>
  <r>
    <x v="0"/>
    <d v="2016-12-01T00:00:00"/>
    <x v="3"/>
    <x v="0"/>
    <m/>
    <n v="550"/>
  </r>
  <r>
    <x v="0"/>
    <d v="2016-12-01T00:00:00"/>
    <x v="1"/>
    <x v="0"/>
    <m/>
    <n v="400"/>
  </r>
  <r>
    <x v="0"/>
    <d v="2016-12-02T00:00:00"/>
    <x v="7"/>
    <x v="0"/>
    <m/>
    <n v="300"/>
  </r>
  <r>
    <x v="0"/>
    <d v="2016-12-02T00:00:00"/>
    <x v="5"/>
    <x v="0"/>
    <n v="5000"/>
    <m/>
  </r>
  <r>
    <x v="0"/>
    <d v="2016-12-03T00:00:00"/>
    <x v="7"/>
    <x v="10"/>
    <m/>
    <n v="300"/>
  </r>
  <r>
    <x v="0"/>
    <d v="2016-12-03T00:00:00"/>
    <x v="3"/>
    <x v="10"/>
    <m/>
    <n v="300"/>
  </r>
  <r>
    <x v="0"/>
    <d v="2016-12-05T00:00:00"/>
    <x v="7"/>
    <x v="16"/>
    <m/>
    <n v="400"/>
  </r>
  <r>
    <x v="0"/>
    <d v="2016-12-05T00:00:00"/>
    <x v="3"/>
    <x v="16"/>
    <m/>
    <n v="400"/>
  </r>
  <r>
    <x v="0"/>
    <d v="2016-12-05T00:00:00"/>
    <x v="1"/>
    <x v="16"/>
    <m/>
    <n v="400"/>
  </r>
  <r>
    <x v="0"/>
    <d v="2016-12-06T00:00:00"/>
    <x v="7"/>
    <x v="17"/>
    <m/>
    <n v="150"/>
  </r>
  <r>
    <x v="0"/>
    <d v="2016-12-06T00:00:00"/>
    <x v="4"/>
    <x v="17"/>
    <m/>
    <n v="150"/>
  </r>
  <r>
    <x v="0"/>
    <d v="2016-12-06T00:00:00"/>
    <x v="1"/>
    <x v="0"/>
    <m/>
    <n v="300"/>
  </r>
  <r>
    <x v="0"/>
    <d v="2016-12-06T00:00:00"/>
    <x v="3"/>
    <x v="0"/>
    <m/>
    <n v="300"/>
  </r>
  <r>
    <x v="0"/>
    <d v="2016-12-07T00:00:00"/>
    <x v="7"/>
    <x v="0"/>
    <m/>
    <n v="300"/>
  </r>
  <r>
    <x v="0"/>
    <d v="2016-12-08T00:00:00"/>
    <x v="3"/>
    <x v="0"/>
    <m/>
    <n v="600"/>
  </r>
  <r>
    <x v="0"/>
    <d v="2016-12-08T00:00:00"/>
    <x v="1"/>
    <x v="0"/>
    <m/>
    <n v="400"/>
  </r>
  <r>
    <x v="0"/>
    <d v="2016-12-08T00:00:00"/>
    <x v="4"/>
    <x v="0"/>
    <m/>
    <n v="300"/>
  </r>
  <r>
    <x v="0"/>
    <d v="2016-12-09T00:00:00"/>
    <x v="7"/>
    <x v="0"/>
    <m/>
    <n v="350"/>
  </r>
  <r>
    <x v="0"/>
    <d v="2016-12-09T00:00:00"/>
    <x v="4"/>
    <x v="0"/>
    <m/>
    <n v="150"/>
  </r>
  <r>
    <x v="0"/>
    <d v="2016-12-10T00:00:00"/>
    <x v="7"/>
    <x v="18"/>
    <m/>
    <n v="200"/>
  </r>
  <r>
    <x v="0"/>
    <d v="2016-12-13T00:00:00"/>
    <x v="3"/>
    <x v="0"/>
    <m/>
    <n v="250"/>
  </r>
  <r>
    <x v="0"/>
    <d v="2016-12-13T00:00:00"/>
    <x v="9"/>
    <x v="0"/>
    <n v="5000"/>
    <m/>
  </r>
  <r>
    <x v="0"/>
    <d v="2016-12-14T00:00:00"/>
    <x v="7"/>
    <x v="0"/>
    <m/>
    <n v="250"/>
  </r>
  <r>
    <x v="0"/>
    <d v="2016-12-14T00:00:00"/>
    <x v="4"/>
    <x v="0"/>
    <m/>
    <n v="300"/>
  </r>
  <r>
    <x v="0"/>
    <d v="2016-12-14T00:00:00"/>
    <x v="1"/>
    <x v="0"/>
    <m/>
    <n v="250"/>
  </r>
  <r>
    <x v="0"/>
    <d v="2016-12-15T00:00:00"/>
    <x v="3"/>
    <x v="0"/>
    <m/>
    <n v="550"/>
  </r>
  <r>
    <x v="0"/>
    <d v="2016-12-15T00:00:00"/>
    <x v="7"/>
    <x v="0"/>
    <m/>
    <n v="250"/>
  </r>
  <r>
    <x v="0"/>
    <d v="2016-12-16T00:00:00"/>
    <x v="4"/>
    <x v="0"/>
    <m/>
    <n v="250"/>
  </r>
  <r>
    <x v="0"/>
    <d v="2016-12-16T00:00:00"/>
    <x v="1"/>
    <x v="0"/>
    <m/>
    <n v="250"/>
  </r>
  <r>
    <x v="0"/>
    <d v="2016-12-17T00:00:00"/>
    <x v="7"/>
    <x v="0"/>
    <m/>
    <n v="600"/>
  </r>
  <r>
    <x v="0"/>
    <d v="2016-12-19T00:00:00"/>
    <x v="3"/>
    <x v="0"/>
    <m/>
    <n v="250"/>
  </r>
  <r>
    <x v="0"/>
    <d v="2016-12-19T00:00:00"/>
    <x v="4"/>
    <x v="0"/>
    <m/>
    <n v="250"/>
  </r>
  <r>
    <x v="0"/>
    <d v="2016-12-20T00:00:00"/>
    <x v="3"/>
    <x v="18"/>
    <m/>
    <n v="1000"/>
  </r>
  <r>
    <x v="0"/>
    <d v="2016-12-21T00:00:00"/>
    <x v="3"/>
    <x v="0"/>
    <m/>
    <n v="300"/>
  </r>
  <r>
    <x v="0"/>
    <d v="2016-12-21T00:00:00"/>
    <x v="9"/>
    <x v="0"/>
    <n v="5000"/>
    <m/>
  </r>
  <r>
    <x v="0"/>
    <d v="2016-12-21T00:00:00"/>
    <x v="4"/>
    <x v="18"/>
    <m/>
    <n v="1000"/>
  </r>
  <r>
    <x v="0"/>
    <d v="2016-12-21T00:00:00"/>
    <x v="4"/>
    <x v="0"/>
    <m/>
    <n v="350"/>
  </r>
  <r>
    <x v="0"/>
    <d v="2016-12-21T00:00:00"/>
    <x v="7"/>
    <x v="0"/>
    <m/>
    <n v="300"/>
  </r>
  <r>
    <x v="0"/>
    <d v="2016-12-22T00:00:00"/>
    <x v="7"/>
    <x v="18"/>
    <m/>
    <n v="300"/>
  </r>
  <r>
    <x v="0"/>
    <d v="2016-12-23T00:00:00"/>
    <x v="4"/>
    <x v="0"/>
    <m/>
    <n v="250"/>
  </r>
  <r>
    <x v="0"/>
    <d v="2016-12-27T00:00:00"/>
    <x v="3"/>
    <x v="0"/>
    <m/>
    <n v="150"/>
  </r>
  <r>
    <x v="0"/>
    <d v="2016-12-27T00:00:00"/>
    <x v="7"/>
    <x v="0"/>
    <m/>
    <n v="300"/>
  </r>
  <r>
    <x v="0"/>
    <d v="2016-12-28T00:00:00"/>
    <x v="3"/>
    <x v="0"/>
    <m/>
    <n v="250"/>
  </r>
  <r>
    <x v="0"/>
    <d v="2016-12-28T00:00:00"/>
    <x v="4"/>
    <x v="0"/>
    <m/>
    <n v="300"/>
  </r>
  <r>
    <x v="0"/>
    <d v="2016-12-29T00:00:00"/>
    <x v="7"/>
    <x v="0"/>
    <m/>
    <n v="300"/>
  </r>
  <r>
    <x v="0"/>
    <d v="2016-12-30T00:00:00"/>
    <x v="4"/>
    <x v="0"/>
    <m/>
    <n v="250"/>
  </r>
  <r>
    <x v="0"/>
    <d v="2016-12-30T00:00:00"/>
    <x v="3"/>
    <x v="0"/>
    <m/>
    <n v="350"/>
  </r>
  <r>
    <x v="1"/>
    <d v="2017-01-02T00:00:00"/>
    <x v="3"/>
    <x v="0"/>
    <m/>
    <n v="150"/>
  </r>
  <r>
    <x v="1"/>
    <d v="2017-01-02T00:00:00"/>
    <x v="3"/>
    <x v="10"/>
    <m/>
    <n v="100"/>
  </r>
  <r>
    <x v="1"/>
    <d v="2017-01-03T00:00:00"/>
    <x v="3"/>
    <x v="0"/>
    <m/>
    <n v="550"/>
  </r>
  <r>
    <x v="1"/>
    <d v="2017-01-03T00:00:00"/>
    <x v="3"/>
    <x v="10"/>
    <m/>
    <n v="100"/>
  </r>
  <r>
    <x v="1"/>
    <d v="2017-01-03T00:00:00"/>
    <x v="7"/>
    <x v="0"/>
    <m/>
    <n v="300"/>
  </r>
  <r>
    <x v="1"/>
    <d v="2017-01-03T00:00:00"/>
    <x v="7"/>
    <x v="10"/>
    <m/>
    <n v="200"/>
  </r>
  <r>
    <x v="1"/>
    <d v="2017-01-03T00:00:00"/>
    <x v="10"/>
    <x v="0"/>
    <m/>
    <n v="150"/>
  </r>
  <r>
    <x v="1"/>
    <d v="2017-01-04T00:00:00"/>
    <x v="9"/>
    <x v="0"/>
    <n v="5000"/>
    <m/>
  </r>
  <r>
    <x v="1"/>
    <d v="2017-01-04T00:00:00"/>
    <x v="4"/>
    <x v="0"/>
    <m/>
    <n v="300"/>
  </r>
  <r>
    <x v="1"/>
    <d v="2017-01-04T00:00:00"/>
    <x v="7"/>
    <x v="0"/>
    <m/>
    <n v="500"/>
  </r>
  <r>
    <x v="1"/>
    <d v="2017-01-04T00:00:00"/>
    <x v="7"/>
    <x v="10"/>
    <m/>
    <n v="200"/>
  </r>
  <r>
    <x v="1"/>
    <d v="2017-01-05T00:00:00"/>
    <x v="3"/>
    <x v="10"/>
    <m/>
    <n v="100"/>
  </r>
  <r>
    <x v="1"/>
    <d v="2017-01-05T00:00:00"/>
    <x v="10"/>
    <x v="0"/>
    <m/>
    <n v="250"/>
  </r>
  <r>
    <x v="1"/>
    <d v="2017-01-05T00:00:00"/>
    <x v="10"/>
    <x v="10"/>
    <m/>
    <n v="200"/>
  </r>
  <r>
    <x v="1"/>
    <d v="2017-01-06T00:00:00"/>
    <x v="3"/>
    <x v="0"/>
    <m/>
    <n v="250"/>
  </r>
  <r>
    <x v="1"/>
    <d v="2017-01-06T00:00:00"/>
    <x v="3"/>
    <x v="10"/>
    <m/>
    <n v="200"/>
  </r>
  <r>
    <x v="1"/>
    <d v="2017-01-06T00:00:00"/>
    <x v="4"/>
    <x v="0"/>
    <m/>
    <n v="250"/>
  </r>
  <r>
    <x v="1"/>
    <d v="2017-01-06T00:00:00"/>
    <x v="10"/>
    <x v="0"/>
    <m/>
    <n v="150"/>
  </r>
  <r>
    <x v="1"/>
    <d v="2017-01-07T00:00:00"/>
    <x v="7"/>
    <x v="0"/>
    <m/>
    <n v="500"/>
  </r>
  <r>
    <x v="1"/>
    <d v="2017-01-07T00:00:00"/>
    <x v="7"/>
    <x v="10"/>
    <m/>
    <n v="200"/>
  </r>
  <r>
    <x v="1"/>
    <d v="2017-01-09T00:00:00"/>
    <x v="10"/>
    <x v="0"/>
    <m/>
    <n v="500"/>
  </r>
  <r>
    <x v="1"/>
    <d v="2017-01-09T00:00:00"/>
    <x v="10"/>
    <x v="10"/>
    <m/>
    <n v="200"/>
  </r>
  <r>
    <x v="1"/>
    <d v="2017-01-09T00:00:00"/>
    <x v="3"/>
    <x v="0"/>
    <m/>
    <n v="250"/>
  </r>
  <r>
    <x v="1"/>
    <d v="2017-01-09T00:00:00"/>
    <x v="3"/>
    <x v="10"/>
    <m/>
    <n v="200"/>
  </r>
  <r>
    <x v="1"/>
    <d v="2017-01-09T00:00:00"/>
    <x v="4"/>
    <x v="0"/>
    <m/>
    <n v="250"/>
  </r>
  <r>
    <x v="1"/>
    <d v="2017-01-10T00:00:00"/>
    <x v="9"/>
    <x v="0"/>
    <n v="5000"/>
    <m/>
  </r>
  <r>
    <x v="1"/>
    <d v="2017-01-11T00:00:00"/>
    <x v="7"/>
    <x v="0"/>
    <m/>
    <n v="300"/>
  </r>
  <r>
    <x v="1"/>
    <d v="2017-01-11T00:00:00"/>
    <x v="7"/>
    <x v="10"/>
    <m/>
    <n v="200"/>
  </r>
  <r>
    <x v="1"/>
    <d v="2017-01-11T00:00:00"/>
    <x v="3"/>
    <x v="0"/>
    <m/>
    <n v="250"/>
  </r>
  <r>
    <x v="1"/>
    <d v="2017-01-12T00:00:00"/>
    <x v="10"/>
    <x v="0"/>
    <m/>
    <n v="300"/>
  </r>
  <r>
    <x v="1"/>
    <d v="2017-01-12T00:00:00"/>
    <x v="10"/>
    <x v="10"/>
    <m/>
    <n v="200"/>
  </r>
  <r>
    <x v="1"/>
    <d v="2017-01-12T00:00:00"/>
    <x v="4"/>
    <x v="0"/>
    <m/>
    <n v="300"/>
  </r>
  <r>
    <x v="1"/>
    <d v="2017-01-13T00:00:00"/>
    <x v="7"/>
    <x v="0"/>
    <m/>
    <n v="300"/>
  </r>
  <r>
    <x v="1"/>
    <d v="2017-01-13T00:00:00"/>
    <x v="7"/>
    <x v="10"/>
    <m/>
    <n v="200"/>
  </r>
  <r>
    <x v="1"/>
    <d v="2017-01-13T00:00:00"/>
    <x v="4"/>
    <x v="0"/>
    <m/>
    <n v="600"/>
  </r>
  <r>
    <x v="1"/>
    <d v="2017-01-13T00:00:00"/>
    <x v="3"/>
    <x v="0"/>
    <m/>
    <n v="550"/>
  </r>
  <r>
    <x v="1"/>
    <d v="2017-01-16T00:00:00"/>
    <x v="4"/>
    <x v="10"/>
    <m/>
    <n v="300"/>
  </r>
  <r>
    <x v="1"/>
    <d v="2017-01-16T00:00:00"/>
    <x v="7"/>
    <x v="0"/>
    <m/>
    <n v="250"/>
  </r>
  <r>
    <x v="1"/>
    <d v="2017-01-16T00:00:00"/>
    <x v="7"/>
    <x v="10"/>
    <m/>
    <n v="200"/>
  </r>
  <r>
    <x v="1"/>
    <d v="2017-01-16T00:00:00"/>
    <x v="3"/>
    <x v="0"/>
    <m/>
    <n v="300"/>
  </r>
  <r>
    <x v="1"/>
    <d v="2017-01-16T00:00:00"/>
    <x v="10"/>
    <x v="0"/>
    <m/>
    <n v="300"/>
  </r>
  <r>
    <x v="1"/>
    <d v="2017-01-16T00:00:00"/>
    <x v="3"/>
    <x v="10"/>
    <m/>
    <n v="300"/>
  </r>
  <r>
    <x v="1"/>
    <d v="2017-01-17T00:00:00"/>
    <x v="4"/>
    <x v="0"/>
    <m/>
    <n v="350"/>
  </r>
  <r>
    <x v="1"/>
    <d v="2017-01-18T00:00:00"/>
    <x v="9"/>
    <x v="0"/>
    <n v="5000"/>
    <m/>
  </r>
  <r>
    <x v="1"/>
    <d v="2017-01-18T00:00:00"/>
    <x v="3"/>
    <x v="0"/>
    <m/>
    <n v="300"/>
  </r>
  <r>
    <x v="1"/>
    <d v="2017-01-18T00:00:00"/>
    <x v="7"/>
    <x v="0"/>
    <m/>
    <n v="250"/>
  </r>
  <r>
    <x v="1"/>
    <d v="2017-01-18T00:00:00"/>
    <x v="7"/>
    <x v="10"/>
    <m/>
    <n v="200"/>
  </r>
  <r>
    <x v="1"/>
    <d v="2017-01-19T00:00:00"/>
    <x v="4"/>
    <x v="0"/>
    <m/>
    <n v="300"/>
  </r>
  <r>
    <x v="1"/>
    <d v="2017-01-19T00:00:00"/>
    <x v="10"/>
    <x v="0"/>
    <m/>
    <n v="250"/>
  </r>
  <r>
    <x v="1"/>
    <d v="2017-01-19T00:00:00"/>
    <x v="10"/>
    <x v="10"/>
    <m/>
    <n v="200"/>
  </r>
  <r>
    <x v="1"/>
    <d v="2017-01-20T00:00:00"/>
    <x v="3"/>
    <x v="18"/>
    <m/>
    <n v="400"/>
  </r>
  <r>
    <x v="1"/>
    <d v="2017-01-20T00:00:00"/>
    <x v="4"/>
    <x v="18"/>
    <m/>
    <n v="1000"/>
  </r>
  <r>
    <x v="1"/>
    <d v="2017-01-20T00:00:00"/>
    <x v="7"/>
    <x v="0"/>
    <m/>
    <n v="300"/>
  </r>
  <r>
    <x v="1"/>
    <d v="2017-01-20T00:00:00"/>
    <x v="7"/>
    <x v="10"/>
    <m/>
    <n v="200"/>
  </r>
  <r>
    <x v="1"/>
    <d v="2017-01-20T00:00:00"/>
    <x v="3"/>
    <x v="0"/>
    <m/>
    <n v="300"/>
  </r>
  <r>
    <x v="1"/>
    <d v="2017-01-21T00:00:00"/>
    <x v="10"/>
    <x v="0"/>
    <m/>
    <n v="300"/>
  </r>
  <r>
    <x v="1"/>
    <d v="2017-01-21T00:00:00"/>
    <x v="10"/>
    <x v="18"/>
    <m/>
    <n v="600"/>
  </r>
  <r>
    <x v="1"/>
    <d v="2017-01-23T00:00:00"/>
    <x v="4"/>
    <x v="0"/>
    <m/>
    <n v="250"/>
  </r>
  <r>
    <x v="1"/>
    <d v="2017-01-23T00:00:00"/>
    <x v="7"/>
    <x v="0"/>
    <m/>
    <n v="300"/>
  </r>
  <r>
    <x v="1"/>
    <d v="2017-01-23T00:00:00"/>
    <x v="7"/>
    <x v="10"/>
    <m/>
    <n v="200"/>
  </r>
  <r>
    <x v="1"/>
    <d v="2017-01-23T00:00:00"/>
    <x v="10"/>
    <x v="0"/>
    <m/>
    <n v="400"/>
  </r>
  <r>
    <x v="1"/>
    <d v="2017-01-24T00:00:00"/>
    <x v="9"/>
    <x v="0"/>
    <n v="5000"/>
    <m/>
  </r>
  <r>
    <x v="1"/>
    <d v="2017-01-24T00:00:00"/>
    <x v="11"/>
    <x v="10"/>
    <m/>
    <n v="400"/>
  </r>
  <r>
    <x v="1"/>
    <d v="2017-01-24T00:00:00"/>
    <x v="11"/>
    <x v="0"/>
    <m/>
    <n v="300"/>
  </r>
  <r>
    <x v="1"/>
    <d v="2017-01-25T00:00:00"/>
    <x v="11"/>
    <x v="10"/>
    <m/>
    <n v="500"/>
  </r>
  <r>
    <x v="1"/>
    <d v="2017-01-25T00:00:00"/>
    <x v="11"/>
    <x v="0"/>
    <m/>
    <n v="200"/>
  </r>
  <r>
    <x v="2"/>
    <d v="2017-02-01T00:00:00"/>
    <x v="11"/>
    <x v="10"/>
    <m/>
    <n v="400"/>
  </r>
  <r>
    <x v="2"/>
    <d v="2017-02-02T00:00:00"/>
    <x v="10"/>
    <x v="0"/>
    <m/>
    <n v="300"/>
  </r>
  <r>
    <x v="2"/>
    <d v="2017-02-02T00:00:00"/>
    <x v="10"/>
    <x v="18"/>
    <m/>
    <n v="50"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  <r>
    <x v="2"/>
    <m/>
    <x v="2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8" firstHeaderRow="1" firstDataRow="1" firstDataCol="1" rowPageCount="1" colPageCount="1"/>
  <pivotFields count="6">
    <pivotField axis="axisPage" showAll="0">
      <items count="4">
        <item x="1"/>
        <item x="0"/>
        <item x="2"/>
        <item t="default"/>
      </items>
    </pivotField>
    <pivotField showAll="0"/>
    <pivotField axis="axisRow" showAll="0" defaultSubtotal="0">
      <items count="12">
        <item h="1" x="4"/>
        <item x="3"/>
        <item h="1" x="8"/>
        <item h="1" x="9"/>
        <item h="1" x="5"/>
        <item h="1" x="6"/>
        <item x="7"/>
        <item h="1" x="0"/>
        <item x="10"/>
        <item h="1" x="1"/>
        <item h="1" x="2"/>
        <item h="1" x="11"/>
      </items>
    </pivotField>
    <pivotField axis="axisRow" showAll="0" defaultSubtotal="0">
      <items count="19">
        <item h="1" x="18"/>
        <item h="1" x="11"/>
        <item h="1" x="5"/>
        <item x="10"/>
        <item h="1" x="3"/>
        <item h="1" x="2"/>
        <item h="1" x="9"/>
        <item h="1" x="4"/>
        <item h="1" x="15"/>
        <item h="1" x="14"/>
        <item h="1" x="13"/>
        <item h="1" x="12"/>
        <item h="1" x="6"/>
        <item h="1" x="1"/>
        <item h="1" x="16"/>
        <item h="1" x="8"/>
        <item h="1" x="7"/>
        <item h="1" x="17"/>
        <item h="1" sd="0" x="0"/>
      </items>
    </pivotField>
    <pivotField showAll="0" defaultSubtotal="0"/>
    <pivotField dataField="1" showAll="0"/>
  </pivotFields>
  <rowFields count="2">
    <field x="3"/>
    <field x="2"/>
  </rowFields>
  <rowItems count="5">
    <i>
      <x v="3"/>
    </i>
    <i r="1">
      <x v="1"/>
    </i>
    <i r="1">
      <x v="6"/>
    </i>
    <i r="1">
      <x v="8"/>
    </i>
    <i t="grand">
      <x/>
    </i>
  </rowItems>
  <colItems count="1">
    <i/>
  </colItems>
  <pageFields count="1">
    <pageField fld="0" item="0" hier="-1"/>
  </pageFields>
  <dataFields count="1">
    <dataField name="Sum of Cr" fld="5" baseField="3" baseItem="3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dataOnly="0" labelOnly="1" outline="0" axis="axisValues" fieldPosition="0"/>
    </format>
    <format dxfId="8">
      <pivotArea dataOnly="0" labelOnly="1" grandRow="1" outline="0" fieldPosition="0"/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dataOnly="0" labelOnly="1" outline="0" axis="axisValues" fieldPosition="0"/>
    </format>
    <format dxfId="4">
      <pivotArea dataOnly="0" labelOnly="1" grandRow="1" outline="0" fieldPosition="0"/>
    </format>
    <format dxfId="3">
      <pivotArea type="all" dataOnly="0" outline="0" fieldPosition="0"/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C8"/>
  <sheetViews>
    <sheetView workbookViewId="0">
      <selection activeCell="E7" sqref="E7"/>
    </sheetView>
  </sheetViews>
  <sheetFormatPr defaultColWidth="9.109375" defaultRowHeight="23.25" customHeight="1" x14ac:dyDescent="0.3"/>
  <cols>
    <col min="1" max="1" width="9.109375" style="11"/>
    <col min="2" max="2" width="23" style="11" bestFit="1" customWidth="1"/>
    <col min="3" max="3" width="19.5546875" style="12" customWidth="1"/>
    <col min="4" max="16384" width="9.109375" style="11"/>
  </cols>
  <sheetData>
    <row r="3" spans="2:3" ht="23.25" customHeight="1" x14ac:dyDescent="0.3">
      <c r="B3" s="11" t="s">
        <v>18</v>
      </c>
      <c r="C3" s="12" t="e">
        <v>#REF!</v>
      </c>
    </row>
    <row r="4" spans="2:3" ht="23.25" customHeight="1" x14ac:dyDescent="0.3">
      <c r="B4" s="11" t="s">
        <v>19</v>
      </c>
      <c r="C4" s="12">
        <f>'MBB Joint Driver Petty Cash '!F100</f>
        <v>0</v>
      </c>
    </row>
    <row r="5" spans="2:3" ht="23.25" customHeight="1" x14ac:dyDescent="0.3">
      <c r="B5" s="11" t="s">
        <v>20</v>
      </c>
      <c r="C5" s="12">
        <f>'Cash in Hand (PBB LML)'!F50</f>
        <v>0</v>
      </c>
    </row>
    <row r="6" spans="2:3" ht="23.25" customHeight="1" x14ac:dyDescent="0.3">
      <c r="B6" s="11" t="s">
        <v>16</v>
      </c>
      <c r="C6" s="12" t="e">
        <f>#REF!</f>
        <v>#REF!</v>
      </c>
    </row>
    <row r="7" spans="2:3" ht="23.25" customHeight="1" x14ac:dyDescent="0.3">
      <c r="B7" s="11" t="s">
        <v>17</v>
      </c>
      <c r="C7" s="12">
        <f>'PBB '!F106</f>
        <v>38230.720000000001</v>
      </c>
    </row>
    <row r="8" spans="2:3" ht="23.25" customHeight="1" thickBot="1" x14ac:dyDescent="0.35">
      <c r="C8" s="13" t="e">
        <f>SUM(C3:C7)</f>
        <v>#REF!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54"/>
  <sheetViews>
    <sheetView workbookViewId="0">
      <pane ySplit="2" topLeftCell="A150" activePane="bottomLeft" state="frozen"/>
      <selection pane="bottomLeft" activeCell="B3" sqref="B3"/>
    </sheetView>
  </sheetViews>
  <sheetFormatPr defaultColWidth="9.109375" defaultRowHeight="24" customHeight="1" x14ac:dyDescent="0.25"/>
  <cols>
    <col min="1" max="1" width="7.44140625" style="1" customWidth="1"/>
    <col min="2" max="2" width="13.88671875" style="3" customWidth="1"/>
    <col min="3" max="3" width="31.109375" style="1" customWidth="1"/>
    <col min="4" max="4" width="14.109375" style="1" customWidth="1"/>
    <col min="5" max="6" width="15.44140625" style="2" customWidth="1"/>
    <col min="7" max="7" width="15.33203125" style="3" bestFit="1" customWidth="1"/>
    <col min="8" max="16384" width="9.109375" style="1"/>
  </cols>
  <sheetData>
    <row r="1" spans="1:7" ht="24" customHeight="1" x14ac:dyDescent="0.25">
      <c r="B1" s="9" t="s">
        <v>28</v>
      </c>
      <c r="D1" s="4">
        <f>E1+F1</f>
        <v>1255952.32</v>
      </c>
      <c r="E1" s="2">
        <f>SUBTOTAL(9,E3:E153)</f>
        <v>899556.56</v>
      </c>
      <c r="F1" s="2">
        <f>SUBTOTAL(9,F3:F153)</f>
        <v>356395.76000000007</v>
      </c>
      <c r="G1" s="17"/>
    </row>
    <row r="2" spans="1:7" s="6" customFormat="1" ht="24" customHeight="1" x14ac:dyDescent="0.25">
      <c r="A2" s="6" t="s">
        <v>103</v>
      </c>
      <c r="B2" s="7" t="s">
        <v>4</v>
      </c>
      <c r="C2" s="6" t="s">
        <v>22</v>
      </c>
      <c r="E2" s="8" t="s">
        <v>16</v>
      </c>
      <c r="F2" s="8" t="s">
        <v>17</v>
      </c>
      <c r="G2" s="7" t="s">
        <v>27</v>
      </c>
    </row>
    <row r="3" spans="1:7" ht="24" customHeight="1" x14ac:dyDescent="0.25">
      <c r="B3" s="5">
        <v>42493</v>
      </c>
      <c r="C3" s="1" t="s">
        <v>25</v>
      </c>
      <c r="F3" s="2">
        <v>1378</v>
      </c>
      <c r="G3" s="18">
        <v>15</v>
      </c>
    </row>
    <row r="4" spans="1:7" ht="24" customHeight="1" x14ac:dyDescent="0.25">
      <c r="B4" s="5">
        <v>42494</v>
      </c>
      <c r="C4" s="1" t="s">
        <v>23</v>
      </c>
      <c r="E4" s="2">
        <v>826.8</v>
      </c>
      <c r="G4" s="18">
        <v>16</v>
      </c>
    </row>
    <row r="5" spans="1:7" ht="24" customHeight="1" x14ac:dyDescent="0.25">
      <c r="B5" s="5">
        <v>42508</v>
      </c>
      <c r="C5" s="1" t="s">
        <v>24</v>
      </c>
      <c r="E5" s="2">
        <v>6143</v>
      </c>
      <c r="G5" s="18">
        <v>17</v>
      </c>
    </row>
    <row r="6" spans="1:7" ht="24" customHeight="1" x14ac:dyDescent="0.25">
      <c r="B6" s="5">
        <v>42508</v>
      </c>
      <c r="C6" s="10" t="s">
        <v>23</v>
      </c>
      <c r="D6" s="10"/>
      <c r="E6" s="2">
        <v>1017.6</v>
      </c>
      <c r="G6" s="18">
        <v>18</v>
      </c>
    </row>
    <row r="7" spans="1:7" ht="24" customHeight="1" x14ac:dyDescent="0.25">
      <c r="B7" s="5">
        <v>42508</v>
      </c>
      <c r="C7" s="1" t="s">
        <v>26</v>
      </c>
      <c r="F7" s="2">
        <v>19716</v>
      </c>
      <c r="G7" s="18">
        <v>19</v>
      </c>
    </row>
    <row r="8" spans="1:7" s="24" customFormat="1" ht="24" customHeight="1" thickBot="1" x14ac:dyDescent="0.3">
      <c r="B8" s="19">
        <v>42520</v>
      </c>
      <c r="C8" s="20" t="s">
        <v>25</v>
      </c>
      <c r="D8" s="20"/>
      <c r="E8" s="21"/>
      <c r="F8" s="21">
        <v>2014</v>
      </c>
      <c r="G8" s="23">
        <v>20</v>
      </c>
    </row>
    <row r="9" spans="1:7" ht="24" customHeight="1" x14ac:dyDescent="0.25">
      <c r="B9" s="5">
        <v>42522</v>
      </c>
      <c r="C9" s="1" t="s">
        <v>53</v>
      </c>
      <c r="E9" s="2">
        <v>2756</v>
      </c>
      <c r="G9" s="18">
        <v>21</v>
      </c>
    </row>
    <row r="10" spans="1:7" ht="24" customHeight="1" x14ac:dyDescent="0.25">
      <c r="B10" s="5">
        <v>42524</v>
      </c>
      <c r="C10" s="1" t="s">
        <v>56</v>
      </c>
      <c r="E10" s="2">
        <v>3127</v>
      </c>
      <c r="G10" s="18">
        <v>22</v>
      </c>
    </row>
    <row r="11" spans="1:7" ht="24" customHeight="1" x14ac:dyDescent="0.25">
      <c r="B11" s="5">
        <v>42534</v>
      </c>
      <c r="C11" s="1" t="s">
        <v>54</v>
      </c>
      <c r="E11" s="2">
        <v>2226</v>
      </c>
      <c r="G11" s="18">
        <v>23</v>
      </c>
    </row>
    <row r="12" spans="1:7" ht="24" customHeight="1" x14ac:dyDescent="0.25">
      <c r="B12" s="5">
        <v>42538</v>
      </c>
      <c r="C12" s="1" t="s">
        <v>26</v>
      </c>
      <c r="E12" s="2">
        <v>18841.5</v>
      </c>
      <c r="G12" s="18">
        <v>24</v>
      </c>
    </row>
    <row r="13" spans="1:7" ht="24" customHeight="1" x14ac:dyDescent="0.25">
      <c r="B13" s="5">
        <v>42541</v>
      </c>
      <c r="C13" s="1" t="s">
        <v>54</v>
      </c>
      <c r="E13" s="2">
        <v>318</v>
      </c>
      <c r="G13" s="18">
        <v>25</v>
      </c>
    </row>
    <row r="14" spans="1:7" ht="24" customHeight="1" x14ac:dyDescent="0.25">
      <c r="B14" s="5">
        <v>42544</v>
      </c>
      <c r="C14" s="1" t="s">
        <v>24</v>
      </c>
      <c r="E14" s="2">
        <v>16430</v>
      </c>
      <c r="G14" s="18">
        <v>26</v>
      </c>
    </row>
    <row r="15" spans="1:7" s="24" customFormat="1" ht="24" customHeight="1" thickBot="1" x14ac:dyDescent="0.3">
      <c r="B15" s="19">
        <v>42550</v>
      </c>
      <c r="C15" s="24" t="s">
        <v>56</v>
      </c>
      <c r="E15" s="21">
        <v>5035</v>
      </c>
      <c r="F15" s="21"/>
      <c r="G15" s="23">
        <v>27</v>
      </c>
    </row>
    <row r="16" spans="1:7" ht="24" customHeight="1" x14ac:dyDescent="0.25">
      <c r="B16" s="5">
        <v>42556</v>
      </c>
      <c r="C16" s="1" t="s">
        <v>60</v>
      </c>
      <c r="F16" s="2">
        <v>6148</v>
      </c>
      <c r="G16" s="18">
        <v>28</v>
      </c>
    </row>
    <row r="17" spans="2:7" ht="24" customHeight="1" x14ac:dyDescent="0.25">
      <c r="B17" s="5">
        <v>42570</v>
      </c>
      <c r="C17" s="1" t="s">
        <v>23</v>
      </c>
      <c r="E17" s="2">
        <v>2268.4</v>
      </c>
      <c r="G17" s="18">
        <v>29</v>
      </c>
    </row>
    <row r="18" spans="2:7" ht="24" customHeight="1" x14ac:dyDescent="0.25">
      <c r="B18" s="5">
        <v>42572</v>
      </c>
      <c r="C18" s="1" t="s">
        <v>53</v>
      </c>
      <c r="E18" s="2">
        <v>32065</v>
      </c>
      <c r="G18" s="18">
        <v>30</v>
      </c>
    </row>
    <row r="19" spans="2:7" ht="24" customHeight="1" x14ac:dyDescent="0.25">
      <c r="B19" s="5">
        <v>42572</v>
      </c>
      <c r="C19" s="1" t="s">
        <v>25</v>
      </c>
      <c r="F19" s="2">
        <v>12677.6</v>
      </c>
      <c r="G19" s="18">
        <v>31</v>
      </c>
    </row>
    <row r="20" spans="2:7" ht="24" customHeight="1" x14ac:dyDescent="0.25">
      <c r="B20" s="5">
        <v>42573</v>
      </c>
      <c r="C20" s="1" t="s">
        <v>24</v>
      </c>
      <c r="E20" s="2">
        <v>6254</v>
      </c>
      <c r="G20" s="18">
        <v>32</v>
      </c>
    </row>
    <row r="21" spans="2:7" ht="24" customHeight="1" x14ac:dyDescent="0.25">
      <c r="B21" s="5">
        <v>42577</v>
      </c>
      <c r="C21" s="1" t="s">
        <v>62</v>
      </c>
      <c r="E21" s="2">
        <v>3869</v>
      </c>
      <c r="G21" s="18">
        <v>33</v>
      </c>
    </row>
    <row r="22" spans="2:7" ht="24" customHeight="1" x14ac:dyDescent="0.25">
      <c r="B22" s="5">
        <v>42577</v>
      </c>
      <c r="C22" s="1" t="s">
        <v>63</v>
      </c>
      <c r="F22" s="2">
        <v>2862</v>
      </c>
      <c r="G22" s="18">
        <v>34</v>
      </c>
    </row>
    <row r="23" spans="2:7" s="24" customFormat="1" ht="24" customHeight="1" thickBot="1" x14ac:dyDescent="0.3">
      <c r="B23" s="19">
        <v>42580</v>
      </c>
      <c r="C23" s="24" t="s">
        <v>26</v>
      </c>
      <c r="E23" s="21">
        <v>41589.1</v>
      </c>
      <c r="F23" s="21"/>
      <c r="G23" s="23">
        <v>35</v>
      </c>
    </row>
    <row r="24" spans="2:7" ht="24" customHeight="1" x14ac:dyDescent="0.25">
      <c r="B24" s="5">
        <v>42593</v>
      </c>
      <c r="C24" s="1" t="s">
        <v>62</v>
      </c>
      <c r="E24" s="2">
        <v>8003</v>
      </c>
      <c r="G24" s="18">
        <v>36</v>
      </c>
    </row>
    <row r="25" spans="2:7" ht="24" customHeight="1" x14ac:dyDescent="0.25">
      <c r="B25" s="5">
        <v>42594</v>
      </c>
      <c r="C25" s="1" t="s">
        <v>65</v>
      </c>
      <c r="E25" s="2">
        <v>9945</v>
      </c>
      <c r="G25" s="18">
        <v>37</v>
      </c>
    </row>
    <row r="26" spans="2:7" ht="24" customHeight="1" x14ac:dyDescent="0.25">
      <c r="B26" s="5">
        <v>42594</v>
      </c>
      <c r="C26" s="1" t="s">
        <v>64</v>
      </c>
      <c r="E26" s="2">
        <v>1200</v>
      </c>
      <c r="G26" s="18">
        <v>38</v>
      </c>
    </row>
    <row r="27" spans="2:7" ht="24" customHeight="1" x14ac:dyDescent="0.25">
      <c r="B27" s="5">
        <v>42598</v>
      </c>
      <c r="C27" s="1" t="s">
        <v>26</v>
      </c>
      <c r="E27" s="2">
        <v>4897.2</v>
      </c>
      <c r="G27" s="18">
        <v>39</v>
      </c>
    </row>
    <row r="28" spans="2:7" ht="24" customHeight="1" x14ac:dyDescent="0.25">
      <c r="B28" s="5">
        <v>42600</v>
      </c>
      <c r="C28" s="1" t="s">
        <v>24</v>
      </c>
      <c r="E28" s="2">
        <v>14310</v>
      </c>
      <c r="G28" s="18">
        <v>40</v>
      </c>
    </row>
    <row r="29" spans="2:7" ht="24" customHeight="1" x14ac:dyDescent="0.25">
      <c r="B29" s="5">
        <v>42601</v>
      </c>
      <c r="C29" s="1" t="s">
        <v>54</v>
      </c>
      <c r="E29" s="2">
        <v>3180</v>
      </c>
      <c r="G29" s="18">
        <v>41</v>
      </c>
    </row>
    <row r="30" spans="2:7" ht="24" customHeight="1" x14ac:dyDescent="0.25">
      <c r="B30" s="5">
        <v>42604</v>
      </c>
      <c r="C30" s="1" t="s">
        <v>62</v>
      </c>
      <c r="E30" s="2">
        <v>22101</v>
      </c>
      <c r="G30" s="18">
        <v>42</v>
      </c>
    </row>
    <row r="31" spans="2:7" ht="24" customHeight="1" x14ac:dyDescent="0.25">
      <c r="B31" s="5">
        <v>42608</v>
      </c>
      <c r="C31" s="1" t="s">
        <v>56</v>
      </c>
      <c r="F31" s="2">
        <v>3127</v>
      </c>
      <c r="G31" s="18">
        <v>43</v>
      </c>
    </row>
    <row r="32" spans="2:7" s="24" customFormat="1" ht="24" customHeight="1" thickBot="1" x14ac:dyDescent="0.3">
      <c r="B32" s="19">
        <v>42611</v>
      </c>
      <c r="C32" s="24" t="s">
        <v>69</v>
      </c>
      <c r="E32" s="21">
        <v>689</v>
      </c>
      <c r="F32" s="21"/>
      <c r="G32" s="23">
        <v>44</v>
      </c>
    </row>
    <row r="33" spans="2:7" ht="24" customHeight="1" x14ac:dyDescent="0.25">
      <c r="B33" s="5">
        <v>42619</v>
      </c>
      <c r="C33" s="1" t="s">
        <v>56</v>
      </c>
      <c r="F33" s="2">
        <v>1961</v>
      </c>
      <c r="G33" s="18">
        <v>45</v>
      </c>
    </row>
    <row r="34" spans="2:7" ht="24" customHeight="1" x14ac:dyDescent="0.25">
      <c r="B34" s="5">
        <v>42621</v>
      </c>
      <c r="C34" s="1" t="s">
        <v>23</v>
      </c>
      <c r="E34" s="2">
        <v>599</v>
      </c>
      <c r="G34" s="18">
        <v>46</v>
      </c>
    </row>
    <row r="35" spans="2:7" ht="24" customHeight="1" x14ac:dyDescent="0.25">
      <c r="B35" s="5">
        <v>42628</v>
      </c>
      <c r="C35" s="1" t="s">
        <v>53</v>
      </c>
      <c r="E35" s="2">
        <v>9381</v>
      </c>
      <c r="G35" s="18">
        <v>47</v>
      </c>
    </row>
    <row r="36" spans="2:7" ht="24" customHeight="1" x14ac:dyDescent="0.25">
      <c r="B36" s="5">
        <v>42634</v>
      </c>
      <c r="C36" s="1" t="s">
        <v>24</v>
      </c>
      <c r="E36" s="2">
        <v>4929</v>
      </c>
      <c r="G36" s="18">
        <v>48</v>
      </c>
    </row>
    <row r="37" spans="2:7" ht="24" customHeight="1" x14ac:dyDescent="0.25">
      <c r="B37" s="5">
        <v>42634</v>
      </c>
      <c r="C37" s="1" t="s">
        <v>26</v>
      </c>
      <c r="E37" s="2">
        <v>31969.599999999999</v>
      </c>
      <c r="G37" s="18">
        <v>49</v>
      </c>
    </row>
    <row r="38" spans="2:7" ht="24" customHeight="1" x14ac:dyDescent="0.25">
      <c r="B38" s="5">
        <v>42640</v>
      </c>
      <c r="C38" s="1" t="s">
        <v>56</v>
      </c>
      <c r="F38" s="2">
        <v>5830</v>
      </c>
      <c r="G38" s="18">
        <v>50</v>
      </c>
    </row>
    <row r="39" spans="2:7" s="24" customFormat="1" ht="24" customHeight="1" thickBot="1" x14ac:dyDescent="0.3">
      <c r="B39" s="19">
        <v>42643</v>
      </c>
      <c r="C39" s="24" t="s">
        <v>53</v>
      </c>
      <c r="E39" s="21"/>
      <c r="F39" s="21">
        <v>19822</v>
      </c>
      <c r="G39" s="23">
        <v>51</v>
      </c>
    </row>
    <row r="40" spans="2:7" ht="24" customHeight="1" x14ac:dyDescent="0.25">
      <c r="B40" s="5">
        <v>42648</v>
      </c>
      <c r="C40" s="1" t="s">
        <v>79</v>
      </c>
      <c r="E40" s="2">
        <v>11844.12</v>
      </c>
      <c r="G40" s="18">
        <v>52</v>
      </c>
    </row>
    <row r="41" spans="2:7" ht="24" customHeight="1" x14ac:dyDescent="0.25">
      <c r="B41" s="5">
        <v>42653</v>
      </c>
      <c r="C41" s="1" t="s">
        <v>56</v>
      </c>
      <c r="F41" s="2">
        <v>7791</v>
      </c>
      <c r="G41" s="18">
        <v>53</v>
      </c>
    </row>
    <row r="42" spans="2:7" ht="24" customHeight="1" x14ac:dyDescent="0.25">
      <c r="B42" s="5">
        <v>42660</v>
      </c>
      <c r="C42" s="1" t="s">
        <v>26</v>
      </c>
      <c r="E42" s="2">
        <v>12720</v>
      </c>
      <c r="G42" s="18">
        <v>54</v>
      </c>
    </row>
    <row r="43" spans="2:7" ht="24" customHeight="1" x14ac:dyDescent="0.25">
      <c r="B43" s="5">
        <v>42661</v>
      </c>
      <c r="C43" s="1" t="s">
        <v>62</v>
      </c>
      <c r="E43" s="2">
        <v>4293</v>
      </c>
      <c r="G43" s="18">
        <v>55</v>
      </c>
    </row>
    <row r="44" spans="2:7" ht="24" customHeight="1" x14ac:dyDescent="0.25">
      <c r="B44" s="5">
        <v>42662</v>
      </c>
      <c r="C44" s="1" t="s">
        <v>24</v>
      </c>
      <c r="E44" s="2">
        <v>13992</v>
      </c>
      <c r="G44" s="18">
        <v>56</v>
      </c>
    </row>
    <row r="45" spans="2:7" ht="24" customHeight="1" x14ac:dyDescent="0.25">
      <c r="B45" s="5">
        <v>42663</v>
      </c>
      <c r="C45" s="1" t="s">
        <v>25</v>
      </c>
      <c r="F45" s="2">
        <v>16673.8</v>
      </c>
      <c r="G45" s="18">
        <v>57</v>
      </c>
    </row>
    <row r="46" spans="2:7" ht="24" customHeight="1" x14ac:dyDescent="0.25">
      <c r="B46" s="5">
        <v>42669</v>
      </c>
      <c r="C46" s="1" t="s">
        <v>79</v>
      </c>
      <c r="E46" s="2">
        <v>21671.7</v>
      </c>
      <c r="G46" s="18">
        <v>58</v>
      </c>
    </row>
    <row r="47" spans="2:7" s="24" customFormat="1" ht="24" customHeight="1" thickBot="1" x14ac:dyDescent="0.3">
      <c r="B47" s="19">
        <v>42670</v>
      </c>
      <c r="C47" s="24" t="s">
        <v>53</v>
      </c>
      <c r="E47" s="21">
        <v>29945</v>
      </c>
      <c r="F47" s="21"/>
      <c r="G47" s="23">
        <v>59</v>
      </c>
    </row>
    <row r="48" spans="2:7" ht="24" customHeight="1" x14ac:dyDescent="0.25">
      <c r="B48" s="5">
        <v>42682</v>
      </c>
      <c r="C48" s="1" t="s">
        <v>79</v>
      </c>
      <c r="E48" s="2">
        <v>25530.74</v>
      </c>
      <c r="G48" s="18">
        <v>60</v>
      </c>
    </row>
    <row r="49" spans="2:7" ht="24" customHeight="1" x14ac:dyDescent="0.25">
      <c r="B49" s="5">
        <v>42684</v>
      </c>
      <c r="C49" s="1" t="s">
        <v>62</v>
      </c>
      <c r="E49" s="2">
        <v>5671</v>
      </c>
      <c r="G49" s="18">
        <v>61</v>
      </c>
    </row>
    <row r="50" spans="2:7" ht="24" customHeight="1" x14ac:dyDescent="0.25">
      <c r="B50" s="5">
        <v>42691</v>
      </c>
      <c r="C50" s="1" t="s">
        <v>24</v>
      </c>
      <c r="E50" s="2">
        <v>8056</v>
      </c>
      <c r="G50" s="18">
        <v>62</v>
      </c>
    </row>
    <row r="51" spans="2:7" ht="24" customHeight="1" x14ac:dyDescent="0.25">
      <c r="B51" s="5">
        <v>42692</v>
      </c>
      <c r="C51" s="1" t="s">
        <v>80</v>
      </c>
      <c r="E51" s="2">
        <v>2756</v>
      </c>
      <c r="G51" s="18">
        <v>63</v>
      </c>
    </row>
    <row r="52" spans="2:7" ht="24" customHeight="1" x14ac:dyDescent="0.25">
      <c r="B52" s="5">
        <v>42692</v>
      </c>
      <c r="C52" s="1" t="s">
        <v>23</v>
      </c>
      <c r="E52" s="2">
        <v>14734</v>
      </c>
      <c r="G52" s="18">
        <v>64</v>
      </c>
    </row>
    <row r="53" spans="2:7" ht="24" customHeight="1" x14ac:dyDescent="0.25">
      <c r="B53" s="5">
        <v>42695</v>
      </c>
      <c r="C53" s="1" t="s">
        <v>25</v>
      </c>
      <c r="E53" s="2">
        <v>8268</v>
      </c>
      <c r="G53" s="18">
        <v>65</v>
      </c>
    </row>
    <row r="54" spans="2:7" ht="24" customHeight="1" x14ac:dyDescent="0.25">
      <c r="B54" s="5">
        <v>42695</v>
      </c>
      <c r="C54" s="1" t="s">
        <v>26</v>
      </c>
      <c r="E54" s="2">
        <v>31868.9</v>
      </c>
      <c r="G54" s="18">
        <v>66</v>
      </c>
    </row>
    <row r="55" spans="2:7" s="24" customFormat="1" ht="24" customHeight="1" thickBot="1" x14ac:dyDescent="0.3">
      <c r="B55" s="19">
        <v>42703</v>
      </c>
      <c r="C55" s="24" t="s">
        <v>53</v>
      </c>
      <c r="E55" s="21"/>
      <c r="F55" s="21">
        <v>16823.400000000001</v>
      </c>
      <c r="G55" s="23">
        <v>67</v>
      </c>
    </row>
    <row r="56" spans="2:7" ht="24" customHeight="1" x14ac:dyDescent="0.25">
      <c r="B56" s="5">
        <v>42705</v>
      </c>
      <c r="C56" s="1" t="s">
        <v>26</v>
      </c>
      <c r="E56" s="2">
        <v>11432.1</v>
      </c>
      <c r="G56" s="18">
        <v>68</v>
      </c>
    </row>
    <row r="57" spans="2:7" ht="24" customHeight="1" x14ac:dyDescent="0.25">
      <c r="B57" s="5">
        <v>42709</v>
      </c>
      <c r="C57" s="1" t="s">
        <v>56</v>
      </c>
      <c r="E57" s="2">
        <v>2226</v>
      </c>
      <c r="G57" s="18">
        <v>69</v>
      </c>
    </row>
    <row r="58" spans="2:7" ht="24" customHeight="1" x14ac:dyDescent="0.25">
      <c r="B58" s="5">
        <v>42711</v>
      </c>
      <c r="C58" s="1" t="s">
        <v>102</v>
      </c>
      <c r="E58" s="2">
        <v>954</v>
      </c>
      <c r="G58" s="18">
        <v>70</v>
      </c>
    </row>
    <row r="59" spans="2:7" ht="24" customHeight="1" x14ac:dyDescent="0.25">
      <c r="B59" s="5">
        <v>42720</v>
      </c>
      <c r="C59" s="1" t="s">
        <v>80</v>
      </c>
      <c r="E59" s="2">
        <v>1378</v>
      </c>
      <c r="G59" s="18">
        <v>71</v>
      </c>
    </row>
    <row r="60" spans="2:7" ht="24" customHeight="1" x14ac:dyDescent="0.25">
      <c r="B60" s="5">
        <v>42723</v>
      </c>
      <c r="C60" s="1" t="s">
        <v>79</v>
      </c>
      <c r="E60" s="2">
        <v>18546.82</v>
      </c>
      <c r="G60" s="18">
        <v>72</v>
      </c>
    </row>
    <row r="61" spans="2:7" ht="24" customHeight="1" x14ac:dyDescent="0.25">
      <c r="B61" s="5">
        <v>42725</v>
      </c>
      <c r="C61" s="1" t="s">
        <v>24</v>
      </c>
      <c r="E61" s="2">
        <v>14469</v>
      </c>
      <c r="G61" s="18">
        <v>73</v>
      </c>
    </row>
    <row r="62" spans="2:7" ht="24" customHeight="1" x14ac:dyDescent="0.25">
      <c r="B62" s="5">
        <v>42733</v>
      </c>
      <c r="C62" s="1" t="s">
        <v>63</v>
      </c>
      <c r="E62" s="2">
        <v>3816</v>
      </c>
      <c r="G62" s="18">
        <v>74</v>
      </c>
    </row>
    <row r="63" spans="2:7" ht="24" customHeight="1" x14ac:dyDescent="0.25">
      <c r="B63" s="5">
        <v>42734</v>
      </c>
      <c r="C63" s="1" t="s">
        <v>65</v>
      </c>
      <c r="F63" s="2">
        <v>2095</v>
      </c>
      <c r="G63" s="18">
        <v>75</v>
      </c>
    </row>
    <row r="64" spans="2:7" ht="24" customHeight="1" x14ac:dyDescent="0.25">
      <c r="B64" s="5">
        <v>42734</v>
      </c>
      <c r="C64" s="1" t="s">
        <v>65</v>
      </c>
      <c r="F64" s="2">
        <v>4240</v>
      </c>
      <c r="G64" s="18">
        <v>76</v>
      </c>
    </row>
    <row r="65" spans="2:7" s="24" customFormat="1" ht="24" customHeight="1" thickBot="1" x14ac:dyDescent="0.3">
      <c r="B65" s="19">
        <v>42734</v>
      </c>
      <c r="C65" s="24" t="s">
        <v>53</v>
      </c>
      <c r="E65" s="21"/>
      <c r="F65" s="21">
        <v>8374</v>
      </c>
      <c r="G65" s="23">
        <v>77</v>
      </c>
    </row>
    <row r="66" spans="2:7" ht="24" customHeight="1" x14ac:dyDescent="0.25">
      <c r="B66" s="5">
        <v>42739</v>
      </c>
      <c r="C66" s="1" t="s">
        <v>62</v>
      </c>
      <c r="E66" s="2">
        <v>8215</v>
      </c>
      <c r="G66" s="18">
        <v>78</v>
      </c>
    </row>
    <row r="67" spans="2:7" ht="24" customHeight="1" x14ac:dyDescent="0.25">
      <c r="B67" s="5">
        <v>42748</v>
      </c>
      <c r="C67" s="1" t="s">
        <v>62</v>
      </c>
      <c r="E67" s="2">
        <v>13250</v>
      </c>
      <c r="G67" s="18">
        <v>79</v>
      </c>
    </row>
    <row r="68" spans="2:7" ht="24" customHeight="1" x14ac:dyDescent="0.25">
      <c r="B68" s="5">
        <v>42752</v>
      </c>
      <c r="C68" s="1" t="s">
        <v>25</v>
      </c>
      <c r="F68" s="2">
        <v>14818.8</v>
      </c>
      <c r="G68" s="18">
        <v>80</v>
      </c>
    </row>
    <row r="69" spans="2:7" ht="24" customHeight="1" x14ac:dyDescent="0.25">
      <c r="B69" s="5">
        <v>42755</v>
      </c>
      <c r="C69" s="1" t="s">
        <v>110</v>
      </c>
      <c r="F69" s="2">
        <v>3867.77</v>
      </c>
      <c r="G69" s="18">
        <v>81</v>
      </c>
    </row>
    <row r="70" spans="2:7" ht="24" customHeight="1" x14ac:dyDescent="0.25">
      <c r="B70" s="5">
        <v>42758</v>
      </c>
      <c r="C70" s="1" t="s">
        <v>24</v>
      </c>
      <c r="E70" s="2">
        <v>14787</v>
      </c>
      <c r="G70" s="18">
        <v>82</v>
      </c>
    </row>
    <row r="71" spans="2:7" ht="24" customHeight="1" x14ac:dyDescent="0.25">
      <c r="B71" s="5">
        <v>42758</v>
      </c>
      <c r="C71" s="1" t="s">
        <v>111</v>
      </c>
      <c r="F71" s="2">
        <v>742</v>
      </c>
      <c r="G71" s="18">
        <v>83</v>
      </c>
    </row>
    <row r="72" spans="2:7" ht="24" customHeight="1" x14ac:dyDescent="0.25">
      <c r="B72" s="5">
        <v>42759</v>
      </c>
      <c r="C72" s="1" t="s">
        <v>26</v>
      </c>
      <c r="E72" s="2">
        <v>44928.1</v>
      </c>
      <c r="G72" s="18">
        <v>84</v>
      </c>
    </row>
    <row r="73" spans="2:7" s="24" customFormat="1" ht="24" customHeight="1" thickBot="1" x14ac:dyDescent="0.3">
      <c r="B73" s="19">
        <v>42761</v>
      </c>
      <c r="C73" s="24" t="s">
        <v>53</v>
      </c>
      <c r="E73" s="21"/>
      <c r="F73" s="21">
        <v>19716</v>
      </c>
      <c r="G73" s="23">
        <v>85</v>
      </c>
    </row>
    <row r="74" spans="2:7" ht="24" customHeight="1" x14ac:dyDescent="0.25">
      <c r="B74" s="5">
        <v>42767</v>
      </c>
      <c r="C74" s="1" t="s">
        <v>65</v>
      </c>
      <c r="F74" s="2">
        <v>9287</v>
      </c>
      <c r="G74" s="18">
        <v>86</v>
      </c>
    </row>
    <row r="75" spans="2:7" ht="24" customHeight="1" x14ac:dyDescent="0.25">
      <c r="B75" s="5">
        <v>42772</v>
      </c>
      <c r="C75" s="1" t="s">
        <v>26</v>
      </c>
      <c r="E75" s="2">
        <v>5115</v>
      </c>
      <c r="G75" s="18">
        <v>87</v>
      </c>
    </row>
    <row r="76" spans="2:7" ht="24" customHeight="1" x14ac:dyDescent="0.25">
      <c r="B76" s="5">
        <v>42773</v>
      </c>
      <c r="C76" s="1" t="s">
        <v>23</v>
      </c>
      <c r="E76" s="2">
        <v>1908</v>
      </c>
      <c r="G76" s="18">
        <v>88</v>
      </c>
    </row>
    <row r="77" spans="2:7" ht="24" customHeight="1" x14ac:dyDescent="0.25">
      <c r="B77" s="5">
        <v>42773</v>
      </c>
      <c r="C77" s="1" t="s">
        <v>80</v>
      </c>
      <c r="E77" s="2">
        <v>636</v>
      </c>
      <c r="G77" s="18">
        <v>89</v>
      </c>
    </row>
    <row r="78" spans="2:7" ht="24" customHeight="1" x14ac:dyDescent="0.25">
      <c r="B78" s="5">
        <v>42776</v>
      </c>
      <c r="C78" s="1" t="s">
        <v>112</v>
      </c>
      <c r="F78" s="2">
        <v>1113</v>
      </c>
      <c r="G78" s="18">
        <v>90</v>
      </c>
    </row>
    <row r="79" spans="2:7" ht="24" customHeight="1" x14ac:dyDescent="0.25">
      <c r="B79" s="5">
        <v>42783</v>
      </c>
      <c r="C79" s="1" t="s">
        <v>80</v>
      </c>
      <c r="E79" s="2">
        <v>6020.8</v>
      </c>
      <c r="G79" s="18">
        <v>91</v>
      </c>
    </row>
    <row r="80" spans="2:7" ht="24" customHeight="1" x14ac:dyDescent="0.25">
      <c r="B80" s="5">
        <v>42787</v>
      </c>
      <c r="C80" s="1" t="s">
        <v>25</v>
      </c>
      <c r="F80" s="2">
        <v>7981.8</v>
      </c>
      <c r="G80" s="18">
        <v>92</v>
      </c>
    </row>
    <row r="81" spans="2:7" ht="24" customHeight="1" x14ac:dyDescent="0.25">
      <c r="B81" s="5">
        <v>42789</v>
      </c>
      <c r="C81" s="1" t="s">
        <v>24</v>
      </c>
      <c r="E81" s="2">
        <v>6572</v>
      </c>
      <c r="G81" s="18">
        <v>93</v>
      </c>
    </row>
    <row r="82" spans="2:7" ht="24" customHeight="1" x14ac:dyDescent="0.25">
      <c r="B82" s="5">
        <v>42790</v>
      </c>
      <c r="C82" s="1" t="s">
        <v>113</v>
      </c>
      <c r="E82" s="2">
        <v>8475.86</v>
      </c>
      <c r="G82" s="18">
        <v>94</v>
      </c>
    </row>
    <row r="83" spans="2:7" ht="24" customHeight="1" x14ac:dyDescent="0.25">
      <c r="B83" s="5">
        <v>42790</v>
      </c>
      <c r="C83" s="1" t="s">
        <v>110</v>
      </c>
      <c r="F83" s="2">
        <v>2021.95</v>
      </c>
      <c r="G83" s="18">
        <v>95</v>
      </c>
    </row>
    <row r="84" spans="2:7" ht="24" customHeight="1" x14ac:dyDescent="0.25">
      <c r="B84" s="5">
        <v>42790</v>
      </c>
      <c r="C84" s="1" t="s">
        <v>110</v>
      </c>
      <c r="F84" s="2">
        <v>3757.84</v>
      </c>
      <c r="G84" s="18">
        <v>96</v>
      </c>
    </row>
    <row r="85" spans="2:7" ht="24" customHeight="1" x14ac:dyDescent="0.25">
      <c r="B85" s="5">
        <v>42794</v>
      </c>
      <c r="C85" s="1" t="s">
        <v>79</v>
      </c>
      <c r="E85" s="2">
        <v>2014</v>
      </c>
      <c r="G85" s="18">
        <v>97</v>
      </c>
    </row>
    <row r="86" spans="2:7" ht="24" customHeight="1" x14ac:dyDescent="0.25">
      <c r="B86" s="5">
        <v>42794</v>
      </c>
      <c r="C86" s="1" t="s">
        <v>62</v>
      </c>
      <c r="E86" s="2">
        <v>1537</v>
      </c>
      <c r="G86" s="18">
        <v>98</v>
      </c>
    </row>
    <row r="87" spans="2:7" ht="24" customHeight="1" x14ac:dyDescent="0.25">
      <c r="B87" s="5">
        <v>42794</v>
      </c>
      <c r="C87" s="1" t="s">
        <v>62</v>
      </c>
      <c r="E87" s="26">
        <v>2650</v>
      </c>
      <c r="F87" s="26"/>
      <c r="G87" s="18">
        <v>99</v>
      </c>
    </row>
    <row r="88" spans="2:7" ht="24" customHeight="1" x14ac:dyDescent="0.25">
      <c r="B88" s="5">
        <v>42794</v>
      </c>
      <c r="C88" s="1" t="s">
        <v>102</v>
      </c>
      <c r="E88" s="26">
        <v>2078</v>
      </c>
      <c r="F88" s="26"/>
      <c r="G88" s="18">
        <v>100</v>
      </c>
    </row>
    <row r="89" spans="2:7" s="24" customFormat="1" ht="24" customHeight="1" thickBot="1" x14ac:dyDescent="0.3">
      <c r="B89" s="19">
        <v>42794</v>
      </c>
      <c r="C89" s="24" t="s">
        <v>102</v>
      </c>
      <c r="E89" s="21">
        <v>2689.92</v>
      </c>
      <c r="F89" s="21"/>
      <c r="G89" s="23">
        <v>101</v>
      </c>
    </row>
    <row r="90" spans="2:7" ht="24" customHeight="1" x14ac:dyDescent="0.25">
      <c r="B90" s="5">
        <v>42797</v>
      </c>
      <c r="C90" s="1" t="s">
        <v>53</v>
      </c>
      <c r="E90" s="2">
        <v>32277</v>
      </c>
      <c r="G90" s="18">
        <v>102</v>
      </c>
    </row>
    <row r="91" spans="2:7" ht="24" customHeight="1" x14ac:dyDescent="0.25">
      <c r="B91" s="5">
        <v>42797</v>
      </c>
      <c r="C91" s="1" t="s">
        <v>56</v>
      </c>
      <c r="E91" s="2">
        <v>13409</v>
      </c>
      <c r="G91" s="18">
        <v>103</v>
      </c>
    </row>
    <row r="92" spans="2:7" ht="24" customHeight="1" x14ac:dyDescent="0.25">
      <c r="B92" s="5">
        <v>42808</v>
      </c>
      <c r="C92" s="1" t="s">
        <v>65</v>
      </c>
      <c r="F92" s="2">
        <v>1590</v>
      </c>
      <c r="G92" s="18">
        <v>104</v>
      </c>
    </row>
    <row r="93" spans="2:7" ht="24" customHeight="1" x14ac:dyDescent="0.25">
      <c r="B93" s="5">
        <v>42808</v>
      </c>
      <c r="C93" s="1" t="s">
        <v>65</v>
      </c>
      <c r="F93" s="2">
        <v>3710</v>
      </c>
      <c r="G93" s="18">
        <v>105</v>
      </c>
    </row>
    <row r="94" spans="2:7" ht="24" customHeight="1" x14ac:dyDescent="0.25">
      <c r="B94" s="5">
        <v>42810</v>
      </c>
      <c r="C94" s="1" t="s">
        <v>60</v>
      </c>
      <c r="E94" s="2">
        <v>2597</v>
      </c>
      <c r="G94" s="18">
        <v>106</v>
      </c>
    </row>
    <row r="95" spans="2:7" ht="24" customHeight="1" x14ac:dyDescent="0.25">
      <c r="B95" s="5">
        <v>42816</v>
      </c>
      <c r="C95" s="1" t="s">
        <v>24</v>
      </c>
      <c r="E95" s="2">
        <v>4770</v>
      </c>
      <c r="G95" s="18">
        <v>107</v>
      </c>
    </row>
    <row r="96" spans="2:7" ht="24" customHeight="1" x14ac:dyDescent="0.25">
      <c r="B96" s="5">
        <v>42816</v>
      </c>
      <c r="C96" s="1" t="s">
        <v>24</v>
      </c>
      <c r="E96" s="2">
        <v>9</v>
      </c>
      <c r="G96" s="18">
        <v>109</v>
      </c>
    </row>
    <row r="97" spans="1:7" s="24" customFormat="1" ht="24" customHeight="1" thickBot="1" x14ac:dyDescent="0.3">
      <c r="B97" s="19">
        <v>42816</v>
      </c>
      <c r="C97" s="24" t="s">
        <v>26</v>
      </c>
      <c r="E97" s="21">
        <v>21650.5</v>
      </c>
      <c r="F97" s="21"/>
      <c r="G97" s="23">
        <v>108</v>
      </c>
    </row>
    <row r="98" spans="1:7" ht="24" customHeight="1" x14ac:dyDescent="0.25">
      <c r="A98" s="1" t="s">
        <v>124</v>
      </c>
      <c r="B98" s="5">
        <v>42829</v>
      </c>
      <c r="C98" s="1" t="s">
        <v>121</v>
      </c>
      <c r="F98" s="2">
        <v>1060</v>
      </c>
      <c r="G98" s="18">
        <v>111</v>
      </c>
    </row>
    <row r="99" spans="1:7" ht="24" customHeight="1" x14ac:dyDescent="0.25">
      <c r="A99" s="1" t="s">
        <v>124</v>
      </c>
      <c r="B99" s="5">
        <v>42830</v>
      </c>
      <c r="C99" s="1" t="s">
        <v>53</v>
      </c>
      <c r="E99" s="2">
        <v>17066</v>
      </c>
      <c r="G99" s="18">
        <v>110</v>
      </c>
    </row>
    <row r="100" spans="1:7" ht="24" customHeight="1" x14ac:dyDescent="0.25">
      <c r="A100" s="1" t="s">
        <v>124</v>
      </c>
      <c r="B100" s="5">
        <v>42831</v>
      </c>
      <c r="C100" s="1" t="s">
        <v>25</v>
      </c>
      <c r="F100" s="2">
        <v>14119.2</v>
      </c>
      <c r="G100" s="18">
        <v>112</v>
      </c>
    </row>
    <row r="101" spans="1:7" ht="24" customHeight="1" x14ac:dyDescent="0.25">
      <c r="A101" s="1" t="s">
        <v>124</v>
      </c>
      <c r="B101" s="5">
        <v>42838</v>
      </c>
      <c r="C101" s="1" t="s">
        <v>80</v>
      </c>
      <c r="E101" s="2">
        <v>4187</v>
      </c>
      <c r="G101" s="18">
        <v>113</v>
      </c>
    </row>
    <row r="102" spans="1:7" ht="24" customHeight="1" x14ac:dyDescent="0.25">
      <c r="A102" s="1" t="s">
        <v>124</v>
      </c>
      <c r="B102" s="5">
        <v>42843</v>
      </c>
      <c r="C102" s="1" t="s">
        <v>65</v>
      </c>
      <c r="F102" s="2">
        <v>1490</v>
      </c>
      <c r="G102" s="18">
        <v>114</v>
      </c>
    </row>
    <row r="103" spans="1:7" ht="24" customHeight="1" x14ac:dyDescent="0.25">
      <c r="A103" s="1" t="s">
        <v>124</v>
      </c>
      <c r="B103" s="5">
        <v>42845</v>
      </c>
      <c r="C103" s="1" t="s">
        <v>24</v>
      </c>
      <c r="E103" s="2">
        <v>6775</v>
      </c>
      <c r="G103" s="18">
        <v>115</v>
      </c>
    </row>
    <row r="104" spans="1:7" ht="24" customHeight="1" x14ac:dyDescent="0.25">
      <c r="A104" s="1" t="s">
        <v>124</v>
      </c>
      <c r="B104" s="5">
        <v>42851</v>
      </c>
      <c r="C104" s="1" t="s">
        <v>62</v>
      </c>
      <c r="E104" s="2">
        <v>10017</v>
      </c>
      <c r="G104" s="18">
        <v>116</v>
      </c>
    </row>
    <row r="105" spans="1:7" s="24" customFormat="1" ht="24" customHeight="1" thickBot="1" x14ac:dyDescent="0.3">
      <c r="A105" s="24" t="s">
        <v>124</v>
      </c>
      <c r="B105" s="19">
        <v>42851</v>
      </c>
      <c r="C105" s="24" t="s">
        <v>122</v>
      </c>
      <c r="E105" s="21">
        <v>2226</v>
      </c>
      <c r="F105" s="21"/>
      <c r="G105" s="23">
        <v>117</v>
      </c>
    </row>
    <row r="106" spans="1:7" ht="24" customHeight="1" x14ac:dyDescent="0.25">
      <c r="A106" s="1" t="s">
        <v>123</v>
      </c>
      <c r="B106" s="5">
        <v>42860</v>
      </c>
      <c r="C106" s="1" t="s">
        <v>56</v>
      </c>
      <c r="E106" s="2">
        <v>6678</v>
      </c>
      <c r="G106" s="18">
        <v>118</v>
      </c>
    </row>
    <row r="107" spans="1:7" ht="24" customHeight="1" x14ac:dyDescent="0.25">
      <c r="A107" s="1" t="s">
        <v>123</v>
      </c>
      <c r="B107" s="5">
        <v>42864</v>
      </c>
      <c r="C107" s="1" t="s">
        <v>113</v>
      </c>
      <c r="F107" s="2">
        <v>1113</v>
      </c>
      <c r="G107" s="18">
        <v>119</v>
      </c>
    </row>
    <row r="108" spans="1:7" ht="24" customHeight="1" x14ac:dyDescent="0.25">
      <c r="A108" s="1" t="s">
        <v>123</v>
      </c>
      <c r="B108" s="5">
        <v>42866</v>
      </c>
      <c r="C108" s="1" t="s">
        <v>24</v>
      </c>
      <c r="E108" s="2">
        <v>6784</v>
      </c>
      <c r="G108" s="18">
        <v>120</v>
      </c>
    </row>
    <row r="109" spans="1:7" ht="24" customHeight="1" x14ac:dyDescent="0.25">
      <c r="A109" s="1" t="s">
        <v>123</v>
      </c>
      <c r="B109" s="5">
        <v>42867</v>
      </c>
      <c r="C109" s="1" t="s">
        <v>25</v>
      </c>
      <c r="F109" s="2">
        <v>10398.6</v>
      </c>
      <c r="G109" s="18">
        <v>121</v>
      </c>
    </row>
    <row r="110" spans="1:7" ht="24" customHeight="1" x14ac:dyDescent="0.25">
      <c r="A110" s="1" t="s">
        <v>123</v>
      </c>
      <c r="B110" s="5">
        <v>42870</v>
      </c>
      <c r="C110" s="1" t="s">
        <v>26</v>
      </c>
      <c r="E110" s="2">
        <v>14098</v>
      </c>
      <c r="G110" s="18">
        <v>122</v>
      </c>
    </row>
    <row r="111" spans="1:7" ht="24" customHeight="1" x14ac:dyDescent="0.25">
      <c r="A111" s="1" t="s">
        <v>123</v>
      </c>
      <c r="B111" s="5">
        <v>42872</v>
      </c>
      <c r="C111" s="1" t="s">
        <v>53</v>
      </c>
      <c r="F111" s="2">
        <v>38393.199999999997</v>
      </c>
      <c r="G111" s="18">
        <v>123</v>
      </c>
    </row>
    <row r="112" spans="1:7" ht="24" customHeight="1" x14ac:dyDescent="0.25">
      <c r="A112" s="1" t="s">
        <v>123</v>
      </c>
      <c r="B112" s="5">
        <v>42873</v>
      </c>
      <c r="C112" s="1" t="s">
        <v>60</v>
      </c>
      <c r="F112" s="2">
        <v>8798</v>
      </c>
      <c r="G112" s="18">
        <v>124</v>
      </c>
    </row>
    <row r="113" spans="1:7" ht="24" customHeight="1" x14ac:dyDescent="0.25">
      <c r="A113" s="1" t="s">
        <v>123</v>
      </c>
      <c r="B113" s="5">
        <v>42877</v>
      </c>
      <c r="C113" s="1" t="s">
        <v>56</v>
      </c>
      <c r="E113" s="2">
        <v>4452</v>
      </c>
      <c r="G113" s="18">
        <v>125</v>
      </c>
    </row>
    <row r="114" spans="1:7" ht="24" customHeight="1" x14ac:dyDescent="0.25">
      <c r="A114" s="1" t="s">
        <v>123</v>
      </c>
      <c r="B114" s="5">
        <v>42886</v>
      </c>
      <c r="C114" s="1" t="s">
        <v>121</v>
      </c>
      <c r="F114" s="2">
        <v>1060</v>
      </c>
      <c r="G114" s="18">
        <v>126</v>
      </c>
    </row>
    <row r="115" spans="1:7" s="24" customFormat="1" ht="24" customHeight="1" thickBot="1" x14ac:dyDescent="0.3">
      <c r="A115" s="24" t="s">
        <v>123</v>
      </c>
      <c r="B115" s="19">
        <v>42886</v>
      </c>
      <c r="C115" s="24" t="s">
        <v>122</v>
      </c>
      <c r="E115" s="21">
        <v>1113</v>
      </c>
      <c r="F115" s="21"/>
      <c r="G115" s="23">
        <v>127</v>
      </c>
    </row>
    <row r="116" spans="1:7" ht="24" customHeight="1" x14ac:dyDescent="0.25">
      <c r="A116" s="1" t="s">
        <v>132</v>
      </c>
      <c r="B116" s="5">
        <v>42893</v>
      </c>
      <c r="C116" s="1" t="s">
        <v>53</v>
      </c>
      <c r="F116" s="2">
        <v>14151</v>
      </c>
      <c r="G116" s="18">
        <v>128</v>
      </c>
    </row>
    <row r="117" spans="1:7" ht="24" customHeight="1" x14ac:dyDescent="0.25">
      <c r="A117" s="1" t="s">
        <v>132</v>
      </c>
      <c r="B117" s="5">
        <v>42894</v>
      </c>
      <c r="C117" s="1" t="s">
        <v>113</v>
      </c>
      <c r="F117" s="2">
        <v>1060</v>
      </c>
      <c r="G117" s="18">
        <v>129</v>
      </c>
    </row>
    <row r="118" spans="1:7" ht="24" customHeight="1" x14ac:dyDescent="0.25">
      <c r="A118" s="1" t="s">
        <v>132</v>
      </c>
      <c r="B118" s="5">
        <v>42899</v>
      </c>
      <c r="C118" s="1" t="s">
        <v>25</v>
      </c>
      <c r="F118" s="2">
        <v>10218.4</v>
      </c>
      <c r="G118" s="18">
        <v>130</v>
      </c>
    </row>
    <row r="119" spans="1:7" ht="24" customHeight="1" x14ac:dyDescent="0.25">
      <c r="A119" s="1" t="s">
        <v>132</v>
      </c>
      <c r="B119" s="5">
        <v>42899</v>
      </c>
      <c r="C119" s="1" t="s">
        <v>26</v>
      </c>
      <c r="E119" s="2">
        <v>4178</v>
      </c>
      <c r="G119" s="18">
        <v>131</v>
      </c>
    </row>
    <row r="120" spans="1:7" ht="24" customHeight="1" x14ac:dyDescent="0.25">
      <c r="A120" s="1" t="s">
        <v>132</v>
      </c>
      <c r="B120" s="5">
        <v>42899</v>
      </c>
      <c r="C120" s="1" t="s">
        <v>65</v>
      </c>
      <c r="E120" s="2">
        <v>1565</v>
      </c>
      <c r="G120" s="18">
        <v>132</v>
      </c>
    </row>
    <row r="121" spans="1:7" ht="24" customHeight="1" x14ac:dyDescent="0.25">
      <c r="A121" s="1" t="s">
        <v>132</v>
      </c>
      <c r="B121" s="5">
        <v>42899</v>
      </c>
      <c r="C121" s="1" t="s">
        <v>80</v>
      </c>
      <c r="E121" s="2">
        <v>8713.2000000000007</v>
      </c>
      <c r="G121" s="18">
        <v>133</v>
      </c>
    </row>
    <row r="122" spans="1:7" ht="24" customHeight="1" x14ac:dyDescent="0.25">
      <c r="A122" s="1" t="s">
        <v>132</v>
      </c>
      <c r="B122" s="5">
        <v>42900</v>
      </c>
      <c r="C122" s="1" t="s">
        <v>65</v>
      </c>
      <c r="E122" s="2">
        <v>1565</v>
      </c>
      <c r="G122" s="18">
        <v>134</v>
      </c>
    </row>
    <row r="123" spans="1:7" ht="24" customHeight="1" x14ac:dyDescent="0.25">
      <c r="A123" s="1" t="s">
        <v>132</v>
      </c>
      <c r="B123" s="5">
        <v>42900</v>
      </c>
      <c r="C123" s="1" t="s">
        <v>60</v>
      </c>
      <c r="E123" s="2">
        <v>12296</v>
      </c>
      <c r="G123" s="18">
        <v>135</v>
      </c>
    </row>
    <row r="124" spans="1:7" ht="24" customHeight="1" x14ac:dyDescent="0.25">
      <c r="A124" s="1" t="s">
        <v>132</v>
      </c>
      <c r="B124" s="5">
        <v>42903</v>
      </c>
      <c r="C124" s="1" t="s">
        <v>24</v>
      </c>
      <c r="E124" s="2">
        <v>1749</v>
      </c>
      <c r="G124" s="18">
        <v>136</v>
      </c>
    </row>
    <row r="125" spans="1:7" ht="24" customHeight="1" x14ac:dyDescent="0.25">
      <c r="A125" s="1" t="s">
        <v>132</v>
      </c>
      <c r="B125" s="5">
        <v>42906</v>
      </c>
      <c r="C125" s="1" t="s">
        <v>110</v>
      </c>
      <c r="F125" s="2">
        <v>1166</v>
      </c>
      <c r="G125" s="18">
        <v>137</v>
      </c>
    </row>
    <row r="126" spans="1:7" ht="24" customHeight="1" x14ac:dyDescent="0.25">
      <c r="A126" s="1" t="s">
        <v>132</v>
      </c>
      <c r="B126" s="5">
        <v>42915</v>
      </c>
      <c r="C126" s="1" t="s">
        <v>56</v>
      </c>
      <c r="E126" s="2">
        <v>5724</v>
      </c>
      <c r="G126" s="18">
        <v>138</v>
      </c>
    </row>
    <row r="127" spans="1:7" ht="24" customHeight="1" x14ac:dyDescent="0.25">
      <c r="A127" s="1" t="s">
        <v>132</v>
      </c>
      <c r="B127" s="5">
        <v>42919</v>
      </c>
      <c r="C127" s="1" t="s">
        <v>62</v>
      </c>
      <c r="E127" s="2">
        <v>14045</v>
      </c>
      <c r="G127" s="18">
        <v>139</v>
      </c>
    </row>
    <row r="128" spans="1:7" s="24" customFormat="1" ht="24" customHeight="1" thickBot="1" x14ac:dyDescent="0.3">
      <c r="A128" s="24" t="s">
        <v>132</v>
      </c>
      <c r="B128" s="19">
        <v>42920</v>
      </c>
      <c r="C128" s="24" t="s">
        <v>102</v>
      </c>
      <c r="E128" s="21">
        <v>1844.4</v>
      </c>
      <c r="F128" s="21"/>
      <c r="G128" s="23">
        <v>140</v>
      </c>
    </row>
    <row r="129" spans="1:7" ht="24" customHeight="1" x14ac:dyDescent="0.25">
      <c r="A129" s="1" t="s">
        <v>133</v>
      </c>
      <c r="B129" s="5">
        <v>42920</v>
      </c>
      <c r="C129" s="1" t="s">
        <v>121</v>
      </c>
      <c r="E129" s="26">
        <v>2120</v>
      </c>
      <c r="F129" s="26"/>
      <c r="G129" s="18">
        <v>141</v>
      </c>
    </row>
    <row r="130" spans="1:7" ht="24" customHeight="1" x14ac:dyDescent="0.25">
      <c r="A130" s="1" t="s">
        <v>133</v>
      </c>
      <c r="B130" s="5">
        <v>42926</v>
      </c>
      <c r="C130" s="1" t="s">
        <v>134</v>
      </c>
      <c r="F130" s="2">
        <v>2756</v>
      </c>
      <c r="G130" s="18">
        <v>142</v>
      </c>
    </row>
    <row r="131" spans="1:7" ht="24" customHeight="1" x14ac:dyDescent="0.25">
      <c r="A131" s="1" t="s">
        <v>133</v>
      </c>
      <c r="B131" s="5">
        <v>42926</v>
      </c>
      <c r="C131" s="1" t="s">
        <v>80</v>
      </c>
      <c r="E131" s="2">
        <v>5914.8</v>
      </c>
      <c r="G131" s="18">
        <v>143</v>
      </c>
    </row>
    <row r="132" spans="1:7" ht="24" customHeight="1" x14ac:dyDescent="0.25">
      <c r="A132" s="1" t="s">
        <v>133</v>
      </c>
      <c r="B132" s="5">
        <v>42926</v>
      </c>
      <c r="C132" s="1" t="s">
        <v>53</v>
      </c>
      <c r="E132" s="2">
        <v>18338</v>
      </c>
      <c r="G132" s="18">
        <v>144</v>
      </c>
    </row>
    <row r="133" spans="1:7" ht="24" customHeight="1" x14ac:dyDescent="0.25">
      <c r="A133" s="1" t="s">
        <v>133</v>
      </c>
      <c r="B133" s="5">
        <v>42927</v>
      </c>
      <c r="C133" s="1" t="s">
        <v>26</v>
      </c>
      <c r="E133" s="2">
        <v>6725.7</v>
      </c>
      <c r="G133" s="18">
        <v>145</v>
      </c>
    </row>
    <row r="134" spans="1:7" ht="24" customHeight="1" x14ac:dyDescent="0.25">
      <c r="A134" s="1" t="s">
        <v>133</v>
      </c>
      <c r="B134" s="5">
        <v>42935</v>
      </c>
      <c r="C134" s="1" t="s">
        <v>24</v>
      </c>
      <c r="E134" s="2">
        <v>10282</v>
      </c>
      <c r="G134" s="18">
        <v>146</v>
      </c>
    </row>
    <row r="135" spans="1:7" ht="24" customHeight="1" x14ac:dyDescent="0.25">
      <c r="A135" s="1" t="s">
        <v>133</v>
      </c>
      <c r="B135" s="5">
        <v>42935</v>
      </c>
      <c r="C135" s="1" t="s">
        <v>25</v>
      </c>
      <c r="F135" s="2">
        <v>6116.2</v>
      </c>
      <c r="G135" s="18">
        <v>147</v>
      </c>
    </row>
    <row r="136" spans="1:7" ht="24" customHeight="1" x14ac:dyDescent="0.25">
      <c r="A136" s="1" t="s">
        <v>133</v>
      </c>
      <c r="B136" s="5">
        <v>42940</v>
      </c>
      <c r="C136" s="1" t="s">
        <v>134</v>
      </c>
      <c r="F136" s="2">
        <v>8957</v>
      </c>
      <c r="G136" s="18">
        <v>148</v>
      </c>
    </row>
    <row r="137" spans="1:7" ht="24" customHeight="1" x14ac:dyDescent="0.25">
      <c r="A137" s="1" t="s">
        <v>133</v>
      </c>
      <c r="B137" s="5">
        <v>42944</v>
      </c>
      <c r="C137" s="1" t="s">
        <v>25</v>
      </c>
      <c r="F137" s="2">
        <v>7070.2</v>
      </c>
      <c r="G137" s="18">
        <v>149</v>
      </c>
    </row>
    <row r="138" spans="1:7" s="24" customFormat="1" ht="24" customHeight="1" thickBot="1" x14ac:dyDescent="0.3">
      <c r="A138" s="24" t="s">
        <v>133</v>
      </c>
      <c r="B138" s="19">
        <v>42947</v>
      </c>
      <c r="C138" s="24" t="s">
        <v>65</v>
      </c>
      <c r="E138" s="21"/>
      <c r="F138" s="21">
        <v>1565</v>
      </c>
      <c r="G138" s="23">
        <v>150</v>
      </c>
    </row>
    <row r="139" spans="1:7" ht="24" customHeight="1" x14ac:dyDescent="0.25">
      <c r="A139" s="1" t="s">
        <v>135</v>
      </c>
      <c r="B139" s="5">
        <v>42954</v>
      </c>
      <c r="C139" s="1" t="s">
        <v>53</v>
      </c>
      <c r="F139" s="2">
        <v>21889</v>
      </c>
      <c r="G139" s="18"/>
    </row>
    <row r="140" spans="1:7" ht="24" customHeight="1" x14ac:dyDescent="0.25">
      <c r="A140" s="1" t="s">
        <v>135</v>
      </c>
      <c r="B140" s="5">
        <v>42961</v>
      </c>
      <c r="C140" s="1" t="s">
        <v>80</v>
      </c>
      <c r="F140" s="2">
        <v>636</v>
      </c>
      <c r="G140" s="18"/>
    </row>
    <row r="141" spans="1:7" ht="24" customHeight="1" x14ac:dyDescent="0.25">
      <c r="A141" s="1" t="s">
        <v>135</v>
      </c>
      <c r="B141" s="5">
        <v>42957</v>
      </c>
      <c r="C141" s="1" t="s">
        <v>23</v>
      </c>
      <c r="E141" s="2">
        <v>2650</v>
      </c>
      <c r="G141" s="18"/>
    </row>
    <row r="142" spans="1:7" ht="24" customHeight="1" x14ac:dyDescent="0.25">
      <c r="A142" s="1" t="s">
        <v>135</v>
      </c>
      <c r="B142" s="5">
        <v>42962</v>
      </c>
      <c r="C142" s="1" t="s">
        <v>26</v>
      </c>
      <c r="E142" s="2">
        <v>31220.7</v>
      </c>
      <c r="G142" s="18"/>
    </row>
    <row r="143" spans="1:7" ht="24" customHeight="1" x14ac:dyDescent="0.25">
      <c r="A143" s="1" t="s">
        <v>135</v>
      </c>
      <c r="B143" s="5">
        <v>42962</v>
      </c>
      <c r="C143" s="1" t="s">
        <v>121</v>
      </c>
      <c r="F143" s="2">
        <v>4240</v>
      </c>
      <c r="G143" s="18"/>
    </row>
    <row r="144" spans="1:7" ht="24" customHeight="1" x14ac:dyDescent="0.25">
      <c r="A144" s="1" t="s">
        <v>135</v>
      </c>
      <c r="B144" s="5">
        <v>42970</v>
      </c>
      <c r="C144" s="1" t="s">
        <v>24</v>
      </c>
      <c r="E144" s="2">
        <v>3498</v>
      </c>
      <c r="G144" s="18"/>
    </row>
    <row r="145" spans="1:7" ht="24" customHeight="1" x14ac:dyDescent="0.25">
      <c r="A145" s="1" t="s">
        <v>135</v>
      </c>
      <c r="G145" s="18"/>
    </row>
    <row r="146" spans="1:7" ht="24" customHeight="1" x14ac:dyDescent="0.25">
      <c r="A146" s="1" t="s">
        <v>135</v>
      </c>
      <c r="G146" s="18"/>
    </row>
    <row r="147" spans="1:7" ht="24" customHeight="1" x14ac:dyDescent="0.25">
      <c r="A147" s="1" t="s">
        <v>135</v>
      </c>
      <c r="G147" s="18"/>
    </row>
    <row r="148" spans="1:7" ht="24" customHeight="1" x14ac:dyDescent="0.25">
      <c r="A148" s="1" t="s">
        <v>135</v>
      </c>
      <c r="G148" s="18"/>
    </row>
    <row r="149" spans="1:7" ht="24" customHeight="1" x14ac:dyDescent="0.25">
      <c r="A149" s="1" t="s">
        <v>135</v>
      </c>
      <c r="G149" s="18"/>
    </row>
    <row r="150" spans="1:7" ht="24" customHeight="1" x14ac:dyDescent="0.25">
      <c r="A150" s="1" t="s">
        <v>135</v>
      </c>
      <c r="G150" s="18"/>
    </row>
    <row r="151" spans="1:7" ht="24" customHeight="1" x14ac:dyDescent="0.25">
      <c r="A151" s="1" t="s">
        <v>135</v>
      </c>
      <c r="G151" s="18"/>
    </row>
    <row r="152" spans="1:7" ht="24" customHeight="1" x14ac:dyDescent="0.25">
      <c r="A152" s="1" t="s">
        <v>135</v>
      </c>
      <c r="G152" s="18"/>
    </row>
    <row r="153" spans="1:7" ht="24" customHeight="1" x14ac:dyDescent="0.25">
      <c r="A153" s="1" t="s">
        <v>135</v>
      </c>
      <c r="G153" s="18"/>
    </row>
    <row r="154" spans="1:7" s="15" customFormat="1" ht="24" customHeight="1" thickBot="1" x14ac:dyDescent="0.3">
      <c r="B154" s="14"/>
      <c r="E154" s="16">
        <f>SUM(E3:E153)</f>
        <v>899556.56</v>
      </c>
      <c r="F154" s="16">
        <f>SUM(F3:F153)</f>
        <v>356395.76000000007</v>
      </c>
      <c r="G154" s="14"/>
    </row>
  </sheetData>
  <autoFilter ref="A2:G154" xr:uid="{00000000-0009-0000-0000-000009000000}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D342"/>
  <sheetViews>
    <sheetView workbookViewId="0">
      <pane ySplit="2" topLeftCell="A270" activePane="bottomLeft" state="frozen"/>
      <selection pane="bottomLeft" activeCell="G276" sqref="G276"/>
    </sheetView>
  </sheetViews>
  <sheetFormatPr defaultColWidth="9.109375" defaultRowHeight="24" customHeight="1" x14ac:dyDescent="0.25"/>
  <cols>
    <col min="1" max="1" width="4.109375" style="1" customWidth="1"/>
    <col min="2" max="2" width="13.88671875" style="3" customWidth="1"/>
    <col min="3" max="3" width="31.109375" style="1" customWidth="1"/>
    <col min="4" max="4" width="14.109375" style="1" customWidth="1"/>
    <col min="5" max="6" width="15.44140625" style="2" customWidth="1"/>
    <col min="7" max="7" width="15.44140625" style="1" customWidth="1"/>
    <col min="8" max="8" width="14.5546875" style="3" customWidth="1"/>
    <col min="9" max="16384" width="9.109375" style="1"/>
  </cols>
  <sheetData>
    <row r="1" spans="1:8" ht="24" customHeight="1" x14ac:dyDescent="0.25">
      <c r="B1" s="9" t="s">
        <v>72</v>
      </c>
      <c r="D1" s="4">
        <f>E1+F1</f>
        <v>1334061.3699999994</v>
      </c>
      <c r="E1" s="2">
        <f>SUBTOTAL(9,E3:E1332)</f>
        <v>1076861.5699999994</v>
      </c>
      <c r="F1" s="2">
        <f>SUBTOTAL(9,F3:F1329)</f>
        <v>257199.8</v>
      </c>
      <c r="G1" s="2">
        <f>SUBTOTAL(9,G3:G105)</f>
        <v>438946.18999999994</v>
      </c>
      <c r="H1" s="17">
        <f>D1-G1</f>
        <v>895115.17999999947</v>
      </c>
    </row>
    <row r="2" spans="1:8" s="6" customFormat="1" ht="24" customHeight="1" x14ac:dyDescent="0.25">
      <c r="A2" s="6" t="s">
        <v>98</v>
      </c>
      <c r="B2" s="7" t="s">
        <v>4</v>
      </c>
      <c r="C2" s="6" t="s">
        <v>71</v>
      </c>
      <c r="E2" s="8" t="s">
        <v>16</v>
      </c>
      <c r="F2" s="8" t="s">
        <v>17</v>
      </c>
      <c r="G2" s="7" t="s">
        <v>21</v>
      </c>
      <c r="H2" s="7" t="s">
        <v>70</v>
      </c>
    </row>
    <row r="3" spans="1:8" ht="24" customHeight="1" x14ac:dyDescent="0.25">
      <c r="A3" s="1">
        <v>5</v>
      </c>
      <c r="B3" s="5">
        <v>42583</v>
      </c>
      <c r="C3" s="10" t="s">
        <v>85</v>
      </c>
      <c r="D3" s="1" t="s">
        <v>99</v>
      </c>
      <c r="E3" s="26">
        <v>5000</v>
      </c>
      <c r="F3" s="26"/>
      <c r="G3" s="4">
        <f t="shared" ref="G3:G34" si="0">E3+F3</f>
        <v>5000</v>
      </c>
      <c r="H3" s="18">
        <v>181</v>
      </c>
    </row>
    <row r="4" spans="1:8" ht="24" customHeight="1" x14ac:dyDescent="0.25">
      <c r="A4" s="1">
        <v>6</v>
      </c>
      <c r="B4" s="5">
        <v>42583</v>
      </c>
      <c r="C4" s="1" t="s">
        <v>73</v>
      </c>
      <c r="D4" s="1" t="s">
        <v>99</v>
      </c>
      <c r="E4" s="26">
        <v>1681.94</v>
      </c>
      <c r="F4" s="26"/>
      <c r="G4" s="4">
        <f t="shared" si="0"/>
        <v>1681.94</v>
      </c>
      <c r="H4" s="18">
        <v>182</v>
      </c>
    </row>
    <row r="5" spans="1:8" ht="24" customHeight="1" x14ac:dyDescent="0.25">
      <c r="A5" s="1">
        <v>7</v>
      </c>
      <c r="B5" s="5">
        <v>42583</v>
      </c>
      <c r="C5" s="1" t="s">
        <v>74</v>
      </c>
      <c r="D5" s="1" t="s">
        <v>99</v>
      </c>
      <c r="E5" s="26">
        <v>469.84</v>
      </c>
      <c r="F5" s="26"/>
      <c r="G5" s="4">
        <f t="shared" si="0"/>
        <v>469.84</v>
      </c>
      <c r="H5" s="18">
        <v>183</v>
      </c>
    </row>
    <row r="6" spans="1:8" ht="24" customHeight="1" x14ac:dyDescent="0.25">
      <c r="A6" s="1">
        <v>8</v>
      </c>
      <c r="B6" s="5">
        <v>42583</v>
      </c>
      <c r="C6" s="1" t="s">
        <v>75</v>
      </c>
      <c r="D6" s="1" t="s">
        <v>99</v>
      </c>
      <c r="E6" s="26">
        <v>585.99</v>
      </c>
      <c r="F6" s="26"/>
      <c r="G6" s="4">
        <f t="shared" si="0"/>
        <v>585.99</v>
      </c>
      <c r="H6" s="18">
        <v>184</v>
      </c>
    </row>
    <row r="7" spans="1:8" ht="24" customHeight="1" x14ac:dyDescent="0.25">
      <c r="A7" s="1">
        <v>9</v>
      </c>
      <c r="B7" s="5">
        <v>42585</v>
      </c>
      <c r="C7" s="1" t="s">
        <v>86</v>
      </c>
      <c r="D7" s="1" t="s">
        <v>99</v>
      </c>
      <c r="E7" s="26">
        <v>1764.35</v>
      </c>
      <c r="F7" s="26"/>
      <c r="G7" s="4">
        <f t="shared" si="0"/>
        <v>1764.35</v>
      </c>
      <c r="H7" s="18">
        <v>185</v>
      </c>
    </row>
    <row r="8" spans="1:8" ht="24" customHeight="1" x14ac:dyDescent="0.25">
      <c r="A8" s="1">
        <v>10</v>
      </c>
      <c r="B8" s="5">
        <v>42585</v>
      </c>
      <c r="C8" s="1" t="s">
        <v>86</v>
      </c>
      <c r="D8" s="1" t="s">
        <v>99</v>
      </c>
      <c r="E8" s="26">
        <v>1545.85</v>
      </c>
      <c r="F8" s="26"/>
      <c r="G8" s="4">
        <f t="shared" si="0"/>
        <v>1545.85</v>
      </c>
      <c r="H8" s="18"/>
    </row>
    <row r="9" spans="1:8" ht="24" customHeight="1" x14ac:dyDescent="0.25">
      <c r="A9" s="1">
        <v>11</v>
      </c>
      <c r="B9" s="5">
        <v>42585</v>
      </c>
      <c r="C9" s="1" t="s">
        <v>86</v>
      </c>
      <c r="D9" s="1" t="s">
        <v>99</v>
      </c>
      <c r="E9" s="26">
        <v>1590.65</v>
      </c>
      <c r="F9" s="26"/>
      <c r="G9" s="4">
        <f t="shared" si="0"/>
        <v>1590.65</v>
      </c>
      <c r="H9" s="18"/>
    </row>
    <row r="10" spans="1:8" ht="24" customHeight="1" x14ac:dyDescent="0.25">
      <c r="A10" s="1">
        <v>12</v>
      </c>
      <c r="B10" s="5">
        <v>42585</v>
      </c>
      <c r="C10" s="1" t="s">
        <v>86</v>
      </c>
      <c r="D10" s="1" t="s">
        <v>99</v>
      </c>
      <c r="E10" s="26">
        <v>2021.55</v>
      </c>
      <c r="F10" s="26"/>
      <c r="G10" s="4">
        <f t="shared" si="0"/>
        <v>2021.55</v>
      </c>
      <c r="H10" s="18"/>
    </row>
    <row r="11" spans="1:8" ht="24" customHeight="1" x14ac:dyDescent="0.25">
      <c r="A11" s="1">
        <v>1</v>
      </c>
      <c r="B11" s="5">
        <v>42586</v>
      </c>
      <c r="C11" s="1" t="s">
        <v>81</v>
      </c>
      <c r="D11" s="1" t="s">
        <v>99</v>
      </c>
      <c r="F11" s="2">
        <v>1601</v>
      </c>
      <c r="G11" s="4">
        <f t="shared" si="0"/>
        <v>1601</v>
      </c>
      <c r="H11" s="18">
        <v>186</v>
      </c>
    </row>
    <row r="12" spans="1:8" ht="24" customHeight="1" x14ac:dyDescent="0.25">
      <c r="A12" s="1">
        <v>2</v>
      </c>
      <c r="B12" s="5">
        <v>42586</v>
      </c>
      <c r="C12" s="1" t="s">
        <v>82</v>
      </c>
      <c r="D12" s="1" t="s">
        <v>99</v>
      </c>
      <c r="F12" s="2">
        <v>1601</v>
      </c>
      <c r="G12" s="4">
        <f t="shared" si="0"/>
        <v>1601</v>
      </c>
      <c r="H12" s="18"/>
    </row>
    <row r="13" spans="1:8" ht="24" customHeight="1" x14ac:dyDescent="0.25">
      <c r="A13" s="1">
        <v>13</v>
      </c>
      <c r="B13" s="5">
        <v>42586</v>
      </c>
      <c r="C13" s="1" t="s">
        <v>42</v>
      </c>
      <c r="D13" s="1" t="s">
        <v>99</v>
      </c>
      <c r="E13" s="26">
        <v>1050</v>
      </c>
      <c r="F13" s="26"/>
      <c r="G13" s="4">
        <f t="shared" si="0"/>
        <v>1050</v>
      </c>
      <c r="H13" s="18">
        <v>187</v>
      </c>
    </row>
    <row r="14" spans="1:8" ht="24" customHeight="1" x14ac:dyDescent="0.25">
      <c r="A14" s="1">
        <v>14</v>
      </c>
      <c r="B14" s="5">
        <v>42586</v>
      </c>
      <c r="C14" s="1" t="s">
        <v>41</v>
      </c>
      <c r="D14" s="1" t="s">
        <v>100</v>
      </c>
      <c r="E14" s="26">
        <v>636</v>
      </c>
      <c r="F14" s="26"/>
      <c r="G14" s="4">
        <f t="shared" si="0"/>
        <v>636</v>
      </c>
      <c r="H14" s="18">
        <v>188</v>
      </c>
    </row>
    <row r="15" spans="1:8" ht="24" customHeight="1" x14ac:dyDescent="0.25">
      <c r="A15" s="1">
        <v>15</v>
      </c>
      <c r="B15" s="5">
        <v>42587</v>
      </c>
      <c r="C15" s="1" t="s">
        <v>40</v>
      </c>
      <c r="D15" s="1" t="s">
        <v>100</v>
      </c>
      <c r="E15" s="26">
        <v>19087.45</v>
      </c>
      <c r="F15" s="26"/>
      <c r="G15" s="4">
        <f t="shared" si="0"/>
        <v>19087.45</v>
      </c>
      <c r="H15" s="18">
        <v>189</v>
      </c>
    </row>
    <row r="16" spans="1:8" ht="24" customHeight="1" x14ac:dyDescent="0.25">
      <c r="A16" s="1">
        <v>16</v>
      </c>
      <c r="B16" s="5">
        <v>42588</v>
      </c>
      <c r="C16" s="1" t="s">
        <v>87</v>
      </c>
      <c r="D16" s="1" t="s">
        <v>99</v>
      </c>
      <c r="E16" s="26">
        <v>30000</v>
      </c>
      <c r="F16" s="26"/>
      <c r="G16" s="4">
        <f t="shared" si="0"/>
        <v>30000</v>
      </c>
      <c r="H16" s="18">
        <v>190</v>
      </c>
    </row>
    <row r="17" spans="1:8" ht="24" customHeight="1" x14ac:dyDescent="0.25">
      <c r="A17" s="1">
        <v>17</v>
      </c>
      <c r="B17" s="5">
        <v>42591</v>
      </c>
      <c r="C17" s="1" t="s">
        <v>30</v>
      </c>
      <c r="D17" s="1" t="s">
        <v>99</v>
      </c>
      <c r="E17" s="26">
        <v>311.60000000000002</v>
      </c>
      <c r="F17" s="26"/>
      <c r="G17" s="4">
        <f t="shared" si="0"/>
        <v>311.60000000000002</v>
      </c>
      <c r="H17" s="18">
        <v>191</v>
      </c>
    </row>
    <row r="18" spans="1:8" ht="24" customHeight="1" x14ac:dyDescent="0.25">
      <c r="A18" s="1">
        <v>18</v>
      </c>
      <c r="B18" s="5">
        <v>42591</v>
      </c>
      <c r="C18" s="1" t="s">
        <v>35</v>
      </c>
      <c r="D18" s="1" t="s">
        <v>99</v>
      </c>
      <c r="E18" s="26">
        <v>1000</v>
      </c>
      <c r="F18" s="26"/>
      <c r="G18" s="4">
        <f t="shared" si="0"/>
        <v>1000</v>
      </c>
      <c r="H18" s="18">
        <v>192</v>
      </c>
    </row>
    <row r="19" spans="1:8" ht="24" customHeight="1" x14ac:dyDescent="0.25">
      <c r="A19" s="1">
        <v>19</v>
      </c>
      <c r="B19" s="5">
        <v>42598</v>
      </c>
      <c r="C19" s="1" t="s">
        <v>85</v>
      </c>
      <c r="D19" s="1" t="s">
        <v>99</v>
      </c>
      <c r="E19" s="26">
        <v>5000</v>
      </c>
      <c r="F19" s="26"/>
      <c r="G19" s="4">
        <f t="shared" si="0"/>
        <v>5000</v>
      </c>
      <c r="H19" s="18">
        <v>193</v>
      </c>
    </row>
    <row r="20" spans="1:8" ht="24" customHeight="1" x14ac:dyDescent="0.25">
      <c r="A20" s="1">
        <v>20</v>
      </c>
      <c r="B20" s="5">
        <v>42604</v>
      </c>
      <c r="C20" s="1" t="s">
        <v>85</v>
      </c>
      <c r="D20" s="1" t="s">
        <v>99</v>
      </c>
      <c r="E20" s="26">
        <v>5000</v>
      </c>
      <c r="F20" s="26"/>
      <c r="G20" s="4">
        <f t="shared" si="0"/>
        <v>5000</v>
      </c>
      <c r="H20" s="18">
        <v>194</v>
      </c>
    </row>
    <row r="21" spans="1:8" ht="24" customHeight="1" x14ac:dyDescent="0.25">
      <c r="A21" s="1">
        <v>21</v>
      </c>
      <c r="B21" s="5">
        <v>42607</v>
      </c>
      <c r="C21" s="1" t="s">
        <v>43</v>
      </c>
      <c r="D21" s="1" t="s">
        <v>100</v>
      </c>
      <c r="E21" s="26">
        <v>1505.73</v>
      </c>
      <c r="F21" s="26"/>
      <c r="G21" s="4">
        <f t="shared" si="0"/>
        <v>1505.73</v>
      </c>
      <c r="H21" s="18">
        <v>195</v>
      </c>
    </row>
    <row r="22" spans="1:8" ht="24" customHeight="1" x14ac:dyDescent="0.25">
      <c r="A22" s="1">
        <v>22</v>
      </c>
      <c r="B22" s="5">
        <v>42607</v>
      </c>
      <c r="C22" s="1" t="s">
        <v>77</v>
      </c>
      <c r="D22" s="1" t="s">
        <v>100</v>
      </c>
      <c r="E22" s="26">
        <v>1325</v>
      </c>
      <c r="F22" s="26"/>
      <c r="G22" s="4">
        <f t="shared" si="0"/>
        <v>1325</v>
      </c>
      <c r="H22" s="18">
        <v>196</v>
      </c>
    </row>
    <row r="23" spans="1:8" ht="24" customHeight="1" x14ac:dyDescent="0.25">
      <c r="A23" s="1">
        <v>23</v>
      </c>
      <c r="B23" s="5">
        <v>42607</v>
      </c>
      <c r="C23" s="1" t="s">
        <v>76</v>
      </c>
      <c r="D23" s="1" t="s">
        <v>100</v>
      </c>
      <c r="E23" s="26">
        <v>593.6</v>
      </c>
      <c r="F23" s="26"/>
      <c r="G23" s="4">
        <f t="shared" si="0"/>
        <v>593.6</v>
      </c>
      <c r="H23" s="18">
        <v>197</v>
      </c>
    </row>
    <row r="24" spans="1:8" ht="24" customHeight="1" x14ac:dyDescent="0.25">
      <c r="A24" s="1">
        <v>24</v>
      </c>
      <c r="B24" s="5">
        <v>42607</v>
      </c>
      <c r="C24" s="1" t="s">
        <v>88</v>
      </c>
      <c r="D24" s="1" t="s">
        <v>100</v>
      </c>
      <c r="E24" s="26">
        <v>254.4</v>
      </c>
      <c r="F24" s="26"/>
      <c r="G24" s="4">
        <f t="shared" si="0"/>
        <v>254.4</v>
      </c>
      <c r="H24" s="18">
        <v>198</v>
      </c>
    </row>
    <row r="25" spans="1:8" ht="24" customHeight="1" x14ac:dyDescent="0.25">
      <c r="A25" s="1">
        <v>25</v>
      </c>
      <c r="B25" s="5">
        <v>42607</v>
      </c>
      <c r="C25" s="1" t="s">
        <v>89</v>
      </c>
      <c r="D25" s="1" t="s">
        <v>100</v>
      </c>
      <c r="E25" s="26">
        <v>2270.73</v>
      </c>
      <c r="F25" s="26"/>
      <c r="G25" s="4">
        <f t="shared" si="0"/>
        <v>2270.73</v>
      </c>
      <c r="H25" s="18">
        <v>199</v>
      </c>
    </row>
    <row r="26" spans="1:8" ht="24" customHeight="1" x14ac:dyDescent="0.25">
      <c r="A26" s="1">
        <v>26</v>
      </c>
      <c r="B26" s="5">
        <v>42607</v>
      </c>
      <c r="C26" s="1" t="s">
        <v>90</v>
      </c>
      <c r="D26" s="1" t="s">
        <v>100</v>
      </c>
      <c r="E26" s="26">
        <v>768.5</v>
      </c>
      <c r="F26" s="26"/>
      <c r="G26" s="4">
        <f t="shared" si="0"/>
        <v>768.5</v>
      </c>
      <c r="H26" s="18">
        <v>200</v>
      </c>
    </row>
    <row r="27" spans="1:8" ht="24" customHeight="1" x14ac:dyDescent="0.25">
      <c r="A27" s="1">
        <v>27</v>
      </c>
      <c r="B27" s="5">
        <v>42607</v>
      </c>
      <c r="C27" s="1" t="s">
        <v>91</v>
      </c>
      <c r="D27" s="1" t="s">
        <v>100</v>
      </c>
      <c r="E27" s="26">
        <v>754.08</v>
      </c>
      <c r="F27" s="26"/>
      <c r="G27" s="4">
        <f t="shared" si="0"/>
        <v>754.08</v>
      </c>
      <c r="H27" s="18">
        <v>201</v>
      </c>
    </row>
    <row r="28" spans="1:8" ht="24" customHeight="1" x14ac:dyDescent="0.25">
      <c r="A28" s="1">
        <v>28</v>
      </c>
      <c r="B28" s="5">
        <v>42607</v>
      </c>
      <c r="C28" s="1" t="s">
        <v>92</v>
      </c>
      <c r="D28" s="1" t="s">
        <v>100</v>
      </c>
      <c r="E28" s="26">
        <v>1979.02</v>
      </c>
      <c r="F28" s="26"/>
      <c r="G28" s="4">
        <f t="shared" si="0"/>
        <v>1979.02</v>
      </c>
      <c r="H28" s="18">
        <v>202</v>
      </c>
    </row>
    <row r="29" spans="1:8" ht="24" customHeight="1" x14ac:dyDescent="0.25">
      <c r="A29" s="1">
        <v>29</v>
      </c>
      <c r="B29" s="5">
        <v>42607</v>
      </c>
      <c r="C29" s="1" t="s">
        <v>78</v>
      </c>
      <c r="D29" s="1" t="s">
        <v>100</v>
      </c>
      <c r="E29" s="26">
        <v>1431</v>
      </c>
      <c r="F29" s="26"/>
      <c r="G29" s="4">
        <f t="shared" si="0"/>
        <v>1431</v>
      </c>
      <c r="H29" s="18">
        <v>203</v>
      </c>
    </row>
    <row r="30" spans="1:8" ht="24" customHeight="1" x14ac:dyDescent="0.25">
      <c r="A30" s="1">
        <v>30</v>
      </c>
      <c r="B30" s="5">
        <v>42609</v>
      </c>
      <c r="C30" s="1" t="s">
        <v>93</v>
      </c>
      <c r="D30" s="1" t="s">
        <v>100</v>
      </c>
      <c r="E30" s="26">
        <v>16673.8</v>
      </c>
      <c r="F30" s="26"/>
      <c r="G30" s="4">
        <f t="shared" si="0"/>
        <v>16673.8</v>
      </c>
      <c r="H30" s="18">
        <v>204</v>
      </c>
    </row>
    <row r="31" spans="1:8" ht="24" customHeight="1" x14ac:dyDescent="0.25">
      <c r="A31" s="1">
        <v>31</v>
      </c>
      <c r="B31" s="5">
        <v>42612</v>
      </c>
      <c r="C31" s="1" t="s">
        <v>94</v>
      </c>
      <c r="D31" s="1" t="s">
        <v>99</v>
      </c>
      <c r="E31" s="26">
        <v>10549.71</v>
      </c>
      <c r="F31" s="26"/>
      <c r="G31" s="4">
        <f t="shared" si="0"/>
        <v>10549.71</v>
      </c>
      <c r="H31" s="18">
        <v>205</v>
      </c>
    </row>
    <row r="32" spans="1:8" ht="24" customHeight="1" x14ac:dyDescent="0.25">
      <c r="A32" s="1">
        <v>3</v>
      </c>
      <c r="B32" s="5">
        <v>42613</v>
      </c>
      <c r="C32" s="1" t="s">
        <v>83</v>
      </c>
      <c r="D32" s="1" t="s">
        <v>99</v>
      </c>
      <c r="F32" s="2">
        <v>1385</v>
      </c>
      <c r="G32" s="4">
        <f t="shared" si="0"/>
        <v>1385</v>
      </c>
      <c r="H32" s="18">
        <v>206</v>
      </c>
    </row>
    <row r="33" spans="1:8" ht="24" customHeight="1" x14ac:dyDescent="0.25">
      <c r="A33" s="1">
        <v>4</v>
      </c>
      <c r="B33" s="5">
        <v>42613</v>
      </c>
      <c r="C33" s="10" t="s">
        <v>84</v>
      </c>
      <c r="D33" s="10" t="s">
        <v>99</v>
      </c>
      <c r="E33" s="26"/>
      <c r="F33" s="26">
        <v>1385</v>
      </c>
      <c r="G33" s="4">
        <f t="shared" si="0"/>
        <v>1385</v>
      </c>
      <c r="H33" s="18"/>
    </row>
    <row r="34" spans="1:8" ht="24" customHeight="1" x14ac:dyDescent="0.25">
      <c r="A34" s="1">
        <v>38</v>
      </c>
      <c r="B34" s="5">
        <v>42614</v>
      </c>
      <c r="C34" s="1" t="s">
        <v>85</v>
      </c>
      <c r="D34" s="1" t="s">
        <v>99</v>
      </c>
      <c r="E34" s="26">
        <v>5000</v>
      </c>
      <c r="F34" s="26"/>
      <c r="G34" s="4">
        <f t="shared" si="0"/>
        <v>5000</v>
      </c>
      <c r="H34" s="18">
        <v>207</v>
      </c>
    </row>
    <row r="35" spans="1:8" ht="24" customHeight="1" x14ac:dyDescent="0.25">
      <c r="A35" s="1">
        <v>39</v>
      </c>
      <c r="B35" s="5">
        <v>42614</v>
      </c>
      <c r="C35" s="1" t="s">
        <v>73</v>
      </c>
      <c r="D35" s="1" t="s">
        <v>99</v>
      </c>
      <c r="E35" s="2">
        <v>1681.94</v>
      </c>
      <c r="G35" s="4">
        <f t="shared" ref="G35:G66" si="1">E35+F35</f>
        <v>1681.94</v>
      </c>
      <c r="H35" s="18">
        <v>208</v>
      </c>
    </row>
    <row r="36" spans="1:8" ht="24" customHeight="1" x14ac:dyDescent="0.25">
      <c r="A36" s="1">
        <v>40</v>
      </c>
      <c r="B36" s="5">
        <v>42614</v>
      </c>
      <c r="C36" s="1" t="s">
        <v>74</v>
      </c>
      <c r="D36" s="1" t="s">
        <v>99</v>
      </c>
      <c r="E36" s="2">
        <v>469.84</v>
      </c>
      <c r="G36" s="4">
        <f t="shared" si="1"/>
        <v>469.84</v>
      </c>
      <c r="H36" s="18">
        <v>209</v>
      </c>
    </row>
    <row r="37" spans="1:8" ht="24" customHeight="1" x14ac:dyDescent="0.25">
      <c r="A37" s="1">
        <v>41</v>
      </c>
      <c r="B37" s="5">
        <v>42614</v>
      </c>
      <c r="C37" s="1" t="s">
        <v>75</v>
      </c>
      <c r="D37" s="1" t="s">
        <v>99</v>
      </c>
      <c r="E37" s="2">
        <v>585.99</v>
      </c>
      <c r="G37" s="4">
        <f t="shared" si="1"/>
        <v>585.99</v>
      </c>
      <c r="H37" s="18">
        <v>210</v>
      </c>
    </row>
    <row r="38" spans="1:8" ht="24" customHeight="1" x14ac:dyDescent="0.25">
      <c r="A38" s="1">
        <v>42</v>
      </c>
      <c r="B38" s="5">
        <v>42616</v>
      </c>
      <c r="C38" s="1" t="s">
        <v>86</v>
      </c>
      <c r="D38" s="1" t="s">
        <v>99</v>
      </c>
      <c r="E38" s="2">
        <v>1633.75</v>
      </c>
      <c r="G38" s="4">
        <f t="shared" si="1"/>
        <v>1633.75</v>
      </c>
      <c r="H38" s="18">
        <v>211</v>
      </c>
    </row>
    <row r="39" spans="1:8" ht="24" customHeight="1" x14ac:dyDescent="0.25">
      <c r="A39" s="1">
        <v>43</v>
      </c>
      <c r="B39" s="5">
        <v>42616</v>
      </c>
      <c r="C39" s="1" t="s">
        <v>86</v>
      </c>
      <c r="D39" s="1" t="s">
        <v>99</v>
      </c>
      <c r="E39" s="2">
        <v>2270.0500000000002</v>
      </c>
      <c r="G39" s="4">
        <f t="shared" si="1"/>
        <v>2270.0500000000002</v>
      </c>
      <c r="H39" s="18"/>
    </row>
    <row r="40" spans="1:8" ht="24" customHeight="1" x14ac:dyDescent="0.25">
      <c r="A40" s="1">
        <v>44</v>
      </c>
      <c r="B40" s="5">
        <v>42616</v>
      </c>
      <c r="C40" s="1" t="s">
        <v>86</v>
      </c>
      <c r="D40" s="1" t="s">
        <v>99</v>
      </c>
      <c r="E40" s="2">
        <v>2422.65</v>
      </c>
      <c r="G40" s="4">
        <f t="shared" si="1"/>
        <v>2422.65</v>
      </c>
      <c r="H40" s="18"/>
    </row>
    <row r="41" spans="1:8" ht="24" customHeight="1" x14ac:dyDescent="0.25">
      <c r="A41" s="1">
        <v>45</v>
      </c>
      <c r="B41" s="5">
        <v>42616</v>
      </c>
      <c r="C41" s="1" t="s">
        <v>86</v>
      </c>
      <c r="D41" s="1" t="s">
        <v>99</v>
      </c>
      <c r="E41" s="2">
        <v>2292.35</v>
      </c>
      <c r="G41" s="4">
        <f t="shared" si="1"/>
        <v>2292.35</v>
      </c>
      <c r="H41" s="18"/>
    </row>
    <row r="42" spans="1:8" ht="24" customHeight="1" x14ac:dyDescent="0.25">
      <c r="A42" s="1">
        <v>32</v>
      </c>
      <c r="B42" s="5">
        <v>42617</v>
      </c>
      <c r="C42" s="1" t="s">
        <v>81</v>
      </c>
      <c r="D42" s="1" t="s">
        <v>99</v>
      </c>
      <c r="F42" s="2">
        <v>1601</v>
      </c>
      <c r="G42" s="4">
        <f t="shared" si="1"/>
        <v>1601</v>
      </c>
      <c r="H42" s="18">
        <v>212</v>
      </c>
    </row>
    <row r="43" spans="1:8" ht="24" customHeight="1" x14ac:dyDescent="0.25">
      <c r="A43" s="1">
        <v>33</v>
      </c>
      <c r="B43" s="5">
        <v>42617</v>
      </c>
      <c r="C43" s="1" t="s">
        <v>82</v>
      </c>
      <c r="D43" s="1" t="s">
        <v>99</v>
      </c>
      <c r="F43" s="2">
        <v>1601</v>
      </c>
      <c r="G43" s="4">
        <f t="shared" si="1"/>
        <v>1601</v>
      </c>
      <c r="H43" s="18"/>
    </row>
    <row r="44" spans="1:8" ht="24" customHeight="1" x14ac:dyDescent="0.25">
      <c r="A44" s="1">
        <v>46</v>
      </c>
      <c r="B44" s="5">
        <v>42619</v>
      </c>
      <c r="C44" s="1" t="s">
        <v>42</v>
      </c>
      <c r="D44" s="1" t="s">
        <v>99</v>
      </c>
      <c r="E44" s="2">
        <v>1050</v>
      </c>
      <c r="G44" s="4">
        <f t="shared" si="1"/>
        <v>1050</v>
      </c>
      <c r="H44" s="18">
        <v>213</v>
      </c>
    </row>
    <row r="45" spans="1:8" ht="24" customHeight="1" x14ac:dyDescent="0.25">
      <c r="A45" s="1">
        <v>47</v>
      </c>
      <c r="B45" s="5">
        <v>42620</v>
      </c>
      <c r="C45" s="1" t="s">
        <v>41</v>
      </c>
      <c r="D45" s="1" t="s">
        <v>100</v>
      </c>
      <c r="E45" s="2">
        <v>636</v>
      </c>
      <c r="G45" s="4">
        <f t="shared" si="1"/>
        <v>636</v>
      </c>
      <c r="H45" s="18">
        <v>214</v>
      </c>
    </row>
    <row r="46" spans="1:8" ht="24" customHeight="1" x14ac:dyDescent="0.25">
      <c r="A46" s="1">
        <v>48</v>
      </c>
      <c r="B46" s="5">
        <v>42620</v>
      </c>
      <c r="C46" s="10" t="s">
        <v>40</v>
      </c>
      <c r="D46" s="10" t="s">
        <v>100</v>
      </c>
      <c r="E46" s="26">
        <v>27168.34</v>
      </c>
      <c r="F46" s="26"/>
      <c r="G46" s="4">
        <f t="shared" si="1"/>
        <v>27168.34</v>
      </c>
      <c r="H46" s="18">
        <v>215</v>
      </c>
    </row>
    <row r="47" spans="1:8" ht="24" customHeight="1" x14ac:dyDescent="0.25">
      <c r="A47" s="1">
        <v>49</v>
      </c>
      <c r="B47" s="5">
        <v>42620</v>
      </c>
      <c r="C47" s="1" t="s">
        <v>44</v>
      </c>
      <c r="D47" s="1" t="s">
        <v>100</v>
      </c>
      <c r="E47" s="26">
        <v>561.79999999999995</v>
      </c>
      <c r="F47" s="26"/>
      <c r="G47" s="4">
        <f t="shared" si="1"/>
        <v>561.79999999999995</v>
      </c>
      <c r="H47" s="18">
        <v>216</v>
      </c>
    </row>
    <row r="48" spans="1:8" ht="24" customHeight="1" x14ac:dyDescent="0.25">
      <c r="A48" s="1">
        <v>50</v>
      </c>
      <c r="B48" s="5">
        <v>42620</v>
      </c>
      <c r="C48" s="1" t="s">
        <v>30</v>
      </c>
      <c r="D48" s="1" t="s">
        <v>99</v>
      </c>
      <c r="E48" s="26">
        <v>354.3</v>
      </c>
      <c r="F48" s="26"/>
      <c r="G48" s="4">
        <f t="shared" si="1"/>
        <v>354.3</v>
      </c>
      <c r="H48" s="18">
        <v>217</v>
      </c>
    </row>
    <row r="49" spans="1:8" ht="24" customHeight="1" x14ac:dyDescent="0.25">
      <c r="A49" s="1">
        <v>51</v>
      </c>
      <c r="B49" s="5">
        <v>42620</v>
      </c>
      <c r="C49" s="1" t="s">
        <v>35</v>
      </c>
      <c r="D49" s="1" t="s">
        <v>99</v>
      </c>
      <c r="E49" s="26">
        <v>1000</v>
      </c>
      <c r="F49" s="26"/>
      <c r="G49" s="4">
        <f t="shared" si="1"/>
        <v>1000</v>
      </c>
      <c r="H49" s="18">
        <v>218</v>
      </c>
    </row>
    <row r="50" spans="1:8" ht="24" customHeight="1" x14ac:dyDescent="0.25">
      <c r="A50" s="1">
        <v>52</v>
      </c>
      <c r="B50" s="5">
        <v>42621</v>
      </c>
      <c r="C50" s="1" t="s">
        <v>87</v>
      </c>
      <c r="D50" s="1" t="s">
        <v>99</v>
      </c>
      <c r="E50" s="26">
        <v>20000</v>
      </c>
      <c r="F50" s="26"/>
      <c r="G50" s="4">
        <f t="shared" si="1"/>
        <v>20000</v>
      </c>
      <c r="H50" s="18">
        <v>219</v>
      </c>
    </row>
    <row r="51" spans="1:8" ht="24" customHeight="1" x14ac:dyDescent="0.25">
      <c r="A51" s="1">
        <v>53</v>
      </c>
      <c r="B51" s="5">
        <v>42626</v>
      </c>
      <c r="C51" s="1" t="s">
        <v>85</v>
      </c>
      <c r="D51" s="1" t="s">
        <v>99</v>
      </c>
      <c r="E51" s="26">
        <v>5000</v>
      </c>
      <c r="F51" s="26"/>
      <c r="G51" s="4">
        <f t="shared" si="1"/>
        <v>5000</v>
      </c>
      <c r="H51" s="18">
        <v>220</v>
      </c>
    </row>
    <row r="52" spans="1:8" ht="24" customHeight="1" x14ac:dyDescent="0.25">
      <c r="A52" s="1">
        <v>36</v>
      </c>
      <c r="B52" s="5">
        <v>42632</v>
      </c>
      <c r="C52" s="1" t="s">
        <v>95</v>
      </c>
      <c r="D52" s="1" t="s">
        <v>99</v>
      </c>
      <c r="E52" s="26"/>
      <c r="F52" s="26">
        <v>3500</v>
      </c>
      <c r="G52" s="4">
        <f t="shared" si="1"/>
        <v>3500</v>
      </c>
      <c r="H52" s="18">
        <v>221</v>
      </c>
    </row>
    <row r="53" spans="1:8" ht="24" customHeight="1" x14ac:dyDescent="0.25">
      <c r="A53" s="1">
        <v>37</v>
      </c>
      <c r="B53" s="5">
        <v>42633</v>
      </c>
      <c r="C53" s="1" t="s">
        <v>87</v>
      </c>
      <c r="D53" s="1" t="s">
        <v>99</v>
      </c>
      <c r="E53" s="26"/>
      <c r="F53" s="26">
        <v>5000</v>
      </c>
      <c r="G53" s="4">
        <f t="shared" si="1"/>
        <v>5000</v>
      </c>
      <c r="H53" s="18">
        <v>222</v>
      </c>
    </row>
    <row r="54" spans="1:8" ht="24" customHeight="1" x14ac:dyDescent="0.25">
      <c r="A54" s="1">
        <v>54</v>
      </c>
      <c r="B54" s="5">
        <v>42634</v>
      </c>
      <c r="C54" s="1" t="s">
        <v>85</v>
      </c>
      <c r="D54" s="1" t="s">
        <v>99</v>
      </c>
      <c r="E54" s="26">
        <v>5000</v>
      </c>
      <c r="F54" s="26"/>
      <c r="G54" s="4">
        <f t="shared" si="1"/>
        <v>5000</v>
      </c>
      <c r="H54" s="18">
        <v>223</v>
      </c>
    </row>
    <row r="55" spans="1:8" ht="24" customHeight="1" x14ac:dyDescent="0.25">
      <c r="A55" s="1">
        <v>55</v>
      </c>
      <c r="B55" s="5">
        <v>42641</v>
      </c>
      <c r="C55" s="1" t="s">
        <v>76</v>
      </c>
      <c r="D55" s="1" t="s">
        <v>100</v>
      </c>
      <c r="E55" s="26">
        <v>593.6</v>
      </c>
      <c r="F55" s="26"/>
      <c r="G55" s="4">
        <f t="shared" si="1"/>
        <v>593.6</v>
      </c>
      <c r="H55" s="18">
        <v>224</v>
      </c>
    </row>
    <row r="56" spans="1:8" ht="24" customHeight="1" x14ac:dyDescent="0.25">
      <c r="A56" s="1">
        <v>56</v>
      </c>
      <c r="B56" s="5">
        <v>42641</v>
      </c>
      <c r="C56" s="1" t="s">
        <v>77</v>
      </c>
      <c r="D56" s="1" t="s">
        <v>100</v>
      </c>
      <c r="E56" s="26">
        <v>2650</v>
      </c>
      <c r="F56" s="26"/>
      <c r="G56" s="4">
        <f t="shared" si="1"/>
        <v>2650</v>
      </c>
      <c r="H56" s="18">
        <v>225</v>
      </c>
    </row>
    <row r="57" spans="1:8" ht="24" customHeight="1" x14ac:dyDescent="0.25">
      <c r="A57" s="1">
        <v>57</v>
      </c>
      <c r="B57" s="5">
        <v>42641</v>
      </c>
      <c r="C57" s="1" t="s">
        <v>43</v>
      </c>
      <c r="D57" s="1" t="s">
        <v>100</v>
      </c>
      <c r="E57" s="26">
        <v>690.59</v>
      </c>
      <c r="F57" s="26"/>
      <c r="G57" s="4">
        <f t="shared" si="1"/>
        <v>690.59</v>
      </c>
      <c r="H57" s="18">
        <v>226</v>
      </c>
    </row>
    <row r="58" spans="1:8" ht="24" customHeight="1" x14ac:dyDescent="0.25">
      <c r="A58" s="1">
        <v>58</v>
      </c>
      <c r="B58" s="5">
        <v>42641</v>
      </c>
      <c r="C58" s="1" t="s">
        <v>78</v>
      </c>
      <c r="D58" s="1" t="s">
        <v>100</v>
      </c>
      <c r="E58" s="26">
        <v>4293</v>
      </c>
      <c r="F58" s="26"/>
      <c r="G58" s="4">
        <f t="shared" si="1"/>
        <v>4293</v>
      </c>
      <c r="H58" s="18">
        <v>227</v>
      </c>
    </row>
    <row r="59" spans="1:8" ht="24" customHeight="1" x14ac:dyDescent="0.25">
      <c r="A59" s="1">
        <v>34</v>
      </c>
      <c r="B59" s="5">
        <v>42643</v>
      </c>
      <c r="C59" s="1" t="s">
        <v>83</v>
      </c>
      <c r="D59" s="1" t="s">
        <v>99</v>
      </c>
      <c r="F59" s="2">
        <v>1385</v>
      </c>
      <c r="G59" s="4">
        <f t="shared" si="1"/>
        <v>1385</v>
      </c>
      <c r="H59" s="18">
        <v>228</v>
      </c>
    </row>
    <row r="60" spans="1:8" s="24" customFormat="1" ht="24" customHeight="1" thickBot="1" x14ac:dyDescent="0.3">
      <c r="A60" s="24">
        <v>35</v>
      </c>
      <c r="B60" s="19">
        <v>42643</v>
      </c>
      <c r="C60" s="20" t="s">
        <v>84</v>
      </c>
      <c r="D60" s="20" t="s">
        <v>99</v>
      </c>
      <c r="E60" s="21"/>
      <c r="F60" s="21">
        <v>1385</v>
      </c>
      <c r="G60" s="22">
        <f t="shared" si="1"/>
        <v>1385</v>
      </c>
      <c r="H60" s="23"/>
    </row>
    <row r="61" spans="1:8" ht="24" customHeight="1" x14ac:dyDescent="0.25">
      <c r="A61" s="1">
        <v>65</v>
      </c>
      <c r="B61" s="5">
        <v>42644</v>
      </c>
      <c r="C61" s="1" t="s">
        <v>87</v>
      </c>
      <c r="D61" s="1" t="s">
        <v>99</v>
      </c>
      <c r="E61" s="26">
        <v>10000</v>
      </c>
      <c r="F61" s="26"/>
      <c r="G61" s="4">
        <f t="shared" si="1"/>
        <v>10000</v>
      </c>
      <c r="H61" s="18">
        <v>229</v>
      </c>
    </row>
    <row r="62" spans="1:8" ht="24" customHeight="1" x14ac:dyDescent="0.25">
      <c r="A62" s="1">
        <v>66</v>
      </c>
      <c r="B62" s="5">
        <v>42645</v>
      </c>
      <c r="C62" s="1" t="s">
        <v>73</v>
      </c>
      <c r="D62" s="1" t="s">
        <v>99</v>
      </c>
      <c r="E62" s="2">
        <v>1681.94</v>
      </c>
      <c r="F62" s="26"/>
      <c r="G62" s="4">
        <f t="shared" si="1"/>
        <v>1681.94</v>
      </c>
      <c r="H62" s="18">
        <v>230</v>
      </c>
    </row>
    <row r="63" spans="1:8" ht="24" customHeight="1" x14ac:dyDescent="0.25">
      <c r="A63" s="1">
        <v>67</v>
      </c>
      <c r="B63" s="5">
        <v>42645</v>
      </c>
      <c r="C63" s="1" t="s">
        <v>74</v>
      </c>
      <c r="D63" s="1" t="s">
        <v>99</v>
      </c>
      <c r="E63" s="2">
        <v>469.84</v>
      </c>
      <c r="F63" s="26"/>
      <c r="G63" s="4">
        <f t="shared" si="1"/>
        <v>469.84</v>
      </c>
      <c r="H63" s="18">
        <v>231</v>
      </c>
    </row>
    <row r="64" spans="1:8" ht="24" customHeight="1" x14ac:dyDescent="0.25">
      <c r="A64" s="1">
        <v>68</v>
      </c>
      <c r="B64" s="5">
        <v>42645</v>
      </c>
      <c r="C64" s="1" t="s">
        <v>75</v>
      </c>
      <c r="D64" s="1" t="s">
        <v>99</v>
      </c>
      <c r="E64" s="2">
        <v>585.99</v>
      </c>
      <c r="F64" s="26"/>
      <c r="G64" s="4">
        <f t="shared" si="1"/>
        <v>585.99</v>
      </c>
      <c r="H64" s="18">
        <v>232</v>
      </c>
    </row>
    <row r="65" spans="1:8" ht="24" customHeight="1" x14ac:dyDescent="0.25">
      <c r="A65" s="1">
        <v>69</v>
      </c>
      <c r="B65" s="5">
        <v>42646</v>
      </c>
      <c r="C65" s="1" t="s">
        <v>86</v>
      </c>
      <c r="D65" s="1" t="s">
        <v>99</v>
      </c>
      <c r="E65" s="2">
        <v>2737.65</v>
      </c>
      <c r="F65" s="26"/>
      <c r="G65" s="4">
        <f t="shared" si="1"/>
        <v>2737.65</v>
      </c>
      <c r="H65" s="18">
        <v>233</v>
      </c>
    </row>
    <row r="66" spans="1:8" ht="24" customHeight="1" x14ac:dyDescent="0.25">
      <c r="A66" s="1">
        <v>70</v>
      </c>
      <c r="B66" s="5">
        <v>42646</v>
      </c>
      <c r="C66" s="1" t="s">
        <v>86</v>
      </c>
      <c r="D66" s="1" t="s">
        <v>99</v>
      </c>
      <c r="E66" s="2">
        <v>2147.0500000000002</v>
      </c>
      <c r="F66" s="26"/>
      <c r="G66" s="4">
        <f t="shared" si="1"/>
        <v>2147.0500000000002</v>
      </c>
      <c r="H66" s="18"/>
    </row>
    <row r="67" spans="1:8" ht="24" customHeight="1" x14ac:dyDescent="0.25">
      <c r="A67" s="1">
        <v>71</v>
      </c>
      <c r="B67" s="5">
        <v>42646</v>
      </c>
      <c r="C67" s="1" t="s">
        <v>86</v>
      </c>
      <c r="D67" s="1" t="s">
        <v>99</v>
      </c>
      <c r="E67" s="2">
        <v>2236.35</v>
      </c>
      <c r="F67" s="26"/>
      <c r="G67" s="4">
        <f t="shared" ref="G67:G90" si="2">E67+F67</f>
        <v>2236.35</v>
      </c>
      <c r="H67" s="18"/>
    </row>
    <row r="68" spans="1:8" ht="24" customHeight="1" x14ac:dyDescent="0.25">
      <c r="A68" s="1">
        <v>72</v>
      </c>
      <c r="B68" s="5">
        <v>42646</v>
      </c>
      <c r="C68" s="1" t="s">
        <v>86</v>
      </c>
      <c r="D68" s="1" t="s">
        <v>99</v>
      </c>
      <c r="E68" s="2">
        <v>2373.4499999999998</v>
      </c>
      <c r="F68" s="26"/>
      <c r="G68" s="4">
        <f t="shared" si="2"/>
        <v>2373.4499999999998</v>
      </c>
      <c r="H68" s="18"/>
    </row>
    <row r="69" spans="1:8" ht="24" customHeight="1" x14ac:dyDescent="0.25">
      <c r="A69" s="1">
        <v>59</v>
      </c>
      <c r="B69" s="5">
        <v>42647</v>
      </c>
      <c r="C69" s="1" t="s">
        <v>81</v>
      </c>
      <c r="D69" s="1" t="s">
        <v>99</v>
      </c>
      <c r="F69" s="2">
        <v>1601</v>
      </c>
      <c r="G69" s="4">
        <f t="shared" si="2"/>
        <v>1601</v>
      </c>
      <c r="H69" s="18">
        <v>234</v>
      </c>
    </row>
    <row r="70" spans="1:8" ht="24" customHeight="1" x14ac:dyDescent="0.25">
      <c r="A70" s="1">
        <v>60</v>
      </c>
      <c r="B70" s="5">
        <v>42647</v>
      </c>
      <c r="C70" s="1" t="s">
        <v>82</v>
      </c>
      <c r="D70" s="1" t="s">
        <v>99</v>
      </c>
      <c r="F70" s="2">
        <v>1601</v>
      </c>
      <c r="G70" s="4">
        <f t="shared" si="2"/>
        <v>1601</v>
      </c>
      <c r="H70" s="18"/>
    </row>
    <row r="71" spans="1:8" ht="24" customHeight="1" x14ac:dyDescent="0.25">
      <c r="A71" s="1">
        <v>73</v>
      </c>
      <c r="B71" s="5">
        <v>42648</v>
      </c>
      <c r="C71" s="1" t="s">
        <v>85</v>
      </c>
      <c r="D71" s="1" t="s">
        <v>99</v>
      </c>
      <c r="E71" s="26">
        <v>5000</v>
      </c>
      <c r="F71" s="26"/>
      <c r="G71" s="4">
        <f t="shared" si="2"/>
        <v>5000</v>
      </c>
      <c r="H71" s="18">
        <v>235</v>
      </c>
    </row>
    <row r="72" spans="1:8" ht="24" customHeight="1" x14ac:dyDescent="0.25">
      <c r="A72" s="1">
        <v>74</v>
      </c>
      <c r="B72" s="5">
        <v>42649</v>
      </c>
      <c r="C72" s="1" t="s">
        <v>42</v>
      </c>
      <c r="D72" s="1" t="s">
        <v>99</v>
      </c>
      <c r="E72" s="26">
        <v>1050</v>
      </c>
      <c r="F72" s="26"/>
      <c r="G72" s="4">
        <f t="shared" si="2"/>
        <v>1050</v>
      </c>
      <c r="H72" s="18">
        <v>236</v>
      </c>
    </row>
    <row r="73" spans="1:8" ht="24" customHeight="1" x14ac:dyDescent="0.25">
      <c r="A73" s="1">
        <v>75</v>
      </c>
      <c r="B73" s="5">
        <v>42650</v>
      </c>
      <c r="C73" s="1" t="s">
        <v>40</v>
      </c>
      <c r="D73" s="1" t="s">
        <v>100</v>
      </c>
      <c r="E73" s="26">
        <v>27158.799999999999</v>
      </c>
      <c r="F73" s="26"/>
      <c r="G73" s="4">
        <f t="shared" si="2"/>
        <v>27158.799999999999</v>
      </c>
      <c r="H73" s="18">
        <v>237</v>
      </c>
    </row>
    <row r="74" spans="1:8" ht="24" customHeight="1" x14ac:dyDescent="0.25">
      <c r="A74" s="1">
        <v>61</v>
      </c>
      <c r="B74" s="5">
        <v>42653</v>
      </c>
      <c r="C74" s="1" t="s">
        <v>87</v>
      </c>
      <c r="D74" s="1" t="s">
        <v>99</v>
      </c>
      <c r="E74" s="2">
        <v>20000</v>
      </c>
      <c r="G74" s="4">
        <f t="shared" si="2"/>
        <v>20000</v>
      </c>
      <c r="H74" s="18">
        <v>239</v>
      </c>
    </row>
    <row r="75" spans="1:8" ht="24" customHeight="1" x14ac:dyDescent="0.25">
      <c r="A75" s="1">
        <v>76</v>
      </c>
      <c r="B75" s="5">
        <v>42653</v>
      </c>
      <c r="C75" s="1" t="s">
        <v>41</v>
      </c>
      <c r="D75" s="1" t="s">
        <v>100</v>
      </c>
      <c r="E75" s="26">
        <v>636</v>
      </c>
      <c r="F75" s="26"/>
      <c r="G75" s="4">
        <f t="shared" si="2"/>
        <v>636</v>
      </c>
      <c r="H75" s="18">
        <v>238</v>
      </c>
    </row>
    <row r="76" spans="1:8" ht="24" customHeight="1" x14ac:dyDescent="0.25">
      <c r="A76" s="1">
        <v>77</v>
      </c>
      <c r="B76" s="5">
        <v>42654</v>
      </c>
      <c r="C76" s="1" t="s">
        <v>30</v>
      </c>
      <c r="D76" s="1" t="s">
        <v>99</v>
      </c>
      <c r="E76" s="26">
        <v>365.6</v>
      </c>
      <c r="F76" s="26"/>
      <c r="G76" s="4">
        <f t="shared" si="2"/>
        <v>365.6</v>
      </c>
      <c r="H76" s="18">
        <v>240</v>
      </c>
    </row>
    <row r="77" spans="1:8" ht="24" customHeight="1" x14ac:dyDescent="0.25">
      <c r="A77" s="1">
        <v>78</v>
      </c>
      <c r="B77" s="5">
        <v>42654</v>
      </c>
      <c r="C77" s="1" t="s">
        <v>35</v>
      </c>
      <c r="D77" s="1" t="s">
        <v>99</v>
      </c>
      <c r="E77" s="26">
        <v>1000</v>
      </c>
      <c r="F77" s="26"/>
      <c r="G77" s="4">
        <f t="shared" si="2"/>
        <v>1000</v>
      </c>
      <c r="H77" s="18">
        <v>241</v>
      </c>
    </row>
    <row r="78" spans="1:8" ht="24" customHeight="1" x14ac:dyDescent="0.25">
      <c r="A78" s="1">
        <v>79</v>
      </c>
      <c r="B78" s="5">
        <v>42656</v>
      </c>
      <c r="C78" s="1" t="s">
        <v>97</v>
      </c>
      <c r="D78" s="1" t="s">
        <v>100</v>
      </c>
      <c r="E78" s="26">
        <v>6890</v>
      </c>
      <c r="F78" s="26"/>
      <c r="G78" s="4">
        <f t="shared" si="2"/>
        <v>6890</v>
      </c>
      <c r="H78" s="18">
        <v>243</v>
      </c>
    </row>
    <row r="79" spans="1:8" ht="24" customHeight="1" x14ac:dyDescent="0.25">
      <c r="A79" s="1">
        <v>80</v>
      </c>
      <c r="B79" s="5">
        <v>42662</v>
      </c>
      <c r="C79" s="1" t="s">
        <v>85</v>
      </c>
      <c r="D79" s="1" t="s">
        <v>99</v>
      </c>
      <c r="E79" s="26">
        <v>5000</v>
      </c>
      <c r="F79" s="26"/>
      <c r="G79" s="4">
        <f t="shared" si="2"/>
        <v>5000</v>
      </c>
      <c r="H79" s="18">
        <v>242</v>
      </c>
    </row>
    <row r="80" spans="1:8" ht="24" customHeight="1" x14ac:dyDescent="0.25">
      <c r="A80" s="1">
        <v>81</v>
      </c>
      <c r="B80" s="5">
        <v>42663</v>
      </c>
      <c r="C80" s="1" t="s">
        <v>78</v>
      </c>
      <c r="D80" s="1" t="s">
        <v>100</v>
      </c>
      <c r="E80" s="26">
        <v>1431</v>
      </c>
      <c r="F80" s="26"/>
      <c r="G80" s="4">
        <f t="shared" si="2"/>
        <v>1431</v>
      </c>
      <c r="H80" s="18">
        <v>244</v>
      </c>
    </row>
    <row r="81" spans="1:8" ht="24" customHeight="1" x14ac:dyDescent="0.25">
      <c r="A81" s="1">
        <v>82</v>
      </c>
      <c r="B81" s="5">
        <v>42663</v>
      </c>
      <c r="C81" s="1" t="s">
        <v>76</v>
      </c>
      <c r="D81" s="1" t="s">
        <v>100</v>
      </c>
      <c r="E81" s="26">
        <v>593.6</v>
      </c>
      <c r="F81" s="26"/>
      <c r="G81" s="4">
        <f t="shared" si="2"/>
        <v>593.6</v>
      </c>
      <c r="H81" s="18">
        <v>246</v>
      </c>
    </row>
    <row r="82" spans="1:8" ht="24" customHeight="1" x14ac:dyDescent="0.25">
      <c r="A82" s="1">
        <v>83</v>
      </c>
      <c r="B82" s="5">
        <v>42663</v>
      </c>
      <c r="C82" s="1" t="s">
        <v>77</v>
      </c>
      <c r="D82" s="1" t="s">
        <v>100</v>
      </c>
      <c r="E82" s="26">
        <v>1272</v>
      </c>
      <c r="F82" s="26"/>
      <c r="G82" s="4">
        <f t="shared" si="2"/>
        <v>1272</v>
      </c>
      <c r="H82" s="18">
        <v>245</v>
      </c>
    </row>
    <row r="83" spans="1:8" ht="24" customHeight="1" x14ac:dyDescent="0.25">
      <c r="A83" s="1">
        <v>84</v>
      </c>
      <c r="B83" s="5">
        <v>42663</v>
      </c>
      <c r="C83" s="1" t="s">
        <v>91</v>
      </c>
      <c r="D83" s="1" t="s">
        <v>100</v>
      </c>
      <c r="E83" s="26">
        <v>1346.21</v>
      </c>
      <c r="F83" s="26"/>
      <c r="G83" s="4">
        <f t="shared" si="2"/>
        <v>1346.21</v>
      </c>
      <c r="H83" s="18">
        <v>247</v>
      </c>
    </row>
    <row r="84" spans="1:8" ht="24" customHeight="1" x14ac:dyDescent="0.25">
      <c r="A84" s="1">
        <v>85</v>
      </c>
      <c r="B84" s="5">
        <v>42663</v>
      </c>
      <c r="C84" s="1" t="s">
        <v>92</v>
      </c>
      <c r="D84" s="1" t="s">
        <v>100</v>
      </c>
      <c r="E84" s="26">
        <v>4916.07</v>
      </c>
      <c r="F84" s="26"/>
      <c r="G84" s="4">
        <f t="shared" si="2"/>
        <v>4916.07</v>
      </c>
      <c r="H84" s="18">
        <v>248</v>
      </c>
    </row>
    <row r="85" spans="1:8" ht="24" customHeight="1" x14ac:dyDescent="0.25">
      <c r="A85" s="1">
        <v>86</v>
      </c>
      <c r="B85" s="5">
        <v>42663</v>
      </c>
      <c r="C85" s="1" t="s">
        <v>93</v>
      </c>
      <c r="D85" s="1" t="s">
        <v>100</v>
      </c>
      <c r="E85" s="26">
        <v>1883.62</v>
      </c>
      <c r="F85" s="26"/>
      <c r="G85" s="4">
        <f t="shared" si="2"/>
        <v>1883.62</v>
      </c>
      <c r="H85" s="18">
        <v>249</v>
      </c>
    </row>
    <row r="86" spans="1:8" ht="24" customHeight="1" x14ac:dyDescent="0.25">
      <c r="A86" s="1">
        <v>62</v>
      </c>
      <c r="B86" s="5">
        <v>42667</v>
      </c>
      <c r="C86" s="1" t="s">
        <v>96</v>
      </c>
      <c r="D86" s="1" t="s">
        <v>99</v>
      </c>
      <c r="F86" s="2">
        <v>30000</v>
      </c>
      <c r="G86" s="4">
        <f t="shared" si="2"/>
        <v>30000</v>
      </c>
      <c r="H86" s="18">
        <v>250</v>
      </c>
    </row>
    <row r="87" spans="1:8" ht="24" customHeight="1" x14ac:dyDescent="0.25">
      <c r="A87" s="1">
        <v>87</v>
      </c>
      <c r="B87" s="5">
        <v>42668</v>
      </c>
      <c r="C87" s="1" t="s">
        <v>85</v>
      </c>
      <c r="D87" s="1" t="s">
        <v>99</v>
      </c>
      <c r="E87" s="26">
        <v>5000</v>
      </c>
      <c r="F87" s="26"/>
      <c r="G87" s="4">
        <f t="shared" si="2"/>
        <v>5000</v>
      </c>
      <c r="H87" s="18">
        <v>251</v>
      </c>
    </row>
    <row r="88" spans="1:8" ht="24" customHeight="1" x14ac:dyDescent="0.25">
      <c r="A88" s="1">
        <v>63</v>
      </c>
      <c r="B88" s="5">
        <v>42674</v>
      </c>
      <c r="C88" s="1" t="s">
        <v>83</v>
      </c>
      <c r="D88" s="1" t="s">
        <v>99</v>
      </c>
      <c r="F88" s="2">
        <v>1385</v>
      </c>
      <c r="G88" s="4">
        <f t="shared" si="2"/>
        <v>1385</v>
      </c>
      <c r="H88" s="18">
        <v>252</v>
      </c>
    </row>
    <row r="89" spans="1:8" ht="24" customHeight="1" x14ac:dyDescent="0.25">
      <c r="A89" s="1">
        <v>64</v>
      </c>
      <c r="B89" s="5">
        <v>42674</v>
      </c>
      <c r="C89" s="10" t="s">
        <v>84</v>
      </c>
      <c r="D89" s="10" t="s">
        <v>99</v>
      </c>
      <c r="E89" s="26"/>
      <c r="F89" s="26">
        <v>1385</v>
      </c>
      <c r="G89" s="4">
        <f t="shared" si="2"/>
        <v>1385</v>
      </c>
      <c r="H89" s="18"/>
    </row>
    <row r="90" spans="1:8" s="24" customFormat="1" ht="24" customHeight="1" thickBot="1" x14ac:dyDescent="0.3">
      <c r="A90" s="24">
        <v>88</v>
      </c>
      <c r="B90" s="19">
        <v>42674</v>
      </c>
      <c r="C90" s="24" t="s">
        <v>101</v>
      </c>
      <c r="D90" s="24" t="s">
        <v>99</v>
      </c>
      <c r="E90" s="21">
        <v>10000</v>
      </c>
      <c r="F90" s="21"/>
      <c r="G90" s="22">
        <f t="shared" si="2"/>
        <v>10000</v>
      </c>
      <c r="H90" s="23">
        <v>253</v>
      </c>
    </row>
    <row r="91" spans="1:8" ht="24" customHeight="1" x14ac:dyDescent="0.25">
      <c r="A91" s="1">
        <v>89</v>
      </c>
      <c r="B91" s="32">
        <v>42675</v>
      </c>
      <c r="C91" s="1" t="s">
        <v>88</v>
      </c>
      <c r="D91" s="1" t="s">
        <v>100</v>
      </c>
      <c r="E91" s="26">
        <v>127.2</v>
      </c>
      <c r="F91" s="26"/>
      <c r="G91" s="4">
        <f t="shared" ref="G91:G123" si="3">E91+F91</f>
        <v>127.2</v>
      </c>
      <c r="H91" s="18">
        <v>263</v>
      </c>
    </row>
    <row r="92" spans="1:8" ht="24" customHeight="1" x14ac:dyDescent="0.25">
      <c r="A92" s="1">
        <v>90</v>
      </c>
      <c r="B92" s="32">
        <v>42675</v>
      </c>
      <c r="C92" s="1" t="s">
        <v>73</v>
      </c>
      <c r="D92" s="1" t="s">
        <v>99</v>
      </c>
      <c r="E92" s="26">
        <v>1681.94</v>
      </c>
      <c r="F92" s="26"/>
      <c r="G92" s="4">
        <f t="shared" si="3"/>
        <v>1681.94</v>
      </c>
      <c r="H92" s="18">
        <v>274</v>
      </c>
    </row>
    <row r="93" spans="1:8" ht="24" customHeight="1" x14ac:dyDescent="0.25">
      <c r="A93" s="1">
        <v>91</v>
      </c>
      <c r="B93" s="32">
        <v>42675</v>
      </c>
      <c r="C93" s="1" t="s">
        <v>74</v>
      </c>
      <c r="D93" s="1" t="s">
        <v>99</v>
      </c>
      <c r="E93" s="26">
        <v>469.84</v>
      </c>
      <c r="F93" s="26"/>
      <c r="G93" s="4">
        <f t="shared" si="3"/>
        <v>469.84</v>
      </c>
      <c r="H93" s="18">
        <v>275</v>
      </c>
    </row>
    <row r="94" spans="1:8" ht="24" customHeight="1" x14ac:dyDescent="0.25">
      <c r="A94" s="1">
        <v>92</v>
      </c>
      <c r="B94" s="32">
        <v>42675</v>
      </c>
      <c r="C94" s="1" t="s">
        <v>75</v>
      </c>
      <c r="D94" s="1" t="s">
        <v>99</v>
      </c>
      <c r="E94" s="26">
        <v>585.99</v>
      </c>
      <c r="F94" s="26"/>
      <c r="G94" s="4">
        <f t="shared" si="3"/>
        <v>585.99</v>
      </c>
      <c r="H94" s="18">
        <v>276</v>
      </c>
    </row>
    <row r="95" spans="1:8" ht="24" customHeight="1" x14ac:dyDescent="0.25">
      <c r="A95" s="1">
        <v>93</v>
      </c>
      <c r="B95" s="32">
        <v>42677</v>
      </c>
      <c r="C95" s="1" t="s">
        <v>86</v>
      </c>
      <c r="D95" s="1" t="s">
        <v>99</v>
      </c>
      <c r="E95" s="26">
        <v>1824.05</v>
      </c>
      <c r="F95" s="26"/>
      <c r="G95" s="4">
        <f t="shared" si="3"/>
        <v>1824.05</v>
      </c>
      <c r="H95" s="18">
        <v>277</v>
      </c>
    </row>
    <row r="96" spans="1:8" ht="24" customHeight="1" x14ac:dyDescent="0.25">
      <c r="A96" s="1">
        <v>94</v>
      </c>
      <c r="B96" s="32">
        <v>42677</v>
      </c>
      <c r="C96" s="1" t="s">
        <v>86</v>
      </c>
      <c r="D96" s="1" t="s">
        <v>99</v>
      </c>
      <c r="E96" s="26">
        <v>2112.0500000000002</v>
      </c>
      <c r="F96" s="26"/>
      <c r="G96" s="4">
        <f t="shared" si="3"/>
        <v>2112.0500000000002</v>
      </c>
      <c r="H96" s="18">
        <v>277</v>
      </c>
    </row>
    <row r="97" spans="1:8" ht="24" customHeight="1" x14ac:dyDescent="0.25">
      <c r="A97" s="1">
        <v>95</v>
      </c>
      <c r="B97" s="32">
        <v>42677</v>
      </c>
      <c r="C97" s="1" t="s">
        <v>86</v>
      </c>
      <c r="D97" s="1" t="s">
        <v>99</v>
      </c>
      <c r="E97" s="26">
        <v>1972.05</v>
      </c>
      <c r="F97" s="26"/>
      <c r="G97" s="4">
        <f t="shared" si="3"/>
        <v>1972.05</v>
      </c>
      <c r="H97" s="18">
        <v>277</v>
      </c>
    </row>
    <row r="98" spans="1:8" ht="24" customHeight="1" x14ac:dyDescent="0.25">
      <c r="A98" s="1">
        <v>96</v>
      </c>
      <c r="B98" s="32">
        <v>42677</v>
      </c>
      <c r="C98" s="1" t="s">
        <v>86</v>
      </c>
      <c r="D98" s="1" t="s">
        <v>99</v>
      </c>
      <c r="E98" s="26">
        <v>2041.35</v>
      </c>
      <c r="F98" s="26"/>
      <c r="G98" s="4">
        <f t="shared" si="3"/>
        <v>2041.35</v>
      </c>
      <c r="H98" s="18">
        <v>277</v>
      </c>
    </row>
    <row r="99" spans="1:8" ht="24" customHeight="1" x14ac:dyDescent="0.25">
      <c r="A99" s="1">
        <v>97</v>
      </c>
      <c r="B99" s="32">
        <v>42678</v>
      </c>
      <c r="C99" s="1" t="s">
        <v>85</v>
      </c>
      <c r="D99" s="1" t="s">
        <v>99</v>
      </c>
      <c r="E99" s="26">
        <v>5000</v>
      </c>
      <c r="F99" s="26"/>
      <c r="G99" s="4">
        <f t="shared" si="3"/>
        <v>5000</v>
      </c>
      <c r="H99" s="18">
        <v>278</v>
      </c>
    </row>
    <row r="100" spans="1:8" ht="24" customHeight="1" x14ac:dyDescent="0.25">
      <c r="A100" s="1">
        <v>98</v>
      </c>
      <c r="B100" s="32">
        <v>42678</v>
      </c>
      <c r="C100" s="1" t="s">
        <v>41</v>
      </c>
      <c r="D100" s="1" t="s">
        <v>100</v>
      </c>
      <c r="E100" s="26">
        <v>636</v>
      </c>
      <c r="F100" s="26"/>
      <c r="G100" s="4">
        <f t="shared" si="3"/>
        <v>636</v>
      </c>
      <c r="H100" s="18">
        <v>264</v>
      </c>
    </row>
    <row r="101" spans="1:8" ht="24" customHeight="1" x14ac:dyDescent="0.25">
      <c r="A101" s="1">
        <v>99</v>
      </c>
      <c r="B101" s="32">
        <v>42678</v>
      </c>
      <c r="C101" s="1" t="s">
        <v>81</v>
      </c>
      <c r="D101" s="1" t="s">
        <v>99</v>
      </c>
      <c r="E101" s="26"/>
      <c r="F101" s="26">
        <v>1601</v>
      </c>
      <c r="G101" s="4">
        <f t="shared" si="3"/>
        <v>1601</v>
      </c>
      <c r="H101" s="18">
        <v>279</v>
      </c>
    </row>
    <row r="102" spans="1:8" ht="24" customHeight="1" x14ac:dyDescent="0.25">
      <c r="A102" s="1">
        <v>100</v>
      </c>
      <c r="B102" s="32">
        <v>42678</v>
      </c>
      <c r="C102" s="1" t="s">
        <v>82</v>
      </c>
      <c r="D102" s="1" t="s">
        <v>99</v>
      </c>
      <c r="E102" s="26"/>
      <c r="F102" s="26">
        <v>1601</v>
      </c>
      <c r="G102" s="4">
        <f t="shared" si="3"/>
        <v>1601</v>
      </c>
      <c r="H102" s="18">
        <v>279</v>
      </c>
    </row>
    <row r="103" spans="1:8" ht="24" customHeight="1" x14ac:dyDescent="0.25">
      <c r="A103" s="1">
        <v>101</v>
      </c>
      <c r="B103" s="32">
        <v>42679</v>
      </c>
      <c r="C103" s="1" t="s">
        <v>42</v>
      </c>
      <c r="D103" s="1" t="s">
        <v>99</v>
      </c>
      <c r="E103" s="26">
        <v>1050</v>
      </c>
      <c r="F103" s="26"/>
      <c r="G103" s="4">
        <f t="shared" si="3"/>
        <v>1050</v>
      </c>
      <c r="H103" s="18">
        <v>280</v>
      </c>
    </row>
    <row r="104" spans="1:8" ht="24" customHeight="1" x14ac:dyDescent="0.25">
      <c r="A104" s="1">
        <v>102</v>
      </c>
      <c r="B104" s="32">
        <v>42681</v>
      </c>
      <c r="C104" s="1" t="s">
        <v>40</v>
      </c>
      <c r="D104" s="1" t="s">
        <v>100</v>
      </c>
      <c r="E104" s="26">
        <v>25847.56</v>
      </c>
      <c r="F104" s="26"/>
      <c r="G104" s="4">
        <f t="shared" si="3"/>
        <v>25847.56</v>
      </c>
      <c r="H104" s="18">
        <v>265</v>
      </c>
    </row>
    <row r="105" spans="1:8" ht="24" customHeight="1" x14ac:dyDescent="0.25">
      <c r="A105" s="1">
        <v>103</v>
      </c>
      <c r="B105" s="32">
        <v>42683</v>
      </c>
      <c r="C105" s="1" t="s">
        <v>87</v>
      </c>
      <c r="D105" s="1" t="s">
        <v>99</v>
      </c>
      <c r="E105" s="26">
        <v>20000</v>
      </c>
      <c r="F105" s="26"/>
      <c r="G105" s="4">
        <f t="shared" si="3"/>
        <v>20000</v>
      </c>
      <c r="H105" s="18">
        <v>281</v>
      </c>
    </row>
    <row r="106" spans="1:8" ht="24" customHeight="1" x14ac:dyDescent="0.25">
      <c r="A106" s="1">
        <v>104</v>
      </c>
      <c r="B106" s="32">
        <v>42684</v>
      </c>
      <c r="C106" s="1" t="s">
        <v>30</v>
      </c>
      <c r="D106" s="1" t="s">
        <v>99</v>
      </c>
      <c r="E106" s="26">
        <v>343.1</v>
      </c>
      <c r="F106" s="26"/>
      <c r="G106" s="4">
        <f t="shared" si="3"/>
        <v>343.1</v>
      </c>
      <c r="H106" s="18">
        <v>282</v>
      </c>
    </row>
    <row r="107" spans="1:8" ht="24" customHeight="1" x14ac:dyDescent="0.25">
      <c r="A107" s="1">
        <v>105</v>
      </c>
      <c r="B107" s="32">
        <v>42684</v>
      </c>
      <c r="C107" s="1" t="s">
        <v>35</v>
      </c>
      <c r="D107" s="1" t="s">
        <v>99</v>
      </c>
      <c r="E107" s="26">
        <v>1000</v>
      </c>
      <c r="F107" s="26"/>
      <c r="G107" s="4">
        <f t="shared" si="3"/>
        <v>1000</v>
      </c>
      <c r="H107" s="18">
        <v>283</v>
      </c>
    </row>
    <row r="108" spans="1:8" ht="24" customHeight="1" x14ac:dyDescent="0.25">
      <c r="A108" s="1">
        <v>106</v>
      </c>
      <c r="B108" s="32">
        <v>42685</v>
      </c>
      <c r="C108" s="1" t="s">
        <v>85</v>
      </c>
      <c r="D108" s="1" t="s">
        <v>99</v>
      </c>
      <c r="E108" s="26">
        <v>5000</v>
      </c>
      <c r="F108" s="26"/>
      <c r="G108" s="4">
        <f t="shared" si="3"/>
        <v>5000</v>
      </c>
      <c r="H108" s="18">
        <v>284</v>
      </c>
    </row>
    <row r="109" spans="1:8" ht="24" customHeight="1" x14ac:dyDescent="0.25">
      <c r="A109" s="1">
        <v>107</v>
      </c>
      <c r="B109" s="32">
        <v>42685</v>
      </c>
      <c r="C109" s="1" t="s">
        <v>97</v>
      </c>
      <c r="D109" s="1" t="s">
        <v>100</v>
      </c>
      <c r="E109" s="26">
        <v>8851</v>
      </c>
      <c r="F109" s="26"/>
      <c r="G109" s="4">
        <f t="shared" si="3"/>
        <v>8851</v>
      </c>
      <c r="H109" s="18">
        <v>266</v>
      </c>
    </row>
    <row r="110" spans="1:8" ht="24" customHeight="1" x14ac:dyDescent="0.25">
      <c r="A110" s="1">
        <v>108</v>
      </c>
      <c r="B110" s="32">
        <v>42688</v>
      </c>
      <c r="C110" s="1" t="s">
        <v>101</v>
      </c>
      <c r="D110" s="1" t="s">
        <v>99</v>
      </c>
      <c r="E110" s="26">
        <v>5000</v>
      </c>
      <c r="F110" s="26"/>
      <c r="G110" s="4">
        <f t="shared" si="3"/>
        <v>5000</v>
      </c>
      <c r="H110" s="18">
        <v>285</v>
      </c>
    </row>
    <row r="111" spans="1:8" ht="24" customHeight="1" x14ac:dyDescent="0.25">
      <c r="A111" s="1">
        <v>109</v>
      </c>
      <c r="B111" s="32">
        <v>42688</v>
      </c>
      <c r="C111" s="1" t="s">
        <v>101</v>
      </c>
      <c r="D111" s="1" t="s">
        <v>99</v>
      </c>
      <c r="E111" s="26"/>
      <c r="F111" s="26">
        <v>2000</v>
      </c>
      <c r="G111" s="4">
        <f t="shared" si="3"/>
        <v>2000</v>
      </c>
      <c r="H111" s="18">
        <v>286</v>
      </c>
    </row>
    <row r="112" spans="1:8" ht="24" customHeight="1" x14ac:dyDescent="0.25">
      <c r="A112" s="1">
        <v>110</v>
      </c>
      <c r="B112" s="32">
        <v>42693</v>
      </c>
      <c r="C112" s="1" t="s">
        <v>85</v>
      </c>
      <c r="D112" s="1" t="s">
        <v>99</v>
      </c>
      <c r="E112" s="26">
        <v>5000</v>
      </c>
      <c r="F112" s="26"/>
      <c r="G112" s="4">
        <f t="shared" si="3"/>
        <v>5000</v>
      </c>
      <c r="H112" s="18">
        <v>287</v>
      </c>
    </row>
    <row r="113" spans="1:8" ht="24" customHeight="1" x14ac:dyDescent="0.25">
      <c r="A113" s="1">
        <v>111</v>
      </c>
      <c r="B113" s="32">
        <v>42699</v>
      </c>
      <c r="C113" s="1" t="s">
        <v>85</v>
      </c>
      <c r="D113" s="1" t="s">
        <v>99</v>
      </c>
      <c r="E113" s="26">
        <v>5000</v>
      </c>
      <c r="F113" s="26"/>
      <c r="G113" s="4">
        <f t="shared" si="3"/>
        <v>5000</v>
      </c>
      <c r="H113" s="18">
        <v>288</v>
      </c>
    </row>
    <row r="114" spans="1:8" ht="24" customHeight="1" x14ac:dyDescent="0.25">
      <c r="A114" s="1">
        <v>112</v>
      </c>
      <c r="B114" s="32">
        <v>42703</v>
      </c>
      <c r="C114" s="1" t="s">
        <v>94</v>
      </c>
      <c r="D114" s="1" t="s">
        <v>99</v>
      </c>
      <c r="E114" s="26">
        <v>13774.97</v>
      </c>
      <c r="F114" s="26"/>
      <c r="G114" s="4">
        <f t="shared" si="3"/>
        <v>13774.97</v>
      </c>
      <c r="H114" s="18">
        <v>289</v>
      </c>
    </row>
    <row r="115" spans="1:8" ht="24" customHeight="1" x14ac:dyDescent="0.25">
      <c r="A115" s="1">
        <v>113</v>
      </c>
      <c r="B115" s="32">
        <v>42703</v>
      </c>
      <c r="C115" s="1" t="s">
        <v>93</v>
      </c>
      <c r="D115" s="1" t="s">
        <v>100</v>
      </c>
      <c r="E115" s="26">
        <v>3618.84</v>
      </c>
      <c r="F115" s="26"/>
      <c r="G115" s="4">
        <f t="shared" si="3"/>
        <v>3618.84</v>
      </c>
      <c r="H115" s="18">
        <v>267</v>
      </c>
    </row>
    <row r="116" spans="1:8" ht="24" customHeight="1" x14ac:dyDescent="0.25">
      <c r="A116" s="1">
        <v>114</v>
      </c>
      <c r="B116" s="32">
        <v>42703</v>
      </c>
      <c r="C116" s="1" t="s">
        <v>76</v>
      </c>
      <c r="D116" s="1" t="s">
        <v>100</v>
      </c>
      <c r="E116" s="26">
        <v>593.6</v>
      </c>
      <c r="F116" s="26"/>
      <c r="G116" s="4">
        <f t="shared" si="3"/>
        <v>593.6</v>
      </c>
      <c r="H116" s="18">
        <v>268</v>
      </c>
    </row>
    <row r="117" spans="1:8" ht="24" customHeight="1" x14ac:dyDescent="0.25">
      <c r="A117" s="1">
        <v>115</v>
      </c>
      <c r="B117" s="32">
        <v>42703</v>
      </c>
      <c r="C117" s="1" t="s">
        <v>114</v>
      </c>
      <c r="D117" s="1" t="s">
        <v>100</v>
      </c>
      <c r="E117" s="26">
        <v>118.72</v>
      </c>
      <c r="F117" s="26"/>
      <c r="G117" s="4">
        <f t="shared" si="3"/>
        <v>118.72</v>
      </c>
      <c r="H117" s="18">
        <v>269</v>
      </c>
    </row>
    <row r="118" spans="1:8" ht="24" customHeight="1" x14ac:dyDescent="0.25">
      <c r="A118" s="1">
        <v>116</v>
      </c>
      <c r="B118" s="32">
        <v>42703</v>
      </c>
      <c r="C118" s="1" t="s">
        <v>77</v>
      </c>
      <c r="D118" s="1" t="s">
        <v>100</v>
      </c>
      <c r="E118" s="26">
        <v>5088</v>
      </c>
      <c r="F118" s="26"/>
      <c r="G118" s="4">
        <f t="shared" si="3"/>
        <v>5088</v>
      </c>
      <c r="H118" s="18">
        <v>270</v>
      </c>
    </row>
    <row r="119" spans="1:8" ht="24" customHeight="1" x14ac:dyDescent="0.25">
      <c r="A119" s="1">
        <v>117</v>
      </c>
      <c r="B119" s="32">
        <v>42703</v>
      </c>
      <c r="C119" s="1" t="s">
        <v>78</v>
      </c>
      <c r="D119" s="1" t="s">
        <v>100</v>
      </c>
      <c r="E119" s="26">
        <v>1431</v>
      </c>
      <c r="F119" s="26"/>
      <c r="G119" s="4">
        <f t="shared" si="3"/>
        <v>1431</v>
      </c>
      <c r="H119" s="18">
        <v>271</v>
      </c>
    </row>
    <row r="120" spans="1:8" ht="24" customHeight="1" x14ac:dyDescent="0.25">
      <c r="A120" s="1">
        <v>118</v>
      </c>
      <c r="B120" s="32">
        <v>42703</v>
      </c>
      <c r="C120" s="1" t="s">
        <v>97</v>
      </c>
      <c r="D120" s="1" t="s">
        <v>100</v>
      </c>
      <c r="E120" s="26">
        <v>8056</v>
      </c>
      <c r="F120" s="26"/>
      <c r="G120" s="4">
        <f t="shared" si="3"/>
        <v>8056</v>
      </c>
      <c r="H120" s="18">
        <v>272</v>
      </c>
    </row>
    <row r="121" spans="1:8" ht="24" customHeight="1" x14ac:dyDescent="0.25">
      <c r="A121" s="1">
        <v>119</v>
      </c>
      <c r="B121" s="32">
        <v>42703</v>
      </c>
      <c r="C121" s="1" t="s">
        <v>115</v>
      </c>
      <c r="D121" s="1" t="s">
        <v>100</v>
      </c>
      <c r="E121" s="26">
        <v>36.5</v>
      </c>
      <c r="F121" s="26"/>
      <c r="G121" s="4">
        <f t="shared" si="3"/>
        <v>36.5</v>
      </c>
      <c r="H121" s="18">
        <v>273</v>
      </c>
    </row>
    <row r="122" spans="1:8" ht="24" customHeight="1" x14ac:dyDescent="0.25">
      <c r="A122" s="1">
        <v>120</v>
      </c>
      <c r="B122" s="32">
        <v>42704</v>
      </c>
      <c r="C122" s="1" t="s">
        <v>83</v>
      </c>
      <c r="D122" s="1" t="s">
        <v>99</v>
      </c>
      <c r="E122" s="26"/>
      <c r="F122" s="2">
        <v>1385</v>
      </c>
      <c r="G122" s="4">
        <f t="shared" si="3"/>
        <v>1385</v>
      </c>
      <c r="H122" s="18">
        <v>290</v>
      </c>
    </row>
    <row r="123" spans="1:8" s="24" customFormat="1" ht="24" customHeight="1" thickBot="1" x14ac:dyDescent="0.3">
      <c r="A123" s="24">
        <v>121</v>
      </c>
      <c r="B123" s="33">
        <v>42704</v>
      </c>
      <c r="C123" s="20" t="s">
        <v>84</v>
      </c>
      <c r="D123" s="20" t="s">
        <v>99</v>
      </c>
      <c r="E123" s="21"/>
      <c r="F123" s="21">
        <v>1385</v>
      </c>
      <c r="G123" s="22">
        <f t="shared" si="3"/>
        <v>1385</v>
      </c>
      <c r="H123" s="23">
        <v>290</v>
      </c>
    </row>
    <row r="124" spans="1:8" ht="24" customHeight="1" x14ac:dyDescent="0.25">
      <c r="A124" s="1">
        <v>126</v>
      </c>
      <c r="B124" s="32">
        <v>42707</v>
      </c>
      <c r="C124" s="1" t="s">
        <v>40</v>
      </c>
      <c r="D124" s="1" t="s">
        <v>100</v>
      </c>
      <c r="E124" s="26">
        <v>10000</v>
      </c>
      <c r="F124" s="26"/>
      <c r="G124" s="4"/>
      <c r="H124" s="3">
        <v>293</v>
      </c>
    </row>
    <row r="125" spans="1:8" ht="24" customHeight="1" x14ac:dyDescent="0.25">
      <c r="A125" s="1">
        <v>131</v>
      </c>
      <c r="B125" s="32">
        <v>42711</v>
      </c>
      <c r="C125" s="1" t="s">
        <v>41</v>
      </c>
      <c r="D125" s="1" t="s">
        <v>100</v>
      </c>
      <c r="E125" s="26">
        <v>636</v>
      </c>
      <c r="F125" s="26"/>
      <c r="G125" s="4"/>
      <c r="H125" s="3">
        <v>294</v>
      </c>
    </row>
    <row r="126" spans="1:8" ht="24" customHeight="1" x14ac:dyDescent="0.25">
      <c r="A126" s="1">
        <v>132</v>
      </c>
      <c r="B126" s="32">
        <v>42711</v>
      </c>
      <c r="C126" s="1" t="s">
        <v>40</v>
      </c>
      <c r="D126" s="1" t="s">
        <v>100</v>
      </c>
      <c r="E126" s="26">
        <v>21836.26</v>
      </c>
      <c r="F126" s="26"/>
      <c r="G126" s="4"/>
      <c r="H126" s="3">
        <v>295</v>
      </c>
    </row>
    <row r="127" spans="1:8" ht="24" customHeight="1" x14ac:dyDescent="0.25">
      <c r="A127" s="1">
        <v>137</v>
      </c>
      <c r="B127" s="32">
        <v>42719</v>
      </c>
      <c r="C127" s="1" t="s">
        <v>116</v>
      </c>
      <c r="D127" s="1" t="s">
        <v>100</v>
      </c>
      <c r="E127" s="2">
        <v>12072.47</v>
      </c>
      <c r="G127" s="4"/>
      <c r="H127" s="3">
        <v>296</v>
      </c>
    </row>
    <row r="128" spans="1:8" ht="24" customHeight="1" x14ac:dyDescent="0.25">
      <c r="A128" s="1">
        <v>139</v>
      </c>
      <c r="B128" s="32">
        <v>42733</v>
      </c>
      <c r="C128" s="1" t="s">
        <v>117</v>
      </c>
      <c r="D128" s="1" t="s">
        <v>100</v>
      </c>
      <c r="E128" s="2">
        <v>173.84</v>
      </c>
      <c r="G128" s="4"/>
      <c r="H128" s="3">
        <v>297</v>
      </c>
    </row>
    <row r="129" spans="1:8" ht="24" customHeight="1" x14ac:dyDescent="0.25">
      <c r="A129" s="1">
        <v>140</v>
      </c>
      <c r="B129" s="32">
        <v>42733</v>
      </c>
      <c r="C129" s="1" t="s">
        <v>92</v>
      </c>
      <c r="D129" s="1" t="s">
        <v>100</v>
      </c>
      <c r="E129" s="2">
        <v>4958.3599999999997</v>
      </c>
      <c r="G129" s="4"/>
      <c r="H129" s="3">
        <v>298</v>
      </c>
    </row>
    <row r="130" spans="1:8" ht="24" customHeight="1" x14ac:dyDescent="0.25">
      <c r="A130" s="1">
        <v>141</v>
      </c>
      <c r="B130" s="32">
        <v>42733</v>
      </c>
      <c r="C130" s="1" t="s">
        <v>91</v>
      </c>
      <c r="D130" s="1" t="s">
        <v>100</v>
      </c>
      <c r="E130" s="2">
        <v>1019.19</v>
      </c>
      <c r="G130" s="4"/>
      <c r="H130" s="3">
        <v>299</v>
      </c>
    </row>
    <row r="131" spans="1:8" ht="24" customHeight="1" x14ac:dyDescent="0.25">
      <c r="A131" s="1">
        <v>142</v>
      </c>
      <c r="B131" s="32">
        <v>42733</v>
      </c>
      <c r="C131" s="1" t="s">
        <v>76</v>
      </c>
      <c r="D131" s="1" t="s">
        <v>100</v>
      </c>
      <c r="E131" s="2">
        <v>593.6</v>
      </c>
      <c r="G131" s="4"/>
      <c r="H131" s="3">
        <v>300</v>
      </c>
    </row>
    <row r="132" spans="1:8" ht="24" customHeight="1" x14ac:dyDescent="0.25">
      <c r="A132" s="1">
        <v>143</v>
      </c>
      <c r="B132" s="32">
        <v>42733</v>
      </c>
      <c r="C132" s="1" t="s">
        <v>115</v>
      </c>
      <c r="D132" s="1" t="s">
        <v>100</v>
      </c>
      <c r="E132" s="2">
        <v>58.1</v>
      </c>
      <c r="H132" s="3">
        <v>301</v>
      </c>
    </row>
    <row r="133" spans="1:8" ht="24" customHeight="1" x14ac:dyDescent="0.25">
      <c r="A133" s="1">
        <v>144</v>
      </c>
      <c r="B133" s="32">
        <v>42733</v>
      </c>
      <c r="C133" s="1" t="s">
        <v>88</v>
      </c>
      <c r="D133" s="1" t="s">
        <v>100</v>
      </c>
      <c r="E133" s="2">
        <v>551.20000000000005</v>
      </c>
      <c r="H133" s="3">
        <v>302</v>
      </c>
    </row>
    <row r="134" spans="1:8" ht="24" customHeight="1" x14ac:dyDescent="0.25">
      <c r="A134" s="1">
        <v>122</v>
      </c>
      <c r="B134" s="32">
        <v>42706</v>
      </c>
      <c r="C134" s="1" t="s">
        <v>73</v>
      </c>
      <c r="D134" s="1" t="s">
        <v>99</v>
      </c>
      <c r="E134" s="2">
        <v>585.99</v>
      </c>
      <c r="G134" s="4"/>
      <c r="H134" s="3">
        <v>303</v>
      </c>
    </row>
    <row r="135" spans="1:8" ht="24" customHeight="1" x14ac:dyDescent="0.25">
      <c r="A135" s="1">
        <v>123</v>
      </c>
      <c r="B135" s="32">
        <v>42706</v>
      </c>
      <c r="C135" s="1" t="s">
        <v>74</v>
      </c>
      <c r="D135" s="1" t="s">
        <v>99</v>
      </c>
      <c r="E135" s="2">
        <v>469.84</v>
      </c>
      <c r="G135" s="4"/>
      <c r="H135" s="3">
        <v>304</v>
      </c>
    </row>
    <row r="136" spans="1:8" ht="24" customHeight="1" x14ac:dyDescent="0.25">
      <c r="A136" s="1">
        <v>124</v>
      </c>
      <c r="B136" s="32">
        <v>42706</v>
      </c>
      <c r="C136" s="1" t="s">
        <v>75</v>
      </c>
      <c r="D136" s="1" t="s">
        <v>99</v>
      </c>
      <c r="E136" s="2">
        <v>1681.94</v>
      </c>
      <c r="G136" s="4"/>
      <c r="H136" s="3">
        <v>305</v>
      </c>
    </row>
    <row r="137" spans="1:8" ht="24" customHeight="1" x14ac:dyDescent="0.25">
      <c r="A137" s="1">
        <v>125</v>
      </c>
      <c r="B137" s="32">
        <v>42706</v>
      </c>
      <c r="C137" s="1" t="s">
        <v>85</v>
      </c>
      <c r="D137" s="1" t="s">
        <v>99</v>
      </c>
      <c r="E137" s="26">
        <v>5000</v>
      </c>
      <c r="F137" s="26"/>
      <c r="G137" s="4"/>
      <c r="H137" s="3">
        <v>306</v>
      </c>
    </row>
    <row r="138" spans="1:8" ht="24" customHeight="1" x14ac:dyDescent="0.25">
      <c r="A138" s="1">
        <v>127</v>
      </c>
      <c r="B138" s="32">
        <v>42708</v>
      </c>
      <c r="C138" s="1" t="s">
        <v>86</v>
      </c>
      <c r="D138" s="1" t="s">
        <v>99</v>
      </c>
      <c r="E138" s="2">
        <v>2121.5500000000002</v>
      </c>
      <c r="G138" s="4"/>
      <c r="H138" s="3">
        <v>307</v>
      </c>
    </row>
    <row r="139" spans="1:8" ht="24" customHeight="1" x14ac:dyDescent="0.25">
      <c r="A139" s="1">
        <v>128</v>
      </c>
      <c r="B139" s="32">
        <v>42708</v>
      </c>
      <c r="C139" s="1" t="s">
        <v>86</v>
      </c>
      <c r="D139" s="1" t="s">
        <v>99</v>
      </c>
      <c r="E139" s="2">
        <v>2081.5500000000002</v>
      </c>
      <c r="G139" s="4"/>
      <c r="H139" s="3">
        <v>307</v>
      </c>
    </row>
    <row r="140" spans="1:8" ht="24" customHeight="1" x14ac:dyDescent="0.25">
      <c r="A140" s="1">
        <v>129</v>
      </c>
      <c r="B140" s="32">
        <v>42708</v>
      </c>
      <c r="C140" s="1" t="s">
        <v>86</v>
      </c>
      <c r="D140" s="1" t="s">
        <v>99</v>
      </c>
      <c r="E140" s="2">
        <v>2361.9499999999998</v>
      </c>
      <c r="F140" s="4"/>
      <c r="G140" s="4"/>
      <c r="H140" s="3">
        <v>307</v>
      </c>
    </row>
    <row r="141" spans="1:8" ht="24" customHeight="1" x14ac:dyDescent="0.25">
      <c r="A141" s="1">
        <v>130</v>
      </c>
      <c r="B141" s="32">
        <v>42708</v>
      </c>
      <c r="C141" s="1" t="s">
        <v>86</v>
      </c>
      <c r="D141" s="1" t="s">
        <v>99</v>
      </c>
      <c r="E141" s="2">
        <v>1911.85</v>
      </c>
      <c r="F141" s="26"/>
      <c r="G141" s="4"/>
      <c r="H141" s="3">
        <v>307</v>
      </c>
    </row>
    <row r="142" spans="1:8" ht="24" customHeight="1" x14ac:dyDescent="0.25">
      <c r="A142" s="1">
        <v>146</v>
      </c>
      <c r="B142" s="32">
        <v>42708</v>
      </c>
      <c r="C142" s="1" t="s">
        <v>81</v>
      </c>
      <c r="D142" s="1" t="s">
        <v>99</v>
      </c>
      <c r="E142" s="4"/>
      <c r="F142" s="4">
        <v>1601</v>
      </c>
      <c r="G142" s="4"/>
      <c r="H142" s="3">
        <v>308</v>
      </c>
    </row>
    <row r="143" spans="1:8" ht="24" customHeight="1" x14ac:dyDescent="0.25">
      <c r="A143" s="1">
        <v>147</v>
      </c>
      <c r="B143" s="32">
        <v>42708</v>
      </c>
      <c r="C143" s="1" t="s">
        <v>82</v>
      </c>
      <c r="D143" s="1" t="s">
        <v>99</v>
      </c>
      <c r="E143" s="26"/>
      <c r="F143" s="26">
        <v>1601</v>
      </c>
      <c r="G143" s="4"/>
      <c r="H143" s="3">
        <v>308</v>
      </c>
    </row>
    <row r="144" spans="1:8" ht="24" customHeight="1" x14ac:dyDescent="0.25">
      <c r="A144" s="1">
        <v>133</v>
      </c>
      <c r="B144" s="32">
        <v>42711</v>
      </c>
      <c r="C144" s="1" t="s">
        <v>42</v>
      </c>
      <c r="D144" s="1" t="s">
        <v>99</v>
      </c>
      <c r="E144" s="26">
        <v>1050</v>
      </c>
      <c r="F144" s="26"/>
      <c r="G144" s="4"/>
      <c r="H144" s="3">
        <v>309</v>
      </c>
    </row>
    <row r="145" spans="1:8" ht="24" customHeight="1" x14ac:dyDescent="0.25">
      <c r="A145" s="1">
        <v>134</v>
      </c>
      <c r="B145" s="32">
        <v>42712</v>
      </c>
      <c r="C145" s="1" t="s">
        <v>30</v>
      </c>
      <c r="D145" s="1" t="s">
        <v>99</v>
      </c>
      <c r="E145" s="2">
        <v>378.8</v>
      </c>
      <c r="G145" s="4"/>
      <c r="H145" s="3">
        <v>310</v>
      </c>
    </row>
    <row r="146" spans="1:8" ht="24" customHeight="1" x14ac:dyDescent="0.25">
      <c r="A146" s="1">
        <v>135</v>
      </c>
      <c r="B146" s="32">
        <v>42712</v>
      </c>
      <c r="C146" s="1" t="s">
        <v>35</v>
      </c>
      <c r="D146" s="1" t="s">
        <v>99</v>
      </c>
      <c r="E146" s="2">
        <v>1000</v>
      </c>
      <c r="G146" s="4"/>
      <c r="H146" s="3">
        <v>311</v>
      </c>
    </row>
    <row r="147" spans="1:8" ht="24" customHeight="1" x14ac:dyDescent="0.25">
      <c r="A147" s="1">
        <v>136</v>
      </c>
      <c r="B147" s="32">
        <v>42717</v>
      </c>
      <c r="C147" s="1" t="s">
        <v>85</v>
      </c>
      <c r="D147" s="1" t="s">
        <v>99</v>
      </c>
      <c r="E147" s="2">
        <v>5000</v>
      </c>
      <c r="G147" s="4"/>
      <c r="H147" s="3">
        <v>312</v>
      </c>
    </row>
    <row r="148" spans="1:8" ht="24" customHeight="1" x14ac:dyDescent="0.25">
      <c r="A148" s="1">
        <v>138</v>
      </c>
      <c r="B148" s="32">
        <v>42725</v>
      </c>
      <c r="C148" s="1" t="s">
        <v>85</v>
      </c>
      <c r="D148" s="1" t="s">
        <v>99</v>
      </c>
      <c r="E148" s="2">
        <v>5000</v>
      </c>
      <c r="G148" s="4"/>
      <c r="H148" s="3">
        <v>313</v>
      </c>
    </row>
    <row r="149" spans="1:8" ht="24" customHeight="1" x14ac:dyDescent="0.25">
      <c r="A149" s="1">
        <v>145</v>
      </c>
      <c r="B149" s="32">
        <v>42735</v>
      </c>
      <c r="C149" s="1" t="s">
        <v>86</v>
      </c>
      <c r="D149" s="1" t="s">
        <v>99</v>
      </c>
      <c r="E149" s="2">
        <v>1782.85</v>
      </c>
      <c r="F149" s="26"/>
      <c r="G149" s="4"/>
      <c r="H149" s="3">
        <v>314</v>
      </c>
    </row>
    <row r="150" spans="1:8" ht="24" customHeight="1" x14ac:dyDescent="0.25">
      <c r="A150" s="1">
        <v>148</v>
      </c>
      <c r="B150" s="32">
        <v>42735</v>
      </c>
      <c r="C150" s="1" t="s">
        <v>83</v>
      </c>
      <c r="D150" s="1" t="s">
        <v>99</v>
      </c>
      <c r="F150" s="2">
        <v>1385</v>
      </c>
      <c r="H150" s="3">
        <v>315</v>
      </c>
    </row>
    <row r="151" spans="1:8" s="24" customFormat="1" ht="24" customHeight="1" thickBot="1" x14ac:dyDescent="0.3">
      <c r="A151" s="24">
        <v>149</v>
      </c>
      <c r="B151" s="33">
        <v>42735</v>
      </c>
      <c r="C151" s="20" t="s">
        <v>84</v>
      </c>
      <c r="D151" s="20" t="s">
        <v>99</v>
      </c>
      <c r="E151" s="21"/>
      <c r="F151" s="21">
        <v>1385</v>
      </c>
      <c r="H151" s="34">
        <v>315</v>
      </c>
    </row>
    <row r="152" spans="1:8" ht="24" customHeight="1" x14ac:dyDescent="0.25">
      <c r="A152" s="1">
        <v>1</v>
      </c>
      <c r="B152" s="5">
        <v>42739</v>
      </c>
      <c r="C152" s="1" t="s">
        <v>85</v>
      </c>
      <c r="D152" s="1" t="s">
        <v>99</v>
      </c>
      <c r="E152" s="2">
        <v>5000</v>
      </c>
      <c r="H152" s="3">
        <v>330</v>
      </c>
    </row>
    <row r="153" spans="1:8" ht="24" customHeight="1" x14ac:dyDescent="0.25">
      <c r="A153" s="1">
        <v>2</v>
      </c>
      <c r="B153" s="5">
        <v>42739</v>
      </c>
      <c r="C153" s="1" t="s">
        <v>86</v>
      </c>
      <c r="D153" s="1" t="s">
        <v>99</v>
      </c>
      <c r="E153" s="2">
        <v>1843.65</v>
      </c>
      <c r="H153" s="3">
        <v>331</v>
      </c>
    </row>
    <row r="154" spans="1:8" ht="24" customHeight="1" x14ac:dyDescent="0.25">
      <c r="A154" s="1">
        <v>3</v>
      </c>
      <c r="B154" s="5">
        <v>42739</v>
      </c>
      <c r="C154" s="1" t="s">
        <v>86</v>
      </c>
      <c r="D154" s="1" t="s">
        <v>99</v>
      </c>
      <c r="E154" s="2">
        <v>1828.55</v>
      </c>
      <c r="H154" s="3">
        <v>331</v>
      </c>
    </row>
    <row r="155" spans="1:8" ht="24" customHeight="1" x14ac:dyDescent="0.25">
      <c r="A155" s="1">
        <v>4</v>
      </c>
      <c r="B155" s="5">
        <v>42739</v>
      </c>
      <c r="C155" s="1" t="s">
        <v>86</v>
      </c>
      <c r="D155" s="1" t="s">
        <v>99</v>
      </c>
      <c r="E155" s="2">
        <v>2173.35</v>
      </c>
      <c r="H155" s="3">
        <v>331</v>
      </c>
    </row>
    <row r="156" spans="1:8" ht="24" customHeight="1" x14ac:dyDescent="0.25">
      <c r="A156" s="1">
        <v>5</v>
      </c>
      <c r="B156" s="5">
        <v>42739</v>
      </c>
      <c r="C156" s="1" t="s">
        <v>73</v>
      </c>
      <c r="D156" s="1" t="s">
        <v>99</v>
      </c>
      <c r="E156" s="2">
        <v>1681.94</v>
      </c>
      <c r="H156" s="3">
        <v>332</v>
      </c>
    </row>
    <row r="157" spans="1:8" ht="24" customHeight="1" x14ac:dyDescent="0.25">
      <c r="A157" s="1">
        <v>6</v>
      </c>
      <c r="B157" s="5">
        <v>42739</v>
      </c>
      <c r="C157" s="1" t="s">
        <v>74</v>
      </c>
      <c r="D157" s="1" t="s">
        <v>99</v>
      </c>
      <c r="E157" s="2">
        <v>469.84</v>
      </c>
      <c r="H157" s="3">
        <v>333</v>
      </c>
    </row>
    <row r="158" spans="1:8" ht="24" customHeight="1" x14ac:dyDescent="0.25">
      <c r="A158" s="1">
        <v>7</v>
      </c>
      <c r="B158" s="5">
        <v>42739</v>
      </c>
      <c r="C158" s="1" t="s">
        <v>75</v>
      </c>
      <c r="D158" s="1" t="s">
        <v>99</v>
      </c>
      <c r="E158" s="2">
        <v>585.99</v>
      </c>
      <c r="H158" s="3">
        <v>334</v>
      </c>
    </row>
    <row r="159" spans="1:8" ht="24" customHeight="1" x14ac:dyDescent="0.25">
      <c r="A159" s="1">
        <v>8</v>
      </c>
      <c r="B159" s="5">
        <v>42741</v>
      </c>
      <c r="C159" s="1" t="s">
        <v>41</v>
      </c>
      <c r="D159" s="1" t="s">
        <v>100</v>
      </c>
      <c r="E159" s="2">
        <v>636</v>
      </c>
      <c r="H159" s="3">
        <v>319</v>
      </c>
    </row>
    <row r="160" spans="1:8" ht="24" customHeight="1" x14ac:dyDescent="0.25">
      <c r="A160" s="1">
        <v>9</v>
      </c>
      <c r="B160" s="5">
        <v>42741</v>
      </c>
      <c r="C160" s="1" t="s">
        <v>40</v>
      </c>
      <c r="D160" s="1" t="s">
        <v>100</v>
      </c>
      <c r="E160" s="26">
        <v>30628.03</v>
      </c>
      <c r="F160" s="26"/>
      <c r="H160" s="3">
        <v>320</v>
      </c>
    </row>
    <row r="161" spans="1:8" ht="24" customHeight="1" x14ac:dyDescent="0.25">
      <c r="A161" s="1">
        <v>10</v>
      </c>
      <c r="B161" s="5">
        <v>42744</v>
      </c>
      <c r="C161" s="1" t="s">
        <v>87</v>
      </c>
      <c r="D161" s="1" t="s">
        <v>99</v>
      </c>
      <c r="E161" s="2">
        <v>10000</v>
      </c>
      <c r="H161" s="3">
        <v>336</v>
      </c>
    </row>
    <row r="162" spans="1:8" ht="24" customHeight="1" x14ac:dyDescent="0.25">
      <c r="A162" s="1">
        <v>11</v>
      </c>
      <c r="B162" s="5">
        <v>42744</v>
      </c>
      <c r="C162" s="1" t="s">
        <v>42</v>
      </c>
      <c r="D162" s="1" t="s">
        <v>99</v>
      </c>
      <c r="E162" s="2">
        <v>984</v>
      </c>
      <c r="H162" s="3">
        <v>337</v>
      </c>
    </row>
    <row r="163" spans="1:8" ht="24" customHeight="1" x14ac:dyDescent="0.25">
      <c r="A163" s="1">
        <v>12</v>
      </c>
      <c r="B163" s="5">
        <v>42745</v>
      </c>
      <c r="C163" s="1" t="s">
        <v>85</v>
      </c>
      <c r="D163" s="1" t="s">
        <v>99</v>
      </c>
      <c r="E163" s="2">
        <v>5000</v>
      </c>
      <c r="H163" s="3">
        <v>339</v>
      </c>
    </row>
    <row r="164" spans="1:8" ht="24" customHeight="1" x14ac:dyDescent="0.25">
      <c r="A164" s="1">
        <v>13</v>
      </c>
      <c r="B164" s="5">
        <v>42745</v>
      </c>
      <c r="C164" s="1" t="s">
        <v>30</v>
      </c>
      <c r="D164" s="1" t="s">
        <v>99</v>
      </c>
      <c r="E164" s="2">
        <v>316</v>
      </c>
      <c r="H164" s="3">
        <v>340</v>
      </c>
    </row>
    <row r="165" spans="1:8" ht="24" customHeight="1" x14ac:dyDescent="0.25">
      <c r="A165" s="1">
        <v>14</v>
      </c>
      <c r="B165" s="5">
        <v>42745</v>
      </c>
      <c r="C165" s="1" t="s">
        <v>35</v>
      </c>
      <c r="D165" s="1" t="s">
        <v>99</v>
      </c>
      <c r="E165" s="2">
        <v>1000</v>
      </c>
      <c r="H165" s="3">
        <v>341</v>
      </c>
    </row>
    <row r="166" spans="1:8" ht="24" customHeight="1" x14ac:dyDescent="0.25">
      <c r="A166" s="1">
        <v>15</v>
      </c>
      <c r="B166" s="5">
        <v>42753</v>
      </c>
      <c r="C166" s="1" t="s">
        <v>85</v>
      </c>
      <c r="D166" s="1" t="s">
        <v>99</v>
      </c>
      <c r="E166" s="2">
        <v>5000</v>
      </c>
      <c r="H166" s="3">
        <v>342</v>
      </c>
    </row>
    <row r="167" spans="1:8" ht="24" customHeight="1" x14ac:dyDescent="0.25">
      <c r="A167" s="1">
        <v>16</v>
      </c>
      <c r="B167" s="5">
        <v>42759</v>
      </c>
      <c r="C167" s="1" t="s">
        <v>93</v>
      </c>
      <c r="D167" s="1" t="s">
        <v>100</v>
      </c>
      <c r="E167" s="26">
        <v>8492.7199999999993</v>
      </c>
      <c r="F167" s="26"/>
      <c r="G167" s="4"/>
      <c r="H167" s="18">
        <v>321</v>
      </c>
    </row>
    <row r="168" spans="1:8" ht="24" customHeight="1" x14ac:dyDescent="0.25">
      <c r="A168" s="1">
        <v>17</v>
      </c>
      <c r="B168" s="5">
        <v>42759</v>
      </c>
      <c r="C168" s="1" t="s">
        <v>92</v>
      </c>
      <c r="D168" s="1" t="s">
        <v>100</v>
      </c>
      <c r="E168" s="2">
        <v>5587.79</v>
      </c>
      <c r="H168" s="3">
        <v>322</v>
      </c>
    </row>
    <row r="169" spans="1:8" ht="24" customHeight="1" x14ac:dyDescent="0.25">
      <c r="A169" s="1">
        <v>18</v>
      </c>
      <c r="B169" s="5">
        <v>42759</v>
      </c>
      <c r="C169" s="1" t="s">
        <v>91</v>
      </c>
      <c r="D169" s="1" t="s">
        <v>100</v>
      </c>
      <c r="E169" s="2">
        <v>283.02</v>
      </c>
      <c r="H169" s="3">
        <v>323</v>
      </c>
    </row>
    <row r="170" spans="1:8" ht="24" customHeight="1" x14ac:dyDescent="0.25">
      <c r="A170" s="1">
        <v>19</v>
      </c>
      <c r="B170" s="5">
        <v>42759</v>
      </c>
      <c r="C170" s="1" t="s">
        <v>76</v>
      </c>
      <c r="D170" s="1" t="s">
        <v>100</v>
      </c>
      <c r="E170" s="2">
        <v>593.6</v>
      </c>
      <c r="H170" s="3">
        <v>324</v>
      </c>
    </row>
    <row r="171" spans="1:8" ht="24" customHeight="1" x14ac:dyDescent="0.25">
      <c r="A171" s="1">
        <v>20</v>
      </c>
      <c r="B171" s="5">
        <v>42759</v>
      </c>
      <c r="C171" s="1" t="s">
        <v>97</v>
      </c>
      <c r="D171" s="1" t="s">
        <v>100</v>
      </c>
      <c r="E171" s="2">
        <v>4356.6000000000004</v>
      </c>
      <c r="H171" s="3">
        <v>325</v>
      </c>
    </row>
    <row r="172" spans="1:8" ht="24" customHeight="1" x14ac:dyDescent="0.25">
      <c r="A172" s="1">
        <v>21</v>
      </c>
      <c r="B172" s="5">
        <v>42759</v>
      </c>
      <c r="C172" s="1" t="s">
        <v>115</v>
      </c>
      <c r="D172" s="1" t="s">
        <v>100</v>
      </c>
      <c r="E172" s="2">
        <v>97.6</v>
      </c>
      <c r="H172" s="3">
        <v>326</v>
      </c>
    </row>
    <row r="173" spans="1:8" ht="24" customHeight="1" x14ac:dyDescent="0.25">
      <c r="A173" s="1">
        <v>22</v>
      </c>
      <c r="B173" s="5">
        <v>42759</v>
      </c>
      <c r="C173" s="1" t="s">
        <v>118</v>
      </c>
      <c r="D173" s="1" t="s">
        <v>100</v>
      </c>
      <c r="E173" s="2">
        <v>2100.13</v>
      </c>
      <c r="H173" s="3">
        <v>327</v>
      </c>
    </row>
    <row r="174" spans="1:8" ht="24" customHeight="1" x14ac:dyDescent="0.25">
      <c r="A174" s="1">
        <v>23</v>
      </c>
      <c r="B174" s="5">
        <v>42759</v>
      </c>
      <c r="C174" s="1" t="s">
        <v>77</v>
      </c>
      <c r="D174" s="1" t="s">
        <v>100</v>
      </c>
      <c r="E174" s="2">
        <v>1272</v>
      </c>
      <c r="H174" s="3">
        <v>328</v>
      </c>
    </row>
    <row r="175" spans="1:8" ht="24" customHeight="1" x14ac:dyDescent="0.25">
      <c r="A175" s="1">
        <v>24</v>
      </c>
      <c r="B175" s="5">
        <v>42759</v>
      </c>
      <c r="C175" s="1" t="s">
        <v>85</v>
      </c>
      <c r="D175" s="1" t="s">
        <v>99</v>
      </c>
      <c r="E175" s="2">
        <v>5000</v>
      </c>
      <c r="H175" s="3">
        <v>344</v>
      </c>
    </row>
    <row r="176" spans="1:8" ht="24" customHeight="1" x14ac:dyDescent="0.25">
      <c r="A176" s="1">
        <v>25</v>
      </c>
      <c r="B176" s="5">
        <v>42736</v>
      </c>
      <c r="C176" s="1" t="s">
        <v>119</v>
      </c>
      <c r="D176" s="1" t="s">
        <v>99</v>
      </c>
      <c r="F176" s="2">
        <v>762</v>
      </c>
      <c r="H176" s="3">
        <v>329</v>
      </c>
    </row>
    <row r="177" spans="1:8" ht="24" customHeight="1" x14ac:dyDescent="0.25">
      <c r="A177" s="1">
        <v>26</v>
      </c>
      <c r="B177" s="5">
        <v>42739</v>
      </c>
      <c r="C177" s="1" t="s">
        <v>81</v>
      </c>
      <c r="D177" s="1" t="s">
        <v>99</v>
      </c>
      <c r="F177" s="2">
        <v>1601</v>
      </c>
      <c r="H177" s="3">
        <v>335</v>
      </c>
    </row>
    <row r="178" spans="1:8" ht="24" customHeight="1" x14ac:dyDescent="0.25">
      <c r="A178" s="1">
        <v>27</v>
      </c>
      <c r="B178" s="5">
        <v>42739</v>
      </c>
      <c r="C178" s="1" t="s">
        <v>82</v>
      </c>
      <c r="D178" s="1" t="s">
        <v>99</v>
      </c>
      <c r="F178" s="2">
        <v>1601</v>
      </c>
      <c r="H178" s="3">
        <v>335</v>
      </c>
    </row>
    <row r="179" spans="1:8" ht="24" customHeight="1" x14ac:dyDescent="0.25">
      <c r="A179" s="1">
        <v>28</v>
      </c>
      <c r="B179" s="5">
        <v>42744</v>
      </c>
      <c r="C179" s="1" t="s">
        <v>96</v>
      </c>
      <c r="D179" s="1" t="s">
        <v>99</v>
      </c>
      <c r="F179" s="2">
        <v>20000</v>
      </c>
      <c r="H179" s="3">
        <v>338</v>
      </c>
    </row>
    <row r="180" spans="1:8" ht="24" customHeight="1" x14ac:dyDescent="0.25">
      <c r="A180" s="1">
        <v>29</v>
      </c>
      <c r="B180" s="5">
        <v>42756</v>
      </c>
      <c r="C180" s="1" t="s">
        <v>87</v>
      </c>
      <c r="D180" s="1" t="s">
        <v>99</v>
      </c>
      <c r="F180" s="2">
        <v>5000</v>
      </c>
      <c r="H180" s="3">
        <v>343</v>
      </c>
    </row>
    <row r="181" spans="1:8" ht="24" customHeight="1" x14ac:dyDescent="0.25">
      <c r="A181" s="1">
        <v>30</v>
      </c>
      <c r="B181" s="5">
        <v>42766</v>
      </c>
      <c r="C181" s="1" t="s">
        <v>83</v>
      </c>
      <c r="D181" s="1" t="s">
        <v>99</v>
      </c>
      <c r="F181" s="2">
        <v>1385</v>
      </c>
      <c r="H181" s="3">
        <v>345</v>
      </c>
    </row>
    <row r="182" spans="1:8" s="24" customFormat="1" ht="24" customHeight="1" thickBot="1" x14ac:dyDescent="0.3">
      <c r="A182" s="24">
        <v>31</v>
      </c>
      <c r="B182" s="19">
        <v>42766</v>
      </c>
      <c r="C182" s="20" t="s">
        <v>84</v>
      </c>
      <c r="D182" s="20" t="s">
        <v>99</v>
      </c>
      <c r="E182" s="21"/>
      <c r="F182" s="21">
        <v>1385</v>
      </c>
      <c r="H182" s="34">
        <v>345</v>
      </c>
    </row>
    <row r="183" spans="1:8" ht="24" customHeight="1" x14ac:dyDescent="0.25">
      <c r="B183" s="5">
        <v>42772</v>
      </c>
      <c r="C183" s="1" t="s">
        <v>41</v>
      </c>
      <c r="D183" s="1" t="s">
        <v>100</v>
      </c>
      <c r="E183" s="2">
        <v>636</v>
      </c>
      <c r="F183" s="26"/>
      <c r="H183" s="3">
        <v>348</v>
      </c>
    </row>
    <row r="184" spans="1:8" ht="24" customHeight="1" x14ac:dyDescent="0.25">
      <c r="B184" s="5">
        <v>42772</v>
      </c>
      <c r="C184" s="1" t="s">
        <v>40</v>
      </c>
      <c r="D184" s="1" t="s">
        <v>100</v>
      </c>
      <c r="E184" s="26">
        <v>30386.27</v>
      </c>
      <c r="H184" s="3">
        <v>349</v>
      </c>
    </row>
    <row r="185" spans="1:8" ht="24" customHeight="1" x14ac:dyDescent="0.25">
      <c r="B185" s="5">
        <v>42790</v>
      </c>
      <c r="C185" s="1" t="s">
        <v>115</v>
      </c>
      <c r="D185" s="1" t="s">
        <v>100</v>
      </c>
      <c r="E185" s="2">
        <v>79.7</v>
      </c>
      <c r="H185" s="3">
        <v>350</v>
      </c>
    </row>
    <row r="186" spans="1:8" ht="24" customHeight="1" x14ac:dyDescent="0.25">
      <c r="B186" s="5">
        <v>42790</v>
      </c>
      <c r="C186" s="1" t="s">
        <v>76</v>
      </c>
      <c r="D186" s="1" t="s">
        <v>100</v>
      </c>
      <c r="E186" s="2">
        <v>551.20000000000005</v>
      </c>
      <c r="H186" s="3">
        <v>351</v>
      </c>
    </row>
    <row r="187" spans="1:8" ht="24" customHeight="1" x14ac:dyDescent="0.25">
      <c r="B187" s="5">
        <v>42790</v>
      </c>
      <c r="C187" s="1" t="s">
        <v>117</v>
      </c>
      <c r="D187" s="1" t="s">
        <v>100</v>
      </c>
      <c r="E187" s="2">
        <v>681.58</v>
      </c>
      <c r="H187" s="3">
        <v>352</v>
      </c>
    </row>
    <row r="188" spans="1:8" ht="24" customHeight="1" x14ac:dyDescent="0.25">
      <c r="B188" s="5">
        <v>42790</v>
      </c>
      <c r="C188" s="1" t="s">
        <v>97</v>
      </c>
      <c r="D188" s="1" t="s">
        <v>100</v>
      </c>
      <c r="E188" s="2">
        <v>1335.6</v>
      </c>
      <c r="H188" s="3">
        <v>353</v>
      </c>
    </row>
    <row r="189" spans="1:8" ht="24" customHeight="1" x14ac:dyDescent="0.25">
      <c r="B189" s="5">
        <v>42790</v>
      </c>
      <c r="C189" s="1" t="s">
        <v>91</v>
      </c>
      <c r="D189" s="1" t="s">
        <v>100</v>
      </c>
      <c r="E189" s="2">
        <v>424</v>
      </c>
      <c r="H189" s="3">
        <v>354</v>
      </c>
    </row>
    <row r="190" spans="1:8" ht="24" customHeight="1" x14ac:dyDescent="0.25">
      <c r="B190" s="5">
        <v>42790</v>
      </c>
      <c r="C190" s="1" t="s">
        <v>92</v>
      </c>
      <c r="D190" s="1" t="s">
        <v>100</v>
      </c>
      <c r="E190" s="2">
        <v>3893.91</v>
      </c>
      <c r="H190" s="3">
        <v>355</v>
      </c>
    </row>
    <row r="191" spans="1:8" ht="24" customHeight="1" x14ac:dyDescent="0.25">
      <c r="B191" s="5">
        <v>42790</v>
      </c>
      <c r="C191" s="1" t="s">
        <v>77</v>
      </c>
      <c r="D191" s="1" t="s">
        <v>100</v>
      </c>
      <c r="E191" s="2">
        <v>1272</v>
      </c>
      <c r="H191" s="3">
        <v>356</v>
      </c>
    </row>
    <row r="192" spans="1:8" ht="24" customHeight="1" x14ac:dyDescent="0.25">
      <c r="B192" s="5">
        <v>42767</v>
      </c>
      <c r="C192" s="1" t="s">
        <v>73</v>
      </c>
      <c r="D192" s="1" t="s">
        <v>99</v>
      </c>
      <c r="E192" s="2">
        <v>1681.94</v>
      </c>
      <c r="H192" s="3">
        <v>357</v>
      </c>
    </row>
    <row r="193" spans="2:8" ht="24" customHeight="1" x14ac:dyDescent="0.25">
      <c r="B193" s="5">
        <v>42767</v>
      </c>
      <c r="C193" s="1" t="s">
        <v>74</v>
      </c>
      <c r="D193" s="1" t="s">
        <v>99</v>
      </c>
      <c r="E193" s="2">
        <v>469.84</v>
      </c>
      <c r="H193" s="3">
        <v>358</v>
      </c>
    </row>
    <row r="194" spans="2:8" ht="24" customHeight="1" x14ac:dyDescent="0.25">
      <c r="B194" s="5">
        <v>42767</v>
      </c>
      <c r="C194" s="1" t="s">
        <v>75</v>
      </c>
      <c r="D194" s="1" t="s">
        <v>99</v>
      </c>
      <c r="E194" s="2">
        <v>585.99</v>
      </c>
      <c r="H194" s="3">
        <v>359</v>
      </c>
    </row>
    <row r="195" spans="2:8" ht="24" customHeight="1" x14ac:dyDescent="0.25">
      <c r="B195" s="5">
        <v>42767</v>
      </c>
      <c r="C195" s="1" t="s">
        <v>87</v>
      </c>
      <c r="D195" s="1" t="s">
        <v>99</v>
      </c>
      <c r="E195" s="2">
        <v>10000</v>
      </c>
      <c r="H195" s="3">
        <v>360</v>
      </c>
    </row>
    <row r="196" spans="2:8" ht="24" customHeight="1" x14ac:dyDescent="0.25">
      <c r="B196" s="5">
        <v>42770</v>
      </c>
      <c r="C196" s="1" t="s">
        <v>86</v>
      </c>
      <c r="D196" s="1" t="s">
        <v>99</v>
      </c>
      <c r="E196" s="2">
        <v>1625.95</v>
      </c>
      <c r="H196" s="3">
        <v>361</v>
      </c>
    </row>
    <row r="197" spans="2:8" ht="24" customHeight="1" x14ac:dyDescent="0.25">
      <c r="B197" s="5">
        <v>42770</v>
      </c>
      <c r="C197" s="1" t="s">
        <v>86</v>
      </c>
      <c r="D197" s="1" t="s">
        <v>99</v>
      </c>
      <c r="E197" s="2">
        <v>1685.15</v>
      </c>
      <c r="H197" s="3">
        <v>361</v>
      </c>
    </row>
    <row r="198" spans="2:8" ht="24" customHeight="1" x14ac:dyDescent="0.25">
      <c r="B198" s="5">
        <v>42770</v>
      </c>
      <c r="C198" s="1" t="s">
        <v>86</v>
      </c>
      <c r="D198" s="1" t="s">
        <v>99</v>
      </c>
      <c r="E198" s="2">
        <v>2370.9499999999998</v>
      </c>
      <c r="H198" s="3">
        <v>361</v>
      </c>
    </row>
    <row r="199" spans="2:8" ht="24" customHeight="1" x14ac:dyDescent="0.25">
      <c r="B199" s="5">
        <v>42770</v>
      </c>
      <c r="C199" s="1" t="s">
        <v>86</v>
      </c>
      <c r="D199" s="1" t="s">
        <v>99</v>
      </c>
      <c r="E199" s="2">
        <v>1659.55</v>
      </c>
      <c r="H199" s="3">
        <v>361</v>
      </c>
    </row>
    <row r="200" spans="2:8" ht="24" customHeight="1" x14ac:dyDescent="0.25">
      <c r="B200" s="5">
        <v>42772</v>
      </c>
      <c r="C200" s="1" t="s">
        <v>42</v>
      </c>
      <c r="D200" s="1" t="s">
        <v>99</v>
      </c>
      <c r="E200" s="2">
        <v>1050</v>
      </c>
      <c r="H200" s="3">
        <v>362</v>
      </c>
    </row>
    <row r="201" spans="2:8" ht="24" customHeight="1" x14ac:dyDescent="0.25">
      <c r="B201" s="5">
        <v>42774</v>
      </c>
      <c r="C201" s="1" t="s">
        <v>30</v>
      </c>
      <c r="D201" s="1" t="s">
        <v>99</v>
      </c>
      <c r="E201" s="2">
        <v>336.3</v>
      </c>
      <c r="H201" s="3">
        <v>363</v>
      </c>
    </row>
    <row r="202" spans="2:8" ht="24" customHeight="1" x14ac:dyDescent="0.25">
      <c r="B202" s="5">
        <v>42774</v>
      </c>
      <c r="C202" s="1" t="s">
        <v>85</v>
      </c>
      <c r="D202" s="1" t="s">
        <v>99</v>
      </c>
      <c r="E202" s="2">
        <v>5000</v>
      </c>
      <c r="H202" s="3">
        <v>364</v>
      </c>
    </row>
    <row r="203" spans="2:8" ht="24" customHeight="1" x14ac:dyDescent="0.25">
      <c r="B203" s="5">
        <v>42787</v>
      </c>
      <c r="C203" s="1" t="s">
        <v>85</v>
      </c>
      <c r="D203" s="1" t="s">
        <v>99</v>
      </c>
      <c r="E203" s="2">
        <v>5000</v>
      </c>
      <c r="H203" s="3">
        <v>365</v>
      </c>
    </row>
    <row r="204" spans="2:8" ht="24" customHeight="1" x14ac:dyDescent="0.25">
      <c r="B204" s="5">
        <v>42794</v>
      </c>
      <c r="C204" s="1" t="s">
        <v>94</v>
      </c>
      <c r="D204" s="1" t="s">
        <v>99</v>
      </c>
      <c r="E204" s="2">
        <v>13988.31</v>
      </c>
      <c r="H204" s="3">
        <v>366</v>
      </c>
    </row>
    <row r="205" spans="2:8" ht="24" customHeight="1" x14ac:dyDescent="0.25">
      <c r="B205" s="5">
        <v>42767</v>
      </c>
      <c r="C205" s="1" t="s">
        <v>119</v>
      </c>
      <c r="D205" s="1" t="s">
        <v>99</v>
      </c>
      <c r="F205" s="2">
        <v>762</v>
      </c>
      <c r="H205" s="3">
        <v>367</v>
      </c>
    </row>
    <row r="206" spans="2:8" ht="24" customHeight="1" x14ac:dyDescent="0.25">
      <c r="B206" s="5">
        <v>42770</v>
      </c>
      <c r="C206" s="1" t="s">
        <v>81</v>
      </c>
      <c r="D206" s="1" t="s">
        <v>99</v>
      </c>
      <c r="F206" s="2">
        <v>1601</v>
      </c>
      <c r="H206" s="3">
        <v>368</v>
      </c>
    </row>
    <row r="207" spans="2:8" ht="24" customHeight="1" x14ac:dyDescent="0.25">
      <c r="B207" s="5">
        <v>42770</v>
      </c>
      <c r="C207" s="1" t="s">
        <v>82</v>
      </c>
      <c r="D207" s="1" t="s">
        <v>99</v>
      </c>
      <c r="F207" s="2">
        <v>1601</v>
      </c>
      <c r="H207" s="3">
        <v>369</v>
      </c>
    </row>
    <row r="208" spans="2:8" ht="24" customHeight="1" x14ac:dyDescent="0.25">
      <c r="B208" s="5">
        <v>42772</v>
      </c>
      <c r="C208" s="1" t="s">
        <v>87</v>
      </c>
      <c r="D208" s="1" t="s">
        <v>99</v>
      </c>
      <c r="F208" s="2">
        <v>10000</v>
      </c>
      <c r="H208" s="3">
        <v>370</v>
      </c>
    </row>
    <row r="209" spans="1:8" ht="24" customHeight="1" x14ac:dyDescent="0.25">
      <c r="B209" s="5">
        <v>42787</v>
      </c>
      <c r="C209" s="1" t="s">
        <v>96</v>
      </c>
      <c r="D209" s="1" t="s">
        <v>99</v>
      </c>
      <c r="F209" s="2">
        <v>20000</v>
      </c>
      <c r="H209" s="3">
        <v>371</v>
      </c>
    </row>
    <row r="210" spans="1:8" ht="24" customHeight="1" x14ac:dyDescent="0.25">
      <c r="B210" s="5">
        <v>42794</v>
      </c>
      <c r="C210" s="1" t="s">
        <v>83</v>
      </c>
      <c r="D210" s="1" t="s">
        <v>99</v>
      </c>
      <c r="F210" s="2">
        <v>1385</v>
      </c>
      <c r="H210" s="3">
        <v>372</v>
      </c>
    </row>
    <row r="211" spans="1:8" ht="24" customHeight="1" x14ac:dyDescent="0.25">
      <c r="B211" s="5">
        <v>42794</v>
      </c>
      <c r="C211" s="1" t="s">
        <v>84</v>
      </c>
      <c r="D211" s="1" t="s">
        <v>99</v>
      </c>
      <c r="F211" s="2">
        <v>1385</v>
      </c>
      <c r="H211" s="3">
        <v>373</v>
      </c>
    </row>
    <row r="212" spans="1:8" s="24" customFormat="1" ht="24" customHeight="1" thickBot="1" x14ac:dyDescent="0.3">
      <c r="B212" s="19">
        <v>42794</v>
      </c>
      <c r="C212" s="24" t="s">
        <v>87</v>
      </c>
      <c r="D212" s="24" t="s">
        <v>99</v>
      </c>
      <c r="E212" s="21"/>
      <c r="F212" s="21">
        <v>5000</v>
      </c>
      <c r="H212" s="34">
        <v>374</v>
      </c>
    </row>
    <row r="213" spans="1:8" ht="24" customHeight="1" x14ac:dyDescent="0.25">
      <c r="A213" s="1">
        <v>1</v>
      </c>
      <c r="B213" s="5">
        <v>42796</v>
      </c>
      <c r="C213" s="1" t="s">
        <v>73</v>
      </c>
      <c r="D213" s="1" t="s">
        <v>99</v>
      </c>
      <c r="E213" s="2">
        <v>1681.94</v>
      </c>
      <c r="H213" s="3">
        <v>377</v>
      </c>
    </row>
    <row r="214" spans="1:8" ht="24" customHeight="1" x14ac:dyDescent="0.25">
      <c r="A214" s="1">
        <v>2</v>
      </c>
      <c r="B214" s="5">
        <v>42796</v>
      </c>
      <c r="C214" s="1" t="s">
        <v>74</v>
      </c>
      <c r="D214" s="1" t="s">
        <v>99</v>
      </c>
      <c r="E214" s="2">
        <v>469.84</v>
      </c>
      <c r="H214" s="3">
        <v>378</v>
      </c>
    </row>
    <row r="215" spans="1:8" ht="24" customHeight="1" x14ac:dyDescent="0.25">
      <c r="A215" s="1">
        <v>3</v>
      </c>
      <c r="B215" s="5">
        <v>42796</v>
      </c>
      <c r="C215" s="1" t="s">
        <v>75</v>
      </c>
      <c r="D215" s="1" t="s">
        <v>99</v>
      </c>
      <c r="E215" s="2">
        <v>585.99</v>
      </c>
      <c r="H215" s="3">
        <v>379</v>
      </c>
    </row>
    <row r="216" spans="1:8" ht="24" customHeight="1" x14ac:dyDescent="0.25">
      <c r="A216" s="1">
        <v>4</v>
      </c>
      <c r="B216" s="5">
        <v>42798</v>
      </c>
      <c r="C216" s="1" t="s">
        <v>86</v>
      </c>
      <c r="D216" s="1" t="s">
        <v>99</v>
      </c>
      <c r="E216" s="2">
        <v>2266.65</v>
      </c>
      <c r="H216" s="3">
        <v>380</v>
      </c>
    </row>
    <row r="217" spans="1:8" ht="24" customHeight="1" x14ac:dyDescent="0.25">
      <c r="A217" s="1">
        <v>5</v>
      </c>
      <c r="B217" s="5">
        <v>42798</v>
      </c>
      <c r="C217" s="1" t="s">
        <v>86</v>
      </c>
      <c r="D217" s="1" t="s">
        <v>99</v>
      </c>
      <c r="E217" s="26">
        <v>1563.75</v>
      </c>
      <c r="H217" s="3">
        <v>380</v>
      </c>
    </row>
    <row r="218" spans="1:8" ht="24" customHeight="1" x14ac:dyDescent="0.25">
      <c r="A218" s="1">
        <v>6</v>
      </c>
      <c r="B218" s="5">
        <v>42798</v>
      </c>
      <c r="C218" s="1" t="s">
        <v>86</v>
      </c>
      <c r="D218" s="1" t="s">
        <v>99</v>
      </c>
      <c r="E218" s="2">
        <v>518.35</v>
      </c>
      <c r="H218" s="3">
        <v>380</v>
      </c>
    </row>
    <row r="219" spans="1:8" ht="24" customHeight="1" x14ac:dyDescent="0.25">
      <c r="A219" s="1">
        <v>7</v>
      </c>
      <c r="B219" s="5">
        <v>42798</v>
      </c>
      <c r="C219" s="1" t="s">
        <v>86</v>
      </c>
      <c r="D219" s="1" t="s">
        <v>99</v>
      </c>
      <c r="E219" s="2">
        <v>2903.05</v>
      </c>
      <c r="H219" s="3">
        <v>380</v>
      </c>
    </row>
    <row r="220" spans="1:8" ht="24" customHeight="1" x14ac:dyDescent="0.25">
      <c r="A220" s="1">
        <v>8</v>
      </c>
      <c r="B220" s="5">
        <v>42800</v>
      </c>
      <c r="C220" s="1" t="s">
        <v>42</v>
      </c>
      <c r="D220" s="1" t="s">
        <v>99</v>
      </c>
      <c r="E220" s="2">
        <v>842</v>
      </c>
      <c r="H220" s="3">
        <v>381</v>
      </c>
    </row>
    <row r="221" spans="1:8" ht="24" customHeight="1" x14ac:dyDescent="0.25">
      <c r="A221" s="1">
        <v>11</v>
      </c>
      <c r="B221" s="5">
        <v>42802</v>
      </c>
      <c r="C221" s="1" t="s">
        <v>85</v>
      </c>
      <c r="D221" s="1" t="s">
        <v>99</v>
      </c>
      <c r="E221" s="2">
        <v>5000</v>
      </c>
      <c r="H221" s="3">
        <v>382</v>
      </c>
    </row>
    <row r="222" spans="1:8" ht="24" customHeight="1" x14ac:dyDescent="0.25">
      <c r="A222" s="1">
        <v>12</v>
      </c>
      <c r="B222" s="5">
        <v>42802</v>
      </c>
      <c r="C222" s="1" t="s">
        <v>125</v>
      </c>
      <c r="D222" s="1" t="s">
        <v>99</v>
      </c>
      <c r="E222" s="2">
        <v>800</v>
      </c>
      <c r="H222" s="3">
        <v>383</v>
      </c>
    </row>
    <row r="223" spans="1:8" ht="24" customHeight="1" x14ac:dyDescent="0.25">
      <c r="A223" s="1">
        <v>13</v>
      </c>
      <c r="B223" s="5">
        <v>42805</v>
      </c>
      <c r="C223" s="1" t="s">
        <v>87</v>
      </c>
      <c r="D223" s="1" t="s">
        <v>99</v>
      </c>
      <c r="E223" s="2">
        <v>10000</v>
      </c>
      <c r="H223" s="3">
        <v>384</v>
      </c>
    </row>
    <row r="224" spans="1:8" ht="24" customHeight="1" x14ac:dyDescent="0.25">
      <c r="A224" s="1">
        <v>14</v>
      </c>
      <c r="B224" s="5">
        <v>42807</v>
      </c>
      <c r="C224" s="1" t="s">
        <v>30</v>
      </c>
      <c r="D224" s="1" t="s">
        <v>99</v>
      </c>
      <c r="E224" s="2">
        <v>250.9</v>
      </c>
      <c r="H224" s="3">
        <v>385</v>
      </c>
    </row>
    <row r="225" spans="1:8" ht="24" customHeight="1" x14ac:dyDescent="0.25">
      <c r="A225" s="1">
        <v>15</v>
      </c>
      <c r="B225" s="5">
        <v>42807</v>
      </c>
      <c r="C225" s="1" t="s">
        <v>87</v>
      </c>
      <c r="D225" s="1" t="s">
        <v>99</v>
      </c>
      <c r="E225" s="2">
        <v>10000</v>
      </c>
      <c r="H225" s="3">
        <v>386</v>
      </c>
    </row>
    <row r="226" spans="1:8" ht="24" customHeight="1" x14ac:dyDescent="0.25">
      <c r="A226" s="1">
        <v>17</v>
      </c>
      <c r="B226" s="5">
        <v>42814</v>
      </c>
      <c r="C226" s="1" t="s">
        <v>85</v>
      </c>
      <c r="D226" s="1" t="s">
        <v>99</v>
      </c>
      <c r="E226" s="2">
        <v>5000</v>
      </c>
      <c r="H226" s="3">
        <v>387</v>
      </c>
    </row>
    <row r="227" spans="1:8" ht="24" customHeight="1" x14ac:dyDescent="0.25">
      <c r="A227" s="1">
        <v>27</v>
      </c>
      <c r="B227" s="5">
        <v>42795</v>
      </c>
      <c r="C227" s="1" t="s">
        <v>119</v>
      </c>
      <c r="D227" s="1" t="s">
        <v>99</v>
      </c>
      <c r="F227" s="2">
        <v>762</v>
      </c>
      <c r="H227" s="3">
        <v>388</v>
      </c>
    </row>
    <row r="228" spans="1:8" ht="24" customHeight="1" x14ac:dyDescent="0.25">
      <c r="A228" s="1">
        <v>28</v>
      </c>
      <c r="B228" s="5">
        <v>42798</v>
      </c>
      <c r="C228" s="1" t="s">
        <v>81</v>
      </c>
      <c r="D228" s="1" t="s">
        <v>99</v>
      </c>
      <c r="F228" s="2">
        <v>1601</v>
      </c>
      <c r="H228" s="3">
        <v>389</v>
      </c>
    </row>
    <row r="229" spans="1:8" ht="24" customHeight="1" x14ac:dyDescent="0.25">
      <c r="A229" s="1">
        <v>29</v>
      </c>
      <c r="B229" s="5">
        <v>42798</v>
      </c>
      <c r="C229" s="1" t="s">
        <v>82</v>
      </c>
      <c r="D229" s="1" t="s">
        <v>99</v>
      </c>
      <c r="F229" s="2">
        <v>1601</v>
      </c>
      <c r="H229" s="3">
        <v>390</v>
      </c>
    </row>
    <row r="230" spans="1:8" ht="24" customHeight="1" x14ac:dyDescent="0.25">
      <c r="A230" s="1">
        <v>30</v>
      </c>
      <c r="B230" s="5">
        <v>42801</v>
      </c>
      <c r="C230" s="1" t="s">
        <v>87</v>
      </c>
      <c r="D230" s="1" t="s">
        <v>99</v>
      </c>
      <c r="F230" s="2">
        <v>10000</v>
      </c>
      <c r="H230" s="3">
        <v>391</v>
      </c>
    </row>
    <row r="231" spans="1:8" ht="24" customHeight="1" x14ac:dyDescent="0.25">
      <c r="A231" s="1">
        <v>31</v>
      </c>
      <c r="B231" s="5">
        <v>42807</v>
      </c>
      <c r="C231" s="1" t="s">
        <v>95</v>
      </c>
      <c r="D231" s="1" t="s">
        <v>99</v>
      </c>
      <c r="F231" s="2">
        <v>2600</v>
      </c>
      <c r="H231" s="3">
        <v>392</v>
      </c>
    </row>
    <row r="232" spans="1:8" ht="24" customHeight="1" x14ac:dyDescent="0.25">
      <c r="A232" s="1">
        <v>32</v>
      </c>
      <c r="B232" s="5">
        <v>42825</v>
      </c>
      <c r="C232" s="1" t="s">
        <v>83</v>
      </c>
      <c r="D232" s="1" t="s">
        <v>99</v>
      </c>
      <c r="F232" s="2">
        <v>1385</v>
      </c>
      <c r="H232" s="3">
        <v>393</v>
      </c>
    </row>
    <row r="233" spans="1:8" ht="24" customHeight="1" x14ac:dyDescent="0.25">
      <c r="A233" s="1">
        <v>33</v>
      </c>
      <c r="B233" s="5">
        <v>42825</v>
      </c>
      <c r="C233" s="10" t="s">
        <v>84</v>
      </c>
      <c r="D233" s="10" t="s">
        <v>99</v>
      </c>
      <c r="E233" s="26"/>
      <c r="F233" s="26">
        <v>1385</v>
      </c>
      <c r="H233" s="3">
        <v>394</v>
      </c>
    </row>
    <row r="234" spans="1:8" ht="24" customHeight="1" x14ac:dyDescent="0.25">
      <c r="A234" s="1">
        <v>9</v>
      </c>
      <c r="B234" s="5">
        <v>42801</v>
      </c>
      <c r="C234" s="1" t="s">
        <v>41</v>
      </c>
      <c r="D234" s="1" t="s">
        <v>100</v>
      </c>
      <c r="E234" s="2">
        <v>636</v>
      </c>
      <c r="H234" s="3">
        <v>395</v>
      </c>
    </row>
    <row r="235" spans="1:8" ht="24" customHeight="1" x14ac:dyDescent="0.25">
      <c r="A235" s="1">
        <v>10</v>
      </c>
      <c r="B235" s="5">
        <v>42801</v>
      </c>
      <c r="C235" s="1" t="s">
        <v>40</v>
      </c>
      <c r="D235" s="1" t="s">
        <v>100</v>
      </c>
      <c r="E235" s="2">
        <v>24522.14</v>
      </c>
      <c r="H235" s="3">
        <v>396</v>
      </c>
    </row>
    <row r="236" spans="1:8" ht="24" customHeight="1" x14ac:dyDescent="0.25">
      <c r="A236" s="1">
        <v>16</v>
      </c>
      <c r="B236" s="5">
        <v>42813</v>
      </c>
      <c r="C236" s="1" t="s">
        <v>127</v>
      </c>
      <c r="D236" s="1" t="s">
        <v>100</v>
      </c>
      <c r="E236" s="2">
        <v>11120.1</v>
      </c>
      <c r="H236" s="3">
        <v>397</v>
      </c>
    </row>
    <row r="237" spans="1:8" ht="24" customHeight="1" x14ac:dyDescent="0.25">
      <c r="A237" s="1">
        <v>18</v>
      </c>
      <c r="B237" s="5">
        <v>42821</v>
      </c>
      <c r="C237" s="1" t="s">
        <v>128</v>
      </c>
      <c r="D237" s="1" t="s">
        <v>100</v>
      </c>
      <c r="E237" s="2">
        <v>4356</v>
      </c>
      <c r="H237" s="3">
        <v>398</v>
      </c>
    </row>
    <row r="238" spans="1:8" ht="24" customHeight="1" x14ac:dyDescent="0.25">
      <c r="A238" s="1">
        <v>19</v>
      </c>
      <c r="B238" s="5">
        <v>42821</v>
      </c>
      <c r="C238" s="1" t="s">
        <v>88</v>
      </c>
      <c r="D238" s="1" t="s">
        <v>100</v>
      </c>
      <c r="E238" s="2">
        <v>1855</v>
      </c>
      <c r="H238" s="3">
        <v>399</v>
      </c>
    </row>
    <row r="239" spans="1:8" ht="24" customHeight="1" x14ac:dyDescent="0.25">
      <c r="A239" s="1">
        <v>20</v>
      </c>
      <c r="B239" s="5">
        <v>42821</v>
      </c>
      <c r="C239" s="1" t="s">
        <v>114</v>
      </c>
      <c r="D239" s="1" t="s">
        <v>100</v>
      </c>
      <c r="E239" s="2">
        <v>627.52</v>
      </c>
      <c r="H239" s="3">
        <v>400</v>
      </c>
    </row>
    <row r="240" spans="1:8" ht="24" customHeight="1" x14ac:dyDescent="0.25">
      <c r="A240" s="1">
        <v>21</v>
      </c>
      <c r="B240" s="5">
        <v>42821</v>
      </c>
      <c r="C240" s="1" t="s">
        <v>78</v>
      </c>
      <c r="D240" s="1" t="s">
        <v>100</v>
      </c>
      <c r="E240" s="2">
        <v>4293</v>
      </c>
      <c r="H240" s="3">
        <v>401</v>
      </c>
    </row>
    <row r="241" spans="1:8" ht="24" customHeight="1" x14ac:dyDescent="0.25">
      <c r="A241" s="1">
        <v>22</v>
      </c>
      <c r="B241" s="5">
        <v>42821</v>
      </c>
      <c r="C241" s="1" t="s">
        <v>76</v>
      </c>
      <c r="D241" s="1" t="s">
        <v>100</v>
      </c>
      <c r="E241" s="2">
        <v>413.4</v>
      </c>
      <c r="H241" s="3">
        <v>402</v>
      </c>
    </row>
    <row r="242" spans="1:8" ht="24" customHeight="1" x14ac:dyDescent="0.25">
      <c r="A242" s="1">
        <v>23</v>
      </c>
      <c r="B242" s="5">
        <v>42821</v>
      </c>
      <c r="C242" s="1" t="s">
        <v>115</v>
      </c>
      <c r="D242" s="1" t="s">
        <v>100</v>
      </c>
      <c r="E242" s="2">
        <v>147.65</v>
      </c>
      <c r="H242" s="3">
        <v>403</v>
      </c>
    </row>
    <row r="243" spans="1:8" ht="24" customHeight="1" x14ac:dyDescent="0.25">
      <c r="A243" s="1">
        <v>24</v>
      </c>
      <c r="B243" s="5">
        <v>42823</v>
      </c>
      <c r="C243" s="1" t="s">
        <v>93</v>
      </c>
      <c r="D243" s="1" t="s">
        <v>100</v>
      </c>
      <c r="E243" s="2">
        <v>3680.32</v>
      </c>
      <c r="H243" s="3">
        <v>404</v>
      </c>
    </row>
    <row r="244" spans="1:8" ht="24" customHeight="1" x14ac:dyDescent="0.25">
      <c r="A244" s="1">
        <v>25</v>
      </c>
      <c r="B244" s="5">
        <v>42823</v>
      </c>
      <c r="C244" s="1" t="s">
        <v>118</v>
      </c>
      <c r="D244" s="1" t="s">
        <v>100</v>
      </c>
      <c r="E244" s="2">
        <v>3073.48</v>
      </c>
      <c r="H244" s="3">
        <v>405</v>
      </c>
    </row>
    <row r="245" spans="1:8" s="24" customFormat="1" ht="24" customHeight="1" thickBot="1" x14ac:dyDescent="0.3">
      <c r="A245" s="24">
        <v>26</v>
      </c>
      <c r="B245" s="19">
        <v>42825</v>
      </c>
      <c r="C245" s="24" t="s">
        <v>126</v>
      </c>
      <c r="D245" s="24" t="s">
        <v>100</v>
      </c>
      <c r="E245" s="21">
        <v>1550</v>
      </c>
      <c r="F245" s="21"/>
      <c r="H245" s="34">
        <v>406</v>
      </c>
    </row>
    <row r="246" spans="1:8" ht="24" customHeight="1" x14ac:dyDescent="0.25">
      <c r="A246" s="1">
        <v>1</v>
      </c>
      <c r="B246" s="5">
        <v>42828</v>
      </c>
      <c r="C246" s="1" t="s">
        <v>73</v>
      </c>
      <c r="D246" s="1" t="s">
        <v>99</v>
      </c>
      <c r="E246" s="2">
        <v>1681.94</v>
      </c>
      <c r="H246" s="3">
        <v>410</v>
      </c>
    </row>
    <row r="247" spans="1:8" ht="24" customHeight="1" x14ac:dyDescent="0.25">
      <c r="A247" s="1">
        <v>2</v>
      </c>
      <c r="B247" s="5">
        <v>42828</v>
      </c>
      <c r="C247" s="1" t="s">
        <v>74</v>
      </c>
      <c r="D247" s="1" t="s">
        <v>99</v>
      </c>
      <c r="E247" s="2">
        <v>469.84</v>
      </c>
      <c r="H247" s="3">
        <v>411</v>
      </c>
    </row>
    <row r="248" spans="1:8" ht="24" customHeight="1" x14ac:dyDescent="0.25">
      <c r="A248" s="1">
        <v>3</v>
      </c>
      <c r="B248" s="5">
        <v>42828</v>
      </c>
      <c r="C248" s="1" t="s">
        <v>75</v>
      </c>
      <c r="D248" s="1" t="s">
        <v>99</v>
      </c>
      <c r="E248" s="2">
        <v>585.99</v>
      </c>
      <c r="H248" s="3">
        <v>412</v>
      </c>
    </row>
    <row r="249" spans="1:8" ht="24" customHeight="1" x14ac:dyDescent="0.25">
      <c r="A249" s="1">
        <v>4</v>
      </c>
      <c r="B249" s="5">
        <v>42829</v>
      </c>
      <c r="C249" s="1" t="s">
        <v>86</v>
      </c>
      <c r="D249" s="1" t="s">
        <v>99</v>
      </c>
      <c r="E249" s="2">
        <v>2002.15</v>
      </c>
      <c r="H249" s="3">
        <v>413</v>
      </c>
    </row>
    <row r="250" spans="1:8" ht="24" customHeight="1" x14ac:dyDescent="0.25">
      <c r="A250" s="1">
        <v>5</v>
      </c>
      <c r="B250" s="5">
        <v>42829</v>
      </c>
      <c r="C250" s="1" t="s">
        <v>86</v>
      </c>
      <c r="D250" s="1" t="s">
        <v>99</v>
      </c>
      <c r="E250" s="26">
        <v>2104.9499999999998</v>
      </c>
      <c r="H250" s="3">
        <v>413</v>
      </c>
    </row>
    <row r="251" spans="1:8" ht="24" customHeight="1" x14ac:dyDescent="0.25">
      <c r="A251" s="1">
        <v>6</v>
      </c>
      <c r="B251" s="5">
        <v>42829</v>
      </c>
      <c r="C251" s="1" t="s">
        <v>86</v>
      </c>
      <c r="D251" s="1" t="s">
        <v>99</v>
      </c>
      <c r="E251" s="2">
        <v>3180.65</v>
      </c>
      <c r="H251" s="3">
        <v>413</v>
      </c>
    </row>
    <row r="252" spans="1:8" ht="24" customHeight="1" x14ac:dyDescent="0.25">
      <c r="A252" s="1">
        <v>7</v>
      </c>
      <c r="B252" s="5">
        <v>42830</v>
      </c>
      <c r="C252" s="1" t="s">
        <v>42</v>
      </c>
      <c r="D252" s="1" t="s">
        <v>99</v>
      </c>
      <c r="E252" s="2">
        <v>840</v>
      </c>
      <c r="H252" s="3">
        <v>414</v>
      </c>
    </row>
    <row r="253" spans="1:8" ht="24" customHeight="1" x14ac:dyDescent="0.25">
      <c r="A253" s="1">
        <v>8</v>
      </c>
      <c r="B253" s="5">
        <v>42830</v>
      </c>
      <c r="C253" s="1" t="s">
        <v>85</v>
      </c>
      <c r="D253" s="1" t="s">
        <v>99</v>
      </c>
      <c r="E253" s="2">
        <v>5000</v>
      </c>
      <c r="H253" s="3">
        <v>415</v>
      </c>
    </row>
    <row r="254" spans="1:8" ht="24" customHeight="1" x14ac:dyDescent="0.25">
      <c r="A254" s="1">
        <v>9</v>
      </c>
      <c r="B254" s="5">
        <v>42831</v>
      </c>
      <c r="C254" s="1" t="s">
        <v>30</v>
      </c>
      <c r="D254" s="1" t="s">
        <v>99</v>
      </c>
      <c r="E254" s="2">
        <v>274.39999999999998</v>
      </c>
      <c r="H254" s="3">
        <v>416</v>
      </c>
    </row>
    <row r="255" spans="1:8" ht="24" customHeight="1" x14ac:dyDescent="0.25">
      <c r="A255" s="1">
        <v>12</v>
      </c>
      <c r="B255" s="5">
        <v>42844</v>
      </c>
      <c r="C255" s="1" t="s">
        <v>85</v>
      </c>
      <c r="D255" s="1" t="s">
        <v>99</v>
      </c>
      <c r="E255" s="2">
        <v>5000</v>
      </c>
      <c r="H255" s="3">
        <v>417</v>
      </c>
    </row>
    <row r="256" spans="1:8" ht="24" customHeight="1" x14ac:dyDescent="0.25">
      <c r="A256" s="1">
        <v>24</v>
      </c>
      <c r="B256" s="5">
        <v>42826</v>
      </c>
      <c r="C256" s="1" t="s">
        <v>119</v>
      </c>
      <c r="D256" s="1" t="s">
        <v>99</v>
      </c>
      <c r="F256" s="2">
        <v>762</v>
      </c>
      <c r="H256" s="3">
        <v>418</v>
      </c>
    </row>
    <row r="257" spans="1:8" ht="24" customHeight="1" x14ac:dyDescent="0.25">
      <c r="A257" s="1">
        <v>25</v>
      </c>
      <c r="B257" s="5">
        <v>42829</v>
      </c>
      <c r="C257" s="1" t="s">
        <v>81</v>
      </c>
      <c r="D257" s="1" t="s">
        <v>99</v>
      </c>
      <c r="F257" s="2">
        <v>1601</v>
      </c>
      <c r="H257" s="3">
        <v>419</v>
      </c>
    </row>
    <row r="258" spans="1:8" ht="24" customHeight="1" x14ac:dyDescent="0.25">
      <c r="A258" s="1">
        <v>26</v>
      </c>
      <c r="B258" s="5">
        <v>42829</v>
      </c>
      <c r="C258" s="1" t="s">
        <v>82</v>
      </c>
      <c r="D258" s="1" t="s">
        <v>99</v>
      </c>
      <c r="F258" s="2">
        <v>1601</v>
      </c>
      <c r="H258" s="3">
        <v>419</v>
      </c>
    </row>
    <row r="259" spans="1:8" ht="24" customHeight="1" x14ac:dyDescent="0.25">
      <c r="A259" s="1">
        <v>27</v>
      </c>
      <c r="B259" s="5">
        <v>42837</v>
      </c>
      <c r="C259" s="1" t="s">
        <v>131</v>
      </c>
      <c r="D259" s="1" t="s">
        <v>99</v>
      </c>
      <c r="F259" s="2">
        <v>6076.8</v>
      </c>
      <c r="H259" s="3">
        <v>420</v>
      </c>
    </row>
    <row r="260" spans="1:8" ht="24" customHeight="1" x14ac:dyDescent="0.25">
      <c r="A260" s="1">
        <v>28</v>
      </c>
      <c r="B260" s="5">
        <v>42855</v>
      </c>
      <c r="C260" s="1" t="s">
        <v>83</v>
      </c>
      <c r="D260" s="1" t="s">
        <v>99</v>
      </c>
      <c r="F260" s="2">
        <v>1385</v>
      </c>
      <c r="H260" s="3">
        <v>421</v>
      </c>
    </row>
    <row r="261" spans="1:8" ht="24" customHeight="1" x14ac:dyDescent="0.25">
      <c r="A261" s="1">
        <v>29</v>
      </c>
      <c r="B261" s="5">
        <v>42855</v>
      </c>
      <c r="C261" s="10" t="s">
        <v>84</v>
      </c>
      <c r="D261" s="10" t="s">
        <v>99</v>
      </c>
      <c r="E261" s="26"/>
      <c r="F261" s="26">
        <v>1385</v>
      </c>
      <c r="H261" s="3">
        <v>421</v>
      </c>
    </row>
    <row r="262" spans="1:8" ht="24" customHeight="1" x14ac:dyDescent="0.25">
      <c r="A262" s="1">
        <v>10</v>
      </c>
      <c r="B262" s="5">
        <v>42832</v>
      </c>
      <c r="C262" s="1" t="s">
        <v>40</v>
      </c>
      <c r="D262" s="1" t="s">
        <v>100</v>
      </c>
      <c r="E262" s="26">
        <v>21978.89</v>
      </c>
      <c r="F262" s="26"/>
      <c r="H262" s="3">
        <v>422</v>
      </c>
    </row>
    <row r="263" spans="1:8" ht="24" customHeight="1" x14ac:dyDescent="0.25">
      <c r="A263" s="1">
        <v>11</v>
      </c>
      <c r="B263" s="5">
        <v>42832</v>
      </c>
      <c r="C263" s="1" t="s">
        <v>41</v>
      </c>
      <c r="D263" s="1" t="s">
        <v>100</v>
      </c>
      <c r="E263" s="2">
        <v>636</v>
      </c>
      <c r="H263" s="3">
        <v>423</v>
      </c>
    </row>
    <row r="264" spans="1:8" ht="24" customHeight="1" x14ac:dyDescent="0.25">
      <c r="A264" s="1">
        <v>13</v>
      </c>
      <c r="B264" s="5">
        <v>42850</v>
      </c>
      <c r="C264" s="1" t="s">
        <v>88</v>
      </c>
      <c r="D264" s="1" t="s">
        <v>100</v>
      </c>
      <c r="E264" s="2">
        <v>169.6</v>
      </c>
      <c r="H264" s="3">
        <v>424</v>
      </c>
    </row>
    <row r="265" spans="1:8" ht="24" customHeight="1" x14ac:dyDescent="0.25">
      <c r="A265" s="1">
        <v>14</v>
      </c>
      <c r="B265" s="5">
        <v>42850</v>
      </c>
      <c r="C265" s="1" t="s">
        <v>129</v>
      </c>
      <c r="D265" s="1" t="s">
        <v>100</v>
      </c>
      <c r="E265" s="2">
        <v>2226</v>
      </c>
      <c r="H265" s="3">
        <v>425</v>
      </c>
    </row>
    <row r="266" spans="1:8" ht="24" customHeight="1" x14ac:dyDescent="0.25">
      <c r="A266" s="1">
        <v>15</v>
      </c>
      <c r="B266" s="5">
        <v>42850</v>
      </c>
      <c r="C266" s="1" t="s">
        <v>78</v>
      </c>
      <c r="D266" s="1" t="s">
        <v>100</v>
      </c>
      <c r="E266" s="2">
        <v>1431</v>
      </c>
      <c r="H266" s="3">
        <v>426</v>
      </c>
    </row>
    <row r="267" spans="1:8" ht="24" customHeight="1" x14ac:dyDescent="0.25">
      <c r="A267" s="1">
        <v>16</v>
      </c>
      <c r="B267" s="5">
        <v>42850</v>
      </c>
      <c r="C267" s="1" t="s">
        <v>97</v>
      </c>
      <c r="D267" s="1" t="s">
        <v>100</v>
      </c>
      <c r="E267" s="2">
        <v>1717.2</v>
      </c>
      <c r="H267" s="3">
        <v>427</v>
      </c>
    </row>
    <row r="268" spans="1:8" ht="24" customHeight="1" x14ac:dyDescent="0.25">
      <c r="A268" s="1">
        <v>17</v>
      </c>
      <c r="B268" s="5">
        <v>42850</v>
      </c>
      <c r="C268" s="1" t="s">
        <v>76</v>
      </c>
      <c r="D268" s="1" t="s">
        <v>100</v>
      </c>
      <c r="E268" s="2">
        <v>413.4</v>
      </c>
      <c r="H268" s="3">
        <v>428</v>
      </c>
    </row>
    <row r="269" spans="1:8" ht="24" customHeight="1" x14ac:dyDescent="0.25">
      <c r="A269" s="1">
        <v>18</v>
      </c>
      <c r="B269" s="5">
        <v>42850</v>
      </c>
      <c r="C269" s="1" t="s">
        <v>115</v>
      </c>
      <c r="D269" s="1" t="s">
        <v>100</v>
      </c>
      <c r="E269" s="2">
        <v>134.19999999999999</v>
      </c>
      <c r="H269" s="3">
        <v>429</v>
      </c>
    </row>
    <row r="270" spans="1:8" ht="24" customHeight="1" x14ac:dyDescent="0.25">
      <c r="A270" s="1">
        <v>19</v>
      </c>
      <c r="B270" s="5">
        <v>42850</v>
      </c>
      <c r="C270" s="1" t="s">
        <v>118</v>
      </c>
      <c r="D270" s="1" t="s">
        <v>100</v>
      </c>
      <c r="E270" s="2">
        <v>4604.3900000000003</v>
      </c>
      <c r="H270" s="3">
        <v>430</v>
      </c>
    </row>
    <row r="271" spans="1:8" ht="24" customHeight="1" x14ac:dyDescent="0.25">
      <c r="A271" s="1">
        <v>20</v>
      </c>
      <c r="B271" s="5">
        <v>42850</v>
      </c>
      <c r="C271" s="1" t="s">
        <v>117</v>
      </c>
      <c r="D271" s="1" t="s">
        <v>100</v>
      </c>
      <c r="E271" s="2">
        <v>238.5</v>
      </c>
      <c r="H271" s="3">
        <v>431</v>
      </c>
    </row>
    <row r="272" spans="1:8" ht="24" customHeight="1" x14ac:dyDescent="0.25">
      <c r="A272" s="1">
        <v>21</v>
      </c>
      <c r="B272" s="5">
        <v>42853</v>
      </c>
      <c r="C272" s="1" t="s">
        <v>93</v>
      </c>
      <c r="D272" s="1" t="s">
        <v>100</v>
      </c>
      <c r="E272" s="2">
        <v>7393.5</v>
      </c>
      <c r="H272" s="3">
        <v>432</v>
      </c>
    </row>
    <row r="273" spans="1:8" ht="24" customHeight="1" x14ac:dyDescent="0.25">
      <c r="A273" s="1">
        <v>22</v>
      </c>
      <c r="B273" s="5">
        <v>42853</v>
      </c>
      <c r="C273" s="1" t="s">
        <v>130</v>
      </c>
      <c r="D273" s="1" t="s">
        <v>100</v>
      </c>
      <c r="E273" s="2">
        <v>700</v>
      </c>
      <c r="H273" s="3">
        <v>433</v>
      </c>
    </row>
    <row r="274" spans="1:8" s="24" customFormat="1" ht="24" customHeight="1" thickBot="1" x14ac:dyDescent="0.3">
      <c r="A274" s="24">
        <v>23</v>
      </c>
      <c r="B274" s="19">
        <v>42853</v>
      </c>
      <c r="C274" s="24" t="s">
        <v>85</v>
      </c>
      <c r="D274" s="24" t="s">
        <v>99</v>
      </c>
      <c r="E274" s="21">
        <v>5000</v>
      </c>
      <c r="F274" s="21"/>
      <c r="H274" s="34">
        <v>434</v>
      </c>
    </row>
    <row r="275" spans="1:8" ht="24" customHeight="1" x14ac:dyDescent="0.25">
      <c r="A275" s="1">
        <v>17</v>
      </c>
      <c r="B275" s="5">
        <v>42856</v>
      </c>
      <c r="C275" s="1" t="s">
        <v>119</v>
      </c>
      <c r="D275" s="1" t="s">
        <v>99</v>
      </c>
      <c r="F275" s="2">
        <v>762</v>
      </c>
      <c r="H275" s="3">
        <v>440</v>
      </c>
    </row>
    <row r="276" spans="1:8" ht="24" customHeight="1" x14ac:dyDescent="0.25">
      <c r="A276" s="1">
        <v>18</v>
      </c>
      <c r="B276" s="5">
        <v>42859</v>
      </c>
      <c r="C276" s="1" t="s">
        <v>81</v>
      </c>
      <c r="D276" s="1" t="s">
        <v>99</v>
      </c>
      <c r="F276" s="2">
        <v>1601</v>
      </c>
      <c r="H276" s="3">
        <v>441</v>
      </c>
    </row>
    <row r="277" spans="1:8" ht="24" customHeight="1" x14ac:dyDescent="0.25">
      <c r="A277" s="1">
        <v>19</v>
      </c>
      <c r="B277" s="5">
        <v>42859</v>
      </c>
      <c r="C277" s="1" t="s">
        <v>82</v>
      </c>
      <c r="D277" s="1" t="s">
        <v>99</v>
      </c>
      <c r="F277" s="2">
        <v>1601</v>
      </c>
      <c r="H277" s="3">
        <v>442</v>
      </c>
    </row>
    <row r="278" spans="1:8" ht="24" customHeight="1" x14ac:dyDescent="0.25">
      <c r="A278" s="1">
        <v>20</v>
      </c>
      <c r="B278" s="5">
        <v>42886</v>
      </c>
      <c r="C278" s="1" t="s">
        <v>83</v>
      </c>
      <c r="D278" s="1" t="s">
        <v>99</v>
      </c>
      <c r="F278" s="2">
        <v>1385</v>
      </c>
      <c r="H278" s="3">
        <v>443</v>
      </c>
    </row>
    <row r="279" spans="1:8" ht="24" customHeight="1" x14ac:dyDescent="0.25">
      <c r="A279" s="1">
        <v>21</v>
      </c>
      <c r="B279" s="5">
        <v>42886</v>
      </c>
      <c r="C279" s="1" t="s">
        <v>84</v>
      </c>
      <c r="D279" s="1" t="s">
        <v>99</v>
      </c>
      <c r="F279" s="2">
        <v>1385</v>
      </c>
      <c r="H279" s="3">
        <v>444</v>
      </c>
    </row>
    <row r="280" spans="1:8" ht="24" customHeight="1" x14ac:dyDescent="0.25">
      <c r="A280" s="1">
        <v>1</v>
      </c>
      <c r="B280" s="5">
        <v>42857</v>
      </c>
      <c r="C280" s="1" t="s">
        <v>73</v>
      </c>
      <c r="D280" s="1" t="s">
        <v>99</v>
      </c>
      <c r="E280" s="2">
        <v>1681.94</v>
      </c>
      <c r="H280" s="3">
        <v>445</v>
      </c>
    </row>
    <row r="281" spans="1:8" ht="24" customHeight="1" x14ac:dyDescent="0.25">
      <c r="A281" s="1">
        <v>2</v>
      </c>
      <c r="B281" s="5">
        <v>42857</v>
      </c>
      <c r="C281" s="1" t="s">
        <v>74</v>
      </c>
      <c r="D281" s="1" t="s">
        <v>99</v>
      </c>
      <c r="E281" s="2">
        <v>469.84</v>
      </c>
      <c r="H281" s="3">
        <v>446</v>
      </c>
    </row>
    <row r="282" spans="1:8" ht="24" customHeight="1" x14ac:dyDescent="0.25">
      <c r="A282" s="1">
        <v>3</v>
      </c>
      <c r="B282" s="5">
        <v>42857</v>
      </c>
      <c r="C282" s="1" t="s">
        <v>75</v>
      </c>
      <c r="D282" s="1" t="s">
        <v>99</v>
      </c>
      <c r="E282" s="2">
        <v>585.99</v>
      </c>
      <c r="H282" s="3">
        <v>447</v>
      </c>
    </row>
    <row r="283" spans="1:8" ht="24" customHeight="1" x14ac:dyDescent="0.25">
      <c r="A283" s="1">
        <v>4</v>
      </c>
      <c r="B283" s="5">
        <v>42858</v>
      </c>
      <c r="C283" s="1" t="s">
        <v>86</v>
      </c>
      <c r="D283" s="1" t="s">
        <v>99</v>
      </c>
      <c r="E283" s="2">
        <v>1965.55</v>
      </c>
      <c r="H283" s="3">
        <v>448</v>
      </c>
    </row>
    <row r="284" spans="1:8" ht="24" customHeight="1" x14ac:dyDescent="0.25">
      <c r="A284" s="1">
        <v>5</v>
      </c>
      <c r="B284" s="5">
        <v>42858</v>
      </c>
      <c r="C284" s="1" t="s">
        <v>86</v>
      </c>
      <c r="D284" s="1" t="s">
        <v>99</v>
      </c>
      <c r="E284" s="2">
        <v>2818.95</v>
      </c>
      <c r="H284" s="3">
        <v>448</v>
      </c>
    </row>
    <row r="285" spans="1:8" ht="24" customHeight="1" x14ac:dyDescent="0.25">
      <c r="A285" s="1">
        <v>6</v>
      </c>
      <c r="B285" s="5">
        <v>42858</v>
      </c>
      <c r="C285" s="1" t="s">
        <v>86</v>
      </c>
      <c r="D285" s="1" t="s">
        <v>99</v>
      </c>
      <c r="E285" s="2">
        <v>2144.25</v>
      </c>
      <c r="H285" s="3">
        <v>448</v>
      </c>
    </row>
    <row r="286" spans="1:8" ht="24" customHeight="1" x14ac:dyDescent="0.25">
      <c r="A286" s="1">
        <v>7</v>
      </c>
      <c r="B286" s="5">
        <v>42859</v>
      </c>
      <c r="C286" s="1" t="s">
        <v>85</v>
      </c>
      <c r="D286" s="1" t="s">
        <v>99</v>
      </c>
      <c r="E286" s="2">
        <v>10000</v>
      </c>
      <c r="H286" s="3">
        <v>449</v>
      </c>
    </row>
    <row r="287" spans="1:8" ht="24" customHeight="1" x14ac:dyDescent="0.25">
      <c r="A287" s="1">
        <v>11</v>
      </c>
      <c r="B287" s="5">
        <v>42860</v>
      </c>
      <c r="C287" s="1" t="s">
        <v>42</v>
      </c>
      <c r="D287" s="1" t="s">
        <v>99</v>
      </c>
      <c r="E287" s="2">
        <v>840</v>
      </c>
      <c r="H287" s="3">
        <v>450</v>
      </c>
    </row>
    <row r="288" spans="1:8" ht="24" customHeight="1" x14ac:dyDescent="0.25">
      <c r="A288" s="1">
        <v>12</v>
      </c>
      <c r="B288" s="5">
        <v>42864</v>
      </c>
      <c r="C288" s="1" t="s">
        <v>125</v>
      </c>
      <c r="D288" s="1" t="s">
        <v>99</v>
      </c>
      <c r="E288" s="2">
        <v>1000</v>
      </c>
      <c r="H288" s="3">
        <v>451</v>
      </c>
    </row>
    <row r="289" spans="1:8" ht="24" customHeight="1" x14ac:dyDescent="0.25">
      <c r="A289" s="1">
        <v>13</v>
      </c>
      <c r="B289" s="5">
        <v>42864</v>
      </c>
      <c r="C289" s="1" t="s">
        <v>30</v>
      </c>
      <c r="D289" s="1" t="s">
        <v>99</v>
      </c>
      <c r="E289" s="2">
        <v>252</v>
      </c>
      <c r="H289" s="3">
        <v>452</v>
      </c>
    </row>
    <row r="290" spans="1:8" ht="24" customHeight="1" x14ac:dyDescent="0.25">
      <c r="A290" s="1">
        <v>14</v>
      </c>
      <c r="B290" s="5">
        <v>42869</v>
      </c>
      <c r="C290" s="1" t="s">
        <v>85</v>
      </c>
      <c r="D290" s="1" t="s">
        <v>99</v>
      </c>
      <c r="E290" s="2">
        <v>5000</v>
      </c>
      <c r="H290" s="3">
        <v>453</v>
      </c>
    </row>
    <row r="291" spans="1:8" ht="24" customHeight="1" x14ac:dyDescent="0.25">
      <c r="A291" s="1">
        <v>15</v>
      </c>
      <c r="B291" s="5">
        <v>42877</v>
      </c>
      <c r="C291" s="1" t="s">
        <v>85</v>
      </c>
      <c r="D291" s="1" t="s">
        <v>99</v>
      </c>
      <c r="E291" s="2">
        <v>5000</v>
      </c>
      <c r="H291" s="3">
        <v>454</v>
      </c>
    </row>
    <row r="292" spans="1:8" ht="24" customHeight="1" x14ac:dyDescent="0.25">
      <c r="A292" s="1">
        <v>16</v>
      </c>
      <c r="B292" s="5">
        <v>42881</v>
      </c>
      <c r="C292" s="1" t="s">
        <v>85</v>
      </c>
      <c r="D292" s="1" t="s">
        <v>99</v>
      </c>
      <c r="E292" s="2">
        <v>5000</v>
      </c>
      <c r="H292" s="3">
        <v>455</v>
      </c>
    </row>
    <row r="293" spans="1:8" ht="24" customHeight="1" x14ac:dyDescent="0.25">
      <c r="A293" s="1">
        <v>32</v>
      </c>
      <c r="B293" s="5">
        <v>42885</v>
      </c>
      <c r="C293" s="1" t="s">
        <v>94</v>
      </c>
      <c r="D293" s="1" t="s">
        <v>99</v>
      </c>
      <c r="E293" s="2">
        <v>8707.5400000000009</v>
      </c>
      <c r="H293" s="3">
        <v>456</v>
      </c>
    </row>
    <row r="294" spans="1:8" ht="24" customHeight="1" x14ac:dyDescent="0.25">
      <c r="A294" s="1">
        <v>34</v>
      </c>
      <c r="B294" s="5">
        <v>42886</v>
      </c>
      <c r="C294" s="1" t="s">
        <v>87</v>
      </c>
      <c r="D294" s="1" t="s">
        <v>99</v>
      </c>
      <c r="E294" s="2">
        <v>10000</v>
      </c>
      <c r="H294" s="3">
        <v>457</v>
      </c>
    </row>
    <row r="295" spans="1:8" ht="24" customHeight="1" x14ac:dyDescent="0.25">
      <c r="A295" s="1">
        <v>8</v>
      </c>
      <c r="B295" s="5">
        <v>42859</v>
      </c>
      <c r="C295" s="1" t="s">
        <v>136</v>
      </c>
      <c r="D295" s="1" t="s">
        <v>100</v>
      </c>
      <c r="E295" s="2">
        <v>810</v>
      </c>
      <c r="H295" s="3">
        <v>458</v>
      </c>
    </row>
    <row r="296" spans="1:8" ht="24" customHeight="1" x14ac:dyDescent="0.25">
      <c r="A296" s="1">
        <v>9</v>
      </c>
      <c r="B296" s="5">
        <v>42860</v>
      </c>
      <c r="C296" s="1" t="s">
        <v>40</v>
      </c>
      <c r="D296" s="1" t="s">
        <v>100</v>
      </c>
      <c r="E296" s="2">
        <v>23400.85</v>
      </c>
      <c r="H296" s="3">
        <v>459</v>
      </c>
    </row>
    <row r="297" spans="1:8" ht="24" customHeight="1" x14ac:dyDescent="0.25">
      <c r="A297" s="1">
        <v>10</v>
      </c>
      <c r="B297" s="5">
        <v>42860</v>
      </c>
      <c r="C297" s="1" t="s">
        <v>41</v>
      </c>
      <c r="D297" s="1" t="s">
        <v>100</v>
      </c>
      <c r="E297" s="2">
        <v>636</v>
      </c>
      <c r="H297" s="3">
        <v>460</v>
      </c>
    </row>
    <row r="298" spans="1:8" ht="24" customHeight="1" x14ac:dyDescent="0.25">
      <c r="A298" s="1">
        <v>22</v>
      </c>
      <c r="B298" s="5">
        <v>42877</v>
      </c>
      <c r="C298" s="1" t="s">
        <v>93</v>
      </c>
      <c r="D298" s="1" t="s">
        <v>100</v>
      </c>
      <c r="E298" s="2">
        <v>2756</v>
      </c>
      <c r="H298" s="3">
        <v>461</v>
      </c>
    </row>
    <row r="299" spans="1:8" ht="24" customHeight="1" x14ac:dyDescent="0.25">
      <c r="A299" s="1">
        <v>23</v>
      </c>
      <c r="B299" s="5">
        <v>42881</v>
      </c>
      <c r="C299" s="1" t="s">
        <v>53</v>
      </c>
      <c r="D299" s="1" t="s">
        <v>100</v>
      </c>
      <c r="E299" s="2">
        <v>212</v>
      </c>
      <c r="H299" s="3">
        <v>462</v>
      </c>
    </row>
    <row r="300" spans="1:8" ht="24" customHeight="1" x14ac:dyDescent="0.25">
      <c r="A300" s="1">
        <v>24</v>
      </c>
      <c r="B300" s="5">
        <v>42881</v>
      </c>
      <c r="C300" s="1" t="s">
        <v>115</v>
      </c>
      <c r="D300" s="1" t="s">
        <v>100</v>
      </c>
      <c r="E300" s="2">
        <v>89.85</v>
      </c>
      <c r="H300" s="3">
        <v>463</v>
      </c>
    </row>
    <row r="301" spans="1:8" ht="24" customHeight="1" x14ac:dyDescent="0.25">
      <c r="A301" s="1">
        <v>25</v>
      </c>
      <c r="B301" s="5">
        <v>42881</v>
      </c>
      <c r="C301" s="1" t="s">
        <v>76</v>
      </c>
      <c r="D301" s="1" t="s">
        <v>100</v>
      </c>
      <c r="E301" s="2">
        <v>413.4</v>
      </c>
      <c r="H301" s="3">
        <v>464</v>
      </c>
    </row>
    <row r="302" spans="1:8" ht="24" customHeight="1" x14ac:dyDescent="0.25">
      <c r="A302" s="1">
        <v>26</v>
      </c>
      <c r="B302" s="5">
        <v>42881</v>
      </c>
      <c r="C302" s="1" t="s">
        <v>118</v>
      </c>
      <c r="D302" s="1" t="s">
        <v>100</v>
      </c>
      <c r="E302" s="2">
        <v>2831.27</v>
      </c>
      <c r="H302" s="3">
        <v>465</v>
      </c>
    </row>
    <row r="303" spans="1:8" ht="24" customHeight="1" x14ac:dyDescent="0.25">
      <c r="A303" s="1">
        <v>27</v>
      </c>
      <c r="B303" s="5">
        <v>42881</v>
      </c>
      <c r="C303" s="1" t="s">
        <v>78</v>
      </c>
      <c r="D303" s="1" t="s">
        <v>100</v>
      </c>
      <c r="E303" s="2">
        <v>2862</v>
      </c>
      <c r="H303" s="3">
        <v>466</v>
      </c>
    </row>
    <row r="304" spans="1:8" ht="24" customHeight="1" x14ac:dyDescent="0.25">
      <c r="A304" s="1">
        <v>28</v>
      </c>
      <c r="B304" s="5">
        <v>42881</v>
      </c>
      <c r="C304" s="1" t="s">
        <v>129</v>
      </c>
      <c r="D304" s="1" t="s">
        <v>100</v>
      </c>
      <c r="E304" s="2">
        <v>4664</v>
      </c>
      <c r="H304" s="3">
        <v>467</v>
      </c>
    </row>
    <row r="305" spans="1:8 16384:16384" ht="24" customHeight="1" x14ac:dyDescent="0.25">
      <c r="A305" s="1">
        <v>29</v>
      </c>
      <c r="B305" s="5">
        <v>42881</v>
      </c>
      <c r="C305" s="1" t="s">
        <v>97</v>
      </c>
      <c r="D305" s="1" t="s">
        <v>100</v>
      </c>
      <c r="E305" s="2">
        <v>2575.8000000000002</v>
      </c>
      <c r="H305" s="3">
        <v>468</v>
      </c>
    </row>
    <row r="306" spans="1:8 16384:16384" ht="24" customHeight="1" x14ac:dyDescent="0.25">
      <c r="A306" s="1">
        <v>30</v>
      </c>
      <c r="B306" s="5">
        <v>42881</v>
      </c>
      <c r="C306" s="1" t="s">
        <v>117</v>
      </c>
      <c r="D306" s="1" t="s">
        <v>100</v>
      </c>
      <c r="E306" s="2">
        <v>182.32</v>
      </c>
      <c r="H306" s="3">
        <v>469</v>
      </c>
    </row>
    <row r="307" spans="1:8 16384:16384" ht="24" customHeight="1" x14ac:dyDescent="0.25">
      <c r="A307" s="1">
        <v>31</v>
      </c>
      <c r="B307" s="5">
        <v>42881</v>
      </c>
      <c r="C307" s="1" t="s">
        <v>93</v>
      </c>
      <c r="D307" s="1" t="s">
        <v>100</v>
      </c>
      <c r="E307" s="2">
        <v>4324.8</v>
      </c>
      <c r="H307" s="3">
        <v>470</v>
      </c>
    </row>
    <row r="308" spans="1:8 16384:16384" s="24" customFormat="1" ht="24" customHeight="1" thickBot="1" x14ac:dyDescent="0.3">
      <c r="A308" s="24">
        <v>33</v>
      </c>
      <c r="B308" s="19">
        <v>42885</v>
      </c>
      <c r="C308" s="24" t="s">
        <v>137</v>
      </c>
      <c r="D308" s="24" t="s">
        <v>100</v>
      </c>
      <c r="E308" s="21">
        <v>708.32</v>
      </c>
      <c r="F308" s="21"/>
      <c r="H308" s="34">
        <v>471</v>
      </c>
    </row>
    <row r="309" spans="1:8 16384:16384" ht="24" customHeight="1" x14ac:dyDescent="0.25">
      <c r="A309" s="1">
        <v>2</v>
      </c>
      <c r="B309" s="5">
        <v>42887</v>
      </c>
      <c r="C309" s="1" t="s">
        <v>73</v>
      </c>
      <c r="D309" s="1" t="s">
        <v>99</v>
      </c>
      <c r="E309" s="2">
        <v>1681.94</v>
      </c>
      <c r="H309" s="3">
        <v>477</v>
      </c>
      <c r="XFD309" s="1">
        <f t="shared" ref="XFD309:XFD341" si="4">SUM(A309:XFC309)</f>
        <v>45047.94</v>
      </c>
    </row>
    <row r="310" spans="1:8 16384:16384" ht="24" customHeight="1" x14ac:dyDescent="0.25">
      <c r="A310" s="1">
        <v>3</v>
      </c>
      <c r="B310" s="5">
        <v>42887</v>
      </c>
      <c r="C310" s="1" t="s">
        <v>74</v>
      </c>
      <c r="D310" s="1" t="s">
        <v>99</v>
      </c>
      <c r="E310" s="2">
        <v>469.84</v>
      </c>
      <c r="H310" s="3">
        <v>478</v>
      </c>
      <c r="XFD310" s="1">
        <f t="shared" si="4"/>
        <v>43837.84</v>
      </c>
    </row>
    <row r="311" spans="1:8 16384:16384" ht="24" customHeight="1" x14ac:dyDescent="0.25">
      <c r="A311" s="1">
        <v>4</v>
      </c>
      <c r="B311" s="5">
        <v>42887</v>
      </c>
      <c r="C311" s="1" t="s">
        <v>75</v>
      </c>
      <c r="D311" s="1" t="s">
        <v>99</v>
      </c>
      <c r="E311" s="2">
        <v>585.99</v>
      </c>
      <c r="H311" s="3">
        <v>479</v>
      </c>
      <c r="XFD311" s="1">
        <f t="shared" si="4"/>
        <v>43955.99</v>
      </c>
    </row>
    <row r="312" spans="1:8 16384:16384" ht="24" customHeight="1" x14ac:dyDescent="0.25">
      <c r="A312" s="1">
        <v>27</v>
      </c>
      <c r="B312" s="5">
        <v>42887</v>
      </c>
      <c r="C312" s="1" t="s">
        <v>119</v>
      </c>
      <c r="D312" s="1" t="s">
        <v>99</v>
      </c>
      <c r="F312" s="2">
        <v>762</v>
      </c>
      <c r="H312" s="3">
        <v>480</v>
      </c>
      <c r="XFD312" s="1">
        <f t="shared" si="4"/>
        <v>44156</v>
      </c>
    </row>
    <row r="313" spans="1:8 16384:16384" ht="24" customHeight="1" x14ac:dyDescent="0.25">
      <c r="A313" s="1">
        <v>5</v>
      </c>
      <c r="B313" s="5">
        <v>42888</v>
      </c>
      <c r="C313" s="1" t="s">
        <v>85</v>
      </c>
      <c r="D313" s="1" t="s">
        <v>99</v>
      </c>
      <c r="E313" s="2">
        <v>5000</v>
      </c>
      <c r="H313" s="3">
        <v>481</v>
      </c>
      <c r="XFD313" s="1">
        <f t="shared" si="4"/>
        <v>48374</v>
      </c>
    </row>
    <row r="314" spans="1:8 16384:16384" ht="24" customHeight="1" x14ac:dyDescent="0.25">
      <c r="A314" s="1">
        <v>6</v>
      </c>
      <c r="B314" s="5">
        <v>42888</v>
      </c>
      <c r="C314" s="1" t="s">
        <v>87</v>
      </c>
      <c r="D314" s="1" t="s">
        <v>99</v>
      </c>
      <c r="E314" s="26">
        <v>10000</v>
      </c>
      <c r="F314" s="26"/>
      <c r="H314" s="3">
        <v>482</v>
      </c>
      <c r="XFD314" s="1">
        <f t="shared" si="4"/>
        <v>53376</v>
      </c>
    </row>
    <row r="315" spans="1:8 16384:16384" ht="24" customHeight="1" x14ac:dyDescent="0.25">
      <c r="A315" s="1">
        <v>7</v>
      </c>
      <c r="B315" s="5">
        <v>42890</v>
      </c>
      <c r="C315" s="1" t="s">
        <v>86</v>
      </c>
      <c r="D315" s="1" t="s">
        <v>99</v>
      </c>
      <c r="E315" s="26">
        <v>3718.85</v>
      </c>
      <c r="F315" s="26"/>
      <c r="H315" s="3">
        <v>483</v>
      </c>
      <c r="XFD315" s="1">
        <f t="shared" si="4"/>
        <v>47098.85</v>
      </c>
    </row>
    <row r="316" spans="1:8 16384:16384" ht="24" customHeight="1" x14ac:dyDescent="0.25">
      <c r="A316" s="1">
        <v>8</v>
      </c>
      <c r="B316" s="5">
        <v>42890</v>
      </c>
      <c r="C316" s="1" t="s">
        <v>86</v>
      </c>
      <c r="D316" s="1" t="s">
        <v>99</v>
      </c>
      <c r="E316" s="2">
        <v>3424.5</v>
      </c>
      <c r="H316" s="3">
        <v>483</v>
      </c>
      <c r="XFD316" s="1">
        <f t="shared" si="4"/>
        <v>46805.5</v>
      </c>
    </row>
    <row r="317" spans="1:8 16384:16384" ht="24" customHeight="1" x14ac:dyDescent="0.25">
      <c r="A317" s="1">
        <v>9</v>
      </c>
      <c r="B317" s="5">
        <v>42890</v>
      </c>
      <c r="C317" s="1" t="s">
        <v>86</v>
      </c>
      <c r="D317" s="1" t="s">
        <v>99</v>
      </c>
      <c r="E317" s="2">
        <v>3901.05</v>
      </c>
      <c r="H317" s="3">
        <v>483</v>
      </c>
      <c r="XFD317" s="1">
        <f t="shared" si="4"/>
        <v>47283.05</v>
      </c>
    </row>
    <row r="318" spans="1:8 16384:16384" ht="24" customHeight="1" x14ac:dyDescent="0.25">
      <c r="A318" s="1">
        <v>28</v>
      </c>
      <c r="B318" s="5">
        <v>42890</v>
      </c>
      <c r="C318" s="1" t="s">
        <v>81</v>
      </c>
      <c r="D318" s="1" t="s">
        <v>99</v>
      </c>
      <c r="F318" s="2">
        <v>1601</v>
      </c>
      <c r="H318" s="3">
        <v>484</v>
      </c>
      <c r="XFD318" s="1">
        <f t="shared" si="4"/>
        <v>45003</v>
      </c>
    </row>
    <row r="319" spans="1:8 16384:16384" ht="24" customHeight="1" x14ac:dyDescent="0.25">
      <c r="A319" s="1">
        <v>10</v>
      </c>
      <c r="B319" s="5">
        <v>42892</v>
      </c>
      <c r="C319" s="1" t="s">
        <v>42</v>
      </c>
      <c r="D319" s="1" t="s">
        <v>99</v>
      </c>
      <c r="E319" s="2">
        <v>840</v>
      </c>
      <c r="H319" s="3">
        <v>485</v>
      </c>
      <c r="XFD319" s="1">
        <f t="shared" si="4"/>
        <v>44227</v>
      </c>
    </row>
    <row r="320" spans="1:8 16384:16384" ht="24" customHeight="1" x14ac:dyDescent="0.25">
      <c r="A320" s="1">
        <v>13</v>
      </c>
      <c r="B320" s="5">
        <v>42895</v>
      </c>
      <c r="C320" s="1" t="s">
        <v>30</v>
      </c>
      <c r="D320" s="1" t="s">
        <v>99</v>
      </c>
      <c r="E320" s="2">
        <v>290</v>
      </c>
      <c r="H320" s="3">
        <v>486</v>
      </c>
      <c r="XFD320" s="1">
        <f t="shared" si="4"/>
        <v>43684</v>
      </c>
    </row>
    <row r="321" spans="1:8 16384:16384" ht="24" customHeight="1" x14ac:dyDescent="0.25">
      <c r="A321" s="1">
        <v>14</v>
      </c>
      <c r="B321" s="5">
        <v>42895</v>
      </c>
      <c r="C321" s="1" t="s">
        <v>35</v>
      </c>
      <c r="D321" s="1" t="s">
        <v>99</v>
      </c>
      <c r="E321" s="2">
        <v>566</v>
      </c>
      <c r="H321" s="3">
        <v>487</v>
      </c>
      <c r="XFD321" s="1">
        <f t="shared" si="4"/>
        <v>43962</v>
      </c>
    </row>
    <row r="322" spans="1:8 16384:16384" ht="24" customHeight="1" x14ac:dyDescent="0.25">
      <c r="A322" s="1">
        <v>15</v>
      </c>
      <c r="B322" s="5">
        <v>42899</v>
      </c>
      <c r="C322" s="1" t="s">
        <v>85</v>
      </c>
      <c r="D322" s="1" t="s">
        <v>99</v>
      </c>
      <c r="E322" s="2">
        <v>5000</v>
      </c>
      <c r="H322" s="3">
        <v>488</v>
      </c>
      <c r="XFD322" s="1">
        <f t="shared" si="4"/>
        <v>48402</v>
      </c>
    </row>
    <row r="323" spans="1:8 16384:16384" ht="24" customHeight="1" x14ac:dyDescent="0.25">
      <c r="A323" s="1">
        <v>17</v>
      </c>
      <c r="B323" s="5">
        <v>42903</v>
      </c>
      <c r="C323" s="1" t="s">
        <v>87</v>
      </c>
      <c r="D323" s="1" t="s">
        <v>99</v>
      </c>
      <c r="E323" s="26">
        <v>10000</v>
      </c>
      <c r="F323" s="26"/>
      <c r="H323" s="3">
        <v>489</v>
      </c>
      <c r="XFD323" s="1">
        <f t="shared" si="4"/>
        <v>53409</v>
      </c>
    </row>
    <row r="324" spans="1:8 16384:16384" ht="24" customHeight="1" x14ac:dyDescent="0.25">
      <c r="A324" s="1">
        <v>18</v>
      </c>
      <c r="B324" s="5">
        <v>42904</v>
      </c>
      <c r="C324" s="1" t="s">
        <v>85</v>
      </c>
      <c r="D324" s="1" t="s">
        <v>99</v>
      </c>
      <c r="E324" s="26">
        <v>5000</v>
      </c>
      <c r="F324" s="26"/>
      <c r="H324" s="3">
        <v>490</v>
      </c>
      <c r="XFD324" s="1">
        <f t="shared" si="4"/>
        <v>48412</v>
      </c>
    </row>
    <row r="325" spans="1:8 16384:16384" ht="24" customHeight="1" x14ac:dyDescent="0.25">
      <c r="A325" s="1">
        <v>31</v>
      </c>
      <c r="B325" s="5">
        <v>42906</v>
      </c>
      <c r="C325" s="1" t="s">
        <v>140</v>
      </c>
      <c r="D325" s="1" t="s">
        <v>99</v>
      </c>
      <c r="F325" s="2">
        <v>9360</v>
      </c>
      <c r="H325" s="3">
        <v>491</v>
      </c>
      <c r="XFD325" s="1">
        <f t="shared" si="4"/>
        <v>52788</v>
      </c>
    </row>
    <row r="326" spans="1:8 16384:16384" ht="24" customHeight="1" x14ac:dyDescent="0.25">
      <c r="A326" s="1">
        <v>19</v>
      </c>
      <c r="B326" s="5">
        <v>42907</v>
      </c>
      <c r="C326" s="1" t="s">
        <v>85</v>
      </c>
      <c r="D326" s="1" t="s">
        <v>99</v>
      </c>
      <c r="E326" s="26">
        <v>5000</v>
      </c>
      <c r="F326" s="26"/>
      <c r="H326" s="3">
        <v>492</v>
      </c>
      <c r="XFD326" s="1">
        <f t="shared" si="4"/>
        <v>48418</v>
      </c>
    </row>
    <row r="327" spans="1:8 16384:16384" ht="24" customHeight="1" x14ac:dyDescent="0.25">
      <c r="A327" s="1">
        <v>29</v>
      </c>
      <c r="B327" s="5">
        <v>42916</v>
      </c>
      <c r="C327" s="1" t="s">
        <v>83</v>
      </c>
      <c r="D327" s="1" t="s">
        <v>99</v>
      </c>
      <c r="F327" s="2">
        <v>1385</v>
      </c>
      <c r="H327" s="3">
        <v>493</v>
      </c>
      <c r="XFD327" s="1">
        <f t="shared" si="4"/>
        <v>44823</v>
      </c>
    </row>
    <row r="328" spans="1:8 16384:16384" ht="24" customHeight="1" x14ac:dyDescent="0.25">
      <c r="A328" s="1">
        <v>30</v>
      </c>
      <c r="B328" s="5">
        <v>42916</v>
      </c>
      <c r="C328" s="1" t="s">
        <v>84</v>
      </c>
      <c r="D328" s="1" t="s">
        <v>99</v>
      </c>
      <c r="F328" s="2">
        <v>1385</v>
      </c>
      <c r="H328" s="3">
        <v>493</v>
      </c>
      <c r="XFD328" s="1">
        <f t="shared" si="4"/>
        <v>44824</v>
      </c>
    </row>
    <row r="329" spans="1:8 16384:16384" ht="24" customHeight="1" x14ac:dyDescent="0.25">
      <c r="A329" s="1">
        <v>31</v>
      </c>
      <c r="B329" s="5">
        <v>42888</v>
      </c>
      <c r="C329" s="1" t="s">
        <v>141</v>
      </c>
      <c r="D329" s="1" t="s">
        <v>99</v>
      </c>
      <c r="F329" s="2">
        <v>50000</v>
      </c>
      <c r="H329" s="3">
        <v>494</v>
      </c>
      <c r="XFD329" s="1">
        <f t="shared" si="4"/>
        <v>93413</v>
      </c>
    </row>
    <row r="330" spans="1:8 16384:16384" ht="24" customHeight="1" x14ac:dyDescent="0.25">
      <c r="A330" s="1">
        <v>32</v>
      </c>
      <c r="B330" s="5">
        <v>42893</v>
      </c>
      <c r="C330" s="1" t="s">
        <v>87</v>
      </c>
      <c r="D330" s="1" t="s">
        <v>99</v>
      </c>
      <c r="F330" s="2">
        <v>10000</v>
      </c>
      <c r="H330" s="3">
        <v>495</v>
      </c>
      <c r="XFD330" s="1">
        <f t="shared" si="4"/>
        <v>53420</v>
      </c>
    </row>
    <row r="331" spans="1:8 16384:16384" ht="24" customHeight="1" x14ac:dyDescent="0.25">
      <c r="A331" s="1">
        <v>1</v>
      </c>
      <c r="B331" s="5">
        <v>42887</v>
      </c>
      <c r="C331" s="1" t="s">
        <v>138</v>
      </c>
      <c r="D331" s="1" t="s">
        <v>99</v>
      </c>
      <c r="E331" s="26">
        <v>22240</v>
      </c>
      <c r="F331" s="26"/>
      <c r="H331" s="3">
        <v>496</v>
      </c>
      <c r="XFD331" s="1">
        <f t="shared" si="4"/>
        <v>65624</v>
      </c>
    </row>
    <row r="332" spans="1:8 16384:16384" ht="24" customHeight="1" x14ac:dyDescent="0.25">
      <c r="A332" s="1">
        <v>11</v>
      </c>
      <c r="B332" s="5">
        <v>42893</v>
      </c>
      <c r="C332" s="1" t="s">
        <v>40</v>
      </c>
      <c r="D332" s="1" t="s">
        <v>100</v>
      </c>
      <c r="E332" s="2">
        <v>15510.1</v>
      </c>
      <c r="H332" s="3">
        <v>497</v>
      </c>
      <c r="XFD332" s="1">
        <f t="shared" si="4"/>
        <v>58911.1</v>
      </c>
    </row>
    <row r="333" spans="1:8 16384:16384" ht="24" customHeight="1" x14ac:dyDescent="0.25">
      <c r="A333" s="1">
        <v>12</v>
      </c>
      <c r="B333" s="5">
        <v>42893</v>
      </c>
      <c r="C333" s="1" t="s">
        <v>41</v>
      </c>
      <c r="D333" s="1" t="s">
        <v>100</v>
      </c>
      <c r="E333" s="2">
        <v>636</v>
      </c>
      <c r="H333" s="3">
        <v>498</v>
      </c>
      <c r="XFD333" s="1">
        <f t="shared" si="4"/>
        <v>44039</v>
      </c>
    </row>
    <row r="334" spans="1:8 16384:16384" ht="24" customHeight="1" x14ac:dyDescent="0.25">
      <c r="A334" s="1">
        <v>16</v>
      </c>
      <c r="B334" s="5">
        <v>42901</v>
      </c>
      <c r="C334" s="1" t="s">
        <v>127</v>
      </c>
      <c r="D334" s="1" t="s">
        <v>100</v>
      </c>
      <c r="E334" s="2">
        <v>663.89</v>
      </c>
      <c r="H334" s="3">
        <v>499</v>
      </c>
      <c r="XFD334" s="1">
        <f t="shared" si="4"/>
        <v>44079.89</v>
      </c>
    </row>
    <row r="335" spans="1:8 16384:16384" ht="24" customHeight="1" x14ac:dyDescent="0.25">
      <c r="A335" s="1">
        <v>20</v>
      </c>
      <c r="B335" s="5">
        <v>42915</v>
      </c>
      <c r="C335" s="1" t="s">
        <v>117</v>
      </c>
      <c r="D335" s="1" t="s">
        <v>100</v>
      </c>
      <c r="E335" s="2">
        <v>388.6</v>
      </c>
      <c r="H335" s="3">
        <v>501</v>
      </c>
      <c r="XFD335" s="1">
        <f t="shared" si="4"/>
        <v>43824.6</v>
      </c>
    </row>
    <row r="336" spans="1:8 16384:16384" ht="24" customHeight="1" x14ac:dyDescent="0.25">
      <c r="A336" s="1">
        <v>21</v>
      </c>
      <c r="B336" s="5">
        <v>42915</v>
      </c>
      <c r="C336" s="1" t="s">
        <v>115</v>
      </c>
      <c r="D336" s="1" t="s">
        <v>100</v>
      </c>
      <c r="E336" s="2">
        <v>95.85</v>
      </c>
      <c r="H336" s="3">
        <v>502</v>
      </c>
      <c r="XFD336" s="1">
        <f t="shared" si="4"/>
        <v>43533.85</v>
      </c>
    </row>
    <row r="337" spans="1:8 16384:16384" ht="24" customHeight="1" x14ac:dyDescent="0.25">
      <c r="A337" s="1">
        <v>22</v>
      </c>
      <c r="B337" s="5">
        <v>42915</v>
      </c>
      <c r="C337" s="1" t="s">
        <v>129</v>
      </c>
      <c r="D337" s="1" t="s">
        <v>100</v>
      </c>
      <c r="E337" s="2">
        <v>2332</v>
      </c>
      <c r="H337" s="3">
        <v>503</v>
      </c>
      <c r="XFD337" s="1">
        <f t="shared" si="4"/>
        <v>45772</v>
      </c>
    </row>
    <row r="338" spans="1:8 16384:16384" ht="24" customHeight="1" x14ac:dyDescent="0.25">
      <c r="A338" s="1">
        <v>23</v>
      </c>
      <c r="B338" s="5">
        <v>42915</v>
      </c>
      <c r="C338" s="1" t="s">
        <v>76</v>
      </c>
      <c r="D338" s="1" t="s">
        <v>100</v>
      </c>
      <c r="E338" s="2">
        <v>482.3</v>
      </c>
      <c r="H338" s="3">
        <v>504</v>
      </c>
      <c r="XFD338" s="1">
        <f t="shared" si="4"/>
        <v>43924.3</v>
      </c>
    </row>
    <row r="339" spans="1:8 16384:16384" ht="24" customHeight="1" x14ac:dyDescent="0.25">
      <c r="A339" s="1">
        <v>24</v>
      </c>
      <c r="B339" s="5">
        <v>42915</v>
      </c>
      <c r="C339" s="1" t="s">
        <v>139</v>
      </c>
      <c r="D339" s="1" t="s">
        <v>100</v>
      </c>
      <c r="E339" s="2">
        <v>5044</v>
      </c>
      <c r="H339" s="3">
        <v>505</v>
      </c>
      <c r="XFD339" s="1">
        <f t="shared" si="4"/>
        <v>48488</v>
      </c>
    </row>
    <row r="340" spans="1:8 16384:16384" ht="24" customHeight="1" x14ac:dyDescent="0.25">
      <c r="A340" s="1">
        <v>25</v>
      </c>
      <c r="B340" s="5">
        <v>42915</v>
      </c>
      <c r="C340" s="1" t="s">
        <v>97</v>
      </c>
      <c r="D340" s="1" t="s">
        <v>100</v>
      </c>
      <c r="E340" s="2">
        <v>572.4</v>
      </c>
      <c r="H340" s="3">
        <v>506</v>
      </c>
      <c r="XFD340" s="1">
        <f t="shared" si="4"/>
        <v>44018.400000000001</v>
      </c>
    </row>
    <row r="341" spans="1:8 16384:16384" ht="24" customHeight="1" x14ac:dyDescent="0.25">
      <c r="A341" s="1">
        <v>26</v>
      </c>
      <c r="B341" s="5">
        <v>42915</v>
      </c>
      <c r="C341" s="1" t="s">
        <v>93</v>
      </c>
      <c r="D341" s="1" t="s">
        <v>100</v>
      </c>
      <c r="E341" s="26">
        <v>1335.6</v>
      </c>
      <c r="F341" s="26"/>
      <c r="H341" s="3">
        <v>507</v>
      </c>
      <c r="XFD341" s="1">
        <f t="shared" si="4"/>
        <v>44783.6</v>
      </c>
    </row>
    <row r="342" spans="1:8 16384:16384" ht="24" customHeight="1" x14ac:dyDescent="0.25">
      <c r="A342" s="1">
        <v>33</v>
      </c>
      <c r="B342" s="5">
        <v>42916</v>
      </c>
      <c r="C342" s="1" t="s">
        <v>137</v>
      </c>
      <c r="D342" s="1" t="s">
        <v>100</v>
      </c>
      <c r="E342" s="26"/>
      <c r="F342" s="26"/>
    </row>
  </sheetData>
  <autoFilter ref="B2:G341" xr:uid="{00000000-0009-0000-0000-00000A000000}"/>
  <sortState xmlns:xlrd2="http://schemas.microsoft.com/office/spreadsheetml/2017/richdata2" ref="A309:XFD339">
    <sortCondition ref="D309:D339"/>
    <sortCondition ref="B309:B339"/>
  </sortState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6"/>
  <sheetViews>
    <sheetView topLeftCell="A10" workbookViewId="0">
      <selection activeCell="J15" sqref="J15"/>
    </sheetView>
  </sheetViews>
  <sheetFormatPr defaultColWidth="9.109375" defaultRowHeight="24" customHeight="1" x14ac:dyDescent="0.25"/>
  <cols>
    <col min="1" max="1" width="13.88671875" style="3" customWidth="1"/>
    <col min="2" max="2" width="20.6640625" style="1" customWidth="1"/>
    <col min="3" max="3" width="9.33203125" style="1" customWidth="1"/>
    <col min="4" max="5" width="15.44140625" style="2" customWidth="1"/>
    <col min="6" max="6" width="15.44140625" style="1" customWidth="1"/>
    <col min="7" max="16384" width="9.109375" style="1"/>
  </cols>
  <sheetData>
    <row r="1" spans="1:6" ht="24" customHeight="1" x14ac:dyDescent="0.25">
      <c r="A1" s="9" t="s">
        <v>29</v>
      </c>
      <c r="D1" s="2">
        <f>SUBTOTAL(9,D3:D166)</f>
        <v>47330.34</v>
      </c>
      <c r="E1" s="2">
        <f>SUBTOTAL(9,E3:E166)</f>
        <v>9099.6200000000008</v>
      </c>
      <c r="F1" s="4">
        <f>D1-E1</f>
        <v>38230.719999999994</v>
      </c>
    </row>
    <row r="2" spans="1:6" s="6" customFormat="1" ht="24" customHeight="1" x14ac:dyDescent="0.25">
      <c r="A2" s="7" t="s">
        <v>4</v>
      </c>
      <c r="B2" s="6" t="s">
        <v>3</v>
      </c>
      <c r="D2" s="8" t="s">
        <v>2</v>
      </c>
      <c r="E2" s="8" t="s">
        <v>1</v>
      </c>
      <c r="F2" s="7" t="s">
        <v>0</v>
      </c>
    </row>
    <row r="3" spans="1:6" ht="24" customHeight="1" x14ac:dyDescent="0.25">
      <c r="A3" s="5">
        <v>42491</v>
      </c>
      <c r="B3" s="1" t="s">
        <v>14</v>
      </c>
      <c r="D3" s="2">
        <v>24222.34</v>
      </c>
      <c r="F3" s="4">
        <f>D3-E3</f>
        <v>24222.34</v>
      </c>
    </row>
    <row r="4" spans="1:6" ht="24" customHeight="1" x14ac:dyDescent="0.25">
      <c r="A4" s="5">
        <v>42492</v>
      </c>
      <c r="B4" s="1" t="s">
        <v>31</v>
      </c>
      <c r="E4" s="2">
        <v>2198.4499999999998</v>
      </c>
      <c r="F4" s="4">
        <f t="shared" ref="F4:F73" si="0">F3+D4-E4</f>
        <v>22023.89</v>
      </c>
    </row>
    <row r="5" spans="1:6" ht="24" customHeight="1" x14ac:dyDescent="0.25">
      <c r="A5" s="5">
        <v>42492</v>
      </c>
      <c r="B5" s="1" t="s">
        <v>52</v>
      </c>
      <c r="E5" s="2">
        <v>825.65</v>
      </c>
      <c r="F5" s="4">
        <f t="shared" si="0"/>
        <v>21198.239999999998</v>
      </c>
    </row>
    <row r="6" spans="1:6" ht="24" customHeight="1" x14ac:dyDescent="0.25">
      <c r="A6" s="5">
        <v>42492</v>
      </c>
      <c r="B6" s="1" t="s">
        <v>32</v>
      </c>
      <c r="C6" s="10"/>
      <c r="E6" s="2">
        <v>1452.65</v>
      </c>
      <c r="F6" s="4">
        <f t="shared" si="0"/>
        <v>19745.589999999997</v>
      </c>
    </row>
    <row r="7" spans="1:6" ht="24" customHeight="1" x14ac:dyDescent="0.25">
      <c r="A7" s="5">
        <v>42492</v>
      </c>
      <c r="B7" s="1" t="s">
        <v>49</v>
      </c>
      <c r="E7" s="2">
        <v>1852.65</v>
      </c>
      <c r="F7" s="4">
        <f t="shared" si="0"/>
        <v>17892.939999999995</v>
      </c>
    </row>
    <row r="8" spans="1:6" ht="24" customHeight="1" x14ac:dyDescent="0.25">
      <c r="A8" s="5">
        <v>42493</v>
      </c>
      <c r="B8" s="1" t="s">
        <v>25</v>
      </c>
      <c r="D8" s="2">
        <v>1378</v>
      </c>
      <c r="F8" s="4">
        <f t="shared" si="0"/>
        <v>19270.939999999995</v>
      </c>
    </row>
    <row r="9" spans="1:6" ht="24" customHeight="1" x14ac:dyDescent="0.25">
      <c r="A9" s="5">
        <v>42508</v>
      </c>
      <c r="B9" s="1" t="s">
        <v>26</v>
      </c>
      <c r="D9" s="2">
        <v>19716</v>
      </c>
      <c r="F9" s="4">
        <f t="shared" si="0"/>
        <v>38986.939999999995</v>
      </c>
    </row>
    <row r="10" spans="1:6" ht="24" customHeight="1" x14ac:dyDescent="0.25">
      <c r="A10" s="5">
        <v>42520</v>
      </c>
      <c r="B10" s="1" t="s">
        <v>25</v>
      </c>
      <c r="D10" s="2">
        <v>2014</v>
      </c>
      <c r="F10" s="4">
        <f t="shared" si="0"/>
        <v>41000.939999999995</v>
      </c>
    </row>
    <row r="11" spans="1:6" ht="24" customHeight="1" x14ac:dyDescent="0.25">
      <c r="A11" s="5">
        <v>42521</v>
      </c>
      <c r="B11" s="1" t="s">
        <v>50</v>
      </c>
      <c r="E11" s="2">
        <v>1385</v>
      </c>
      <c r="F11" s="4">
        <f t="shared" si="0"/>
        <v>39615.939999999995</v>
      </c>
    </row>
    <row r="12" spans="1:6" ht="24" customHeight="1" x14ac:dyDescent="0.25">
      <c r="A12" s="5">
        <v>42521</v>
      </c>
      <c r="B12" s="1" t="s">
        <v>51</v>
      </c>
      <c r="E12" s="2">
        <v>1385</v>
      </c>
      <c r="F12" s="4">
        <f t="shared" si="0"/>
        <v>38230.939999999995</v>
      </c>
    </row>
    <row r="13" spans="1:6" ht="24" customHeight="1" x14ac:dyDescent="0.25">
      <c r="A13" s="5">
        <v>42521</v>
      </c>
      <c r="B13" s="1" t="s">
        <v>47</v>
      </c>
      <c r="E13" s="2">
        <v>0.2</v>
      </c>
      <c r="F13" s="4">
        <f t="shared" si="0"/>
        <v>38230.74</v>
      </c>
    </row>
    <row r="14" spans="1:6" ht="24" customHeight="1" x14ac:dyDescent="0.25">
      <c r="A14" s="5">
        <v>42521</v>
      </c>
      <c r="B14" s="1" t="s">
        <v>48</v>
      </c>
      <c r="E14" s="2">
        <v>0.02</v>
      </c>
      <c r="F14" s="4">
        <f t="shared" si="0"/>
        <v>38230.720000000001</v>
      </c>
    </row>
    <row r="15" spans="1:6" ht="24" customHeight="1" x14ac:dyDescent="0.25">
      <c r="A15" s="5">
        <v>42523</v>
      </c>
      <c r="B15" s="1" t="s">
        <v>31</v>
      </c>
      <c r="F15" s="4">
        <f t="shared" si="0"/>
        <v>38230.720000000001</v>
      </c>
    </row>
    <row r="16" spans="1:6" ht="24" customHeight="1" x14ac:dyDescent="0.25">
      <c r="A16" s="5"/>
      <c r="B16" s="1" t="s">
        <v>32</v>
      </c>
      <c r="F16" s="4">
        <f t="shared" si="0"/>
        <v>38230.720000000001</v>
      </c>
    </row>
    <row r="17" spans="1:6" ht="24" customHeight="1" x14ac:dyDescent="0.25">
      <c r="A17" s="5"/>
      <c r="B17" s="1" t="s">
        <v>33</v>
      </c>
      <c r="F17" s="4">
        <f t="shared" si="0"/>
        <v>38230.720000000001</v>
      </c>
    </row>
    <row r="18" spans="1:6" ht="24" customHeight="1" x14ac:dyDescent="0.25">
      <c r="A18" s="5"/>
      <c r="B18" s="1" t="s">
        <v>34</v>
      </c>
      <c r="F18" s="4">
        <f t="shared" si="0"/>
        <v>38230.720000000001</v>
      </c>
    </row>
    <row r="19" spans="1:6" ht="24" customHeight="1" x14ac:dyDescent="0.25">
      <c r="A19" s="5"/>
      <c r="F19" s="4">
        <f t="shared" si="0"/>
        <v>38230.720000000001</v>
      </c>
    </row>
    <row r="20" spans="1:6" ht="24" customHeight="1" x14ac:dyDescent="0.25">
      <c r="A20" s="5"/>
      <c r="F20" s="4">
        <f t="shared" si="0"/>
        <v>38230.720000000001</v>
      </c>
    </row>
    <row r="21" spans="1:6" ht="24" customHeight="1" x14ac:dyDescent="0.25">
      <c r="A21" s="5"/>
      <c r="F21" s="4">
        <f t="shared" si="0"/>
        <v>38230.720000000001</v>
      </c>
    </row>
    <row r="22" spans="1:6" ht="24" customHeight="1" x14ac:dyDescent="0.25">
      <c r="A22" s="5"/>
      <c r="F22" s="4">
        <f t="shared" si="0"/>
        <v>38230.720000000001</v>
      </c>
    </row>
    <row r="23" spans="1:6" ht="24" customHeight="1" x14ac:dyDescent="0.25">
      <c r="A23" s="5"/>
      <c r="F23" s="4">
        <f t="shared" si="0"/>
        <v>38230.720000000001</v>
      </c>
    </row>
    <row r="24" spans="1:6" ht="24" customHeight="1" x14ac:dyDescent="0.25">
      <c r="A24" s="5"/>
      <c r="F24" s="4">
        <f t="shared" si="0"/>
        <v>38230.720000000001</v>
      </c>
    </row>
    <row r="25" spans="1:6" ht="24" customHeight="1" x14ac:dyDescent="0.25">
      <c r="A25" s="5"/>
      <c r="F25" s="4">
        <f t="shared" si="0"/>
        <v>38230.720000000001</v>
      </c>
    </row>
    <row r="26" spans="1:6" ht="24" customHeight="1" x14ac:dyDescent="0.25">
      <c r="A26" s="5"/>
      <c r="F26" s="4">
        <f t="shared" si="0"/>
        <v>38230.720000000001</v>
      </c>
    </row>
    <row r="27" spans="1:6" ht="24" customHeight="1" x14ac:dyDescent="0.25">
      <c r="A27" s="5"/>
      <c r="F27" s="4">
        <f t="shared" si="0"/>
        <v>38230.720000000001</v>
      </c>
    </row>
    <row r="28" spans="1:6" ht="24" customHeight="1" x14ac:dyDescent="0.25">
      <c r="A28" s="5"/>
      <c r="F28" s="4">
        <f t="shared" si="0"/>
        <v>38230.720000000001</v>
      </c>
    </row>
    <row r="29" spans="1:6" ht="24" customHeight="1" x14ac:dyDescent="0.25">
      <c r="A29" s="5"/>
      <c r="F29" s="4">
        <f t="shared" si="0"/>
        <v>38230.720000000001</v>
      </c>
    </row>
    <row r="30" spans="1:6" ht="24" customHeight="1" x14ac:dyDescent="0.25">
      <c r="A30" s="5"/>
      <c r="F30" s="4">
        <f t="shared" si="0"/>
        <v>38230.720000000001</v>
      </c>
    </row>
    <row r="31" spans="1:6" ht="24" customHeight="1" x14ac:dyDescent="0.25">
      <c r="A31" s="5"/>
      <c r="F31" s="4">
        <f t="shared" si="0"/>
        <v>38230.720000000001</v>
      </c>
    </row>
    <row r="32" spans="1:6" ht="24" customHeight="1" x14ac:dyDescent="0.25">
      <c r="A32" s="5"/>
      <c r="F32" s="4">
        <f t="shared" si="0"/>
        <v>38230.720000000001</v>
      </c>
    </row>
    <row r="33" spans="6:6" ht="24" customHeight="1" x14ac:dyDescent="0.25">
      <c r="F33" s="4">
        <f t="shared" si="0"/>
        <v>38230.720000000001</v>
      </c>
    </row>
    <row r="34" spans="6:6" ht="24" customHeight="1" x14ac:dyDescent="0.25">
      <c r="F34" s="4">
        <f t="shared" si="0"/>
        <v>38230.720000000001</v>
      </c>
    </row>
    <row r="35" spans="6:6" ht="24" customHeight="1" x14ac:dyDescent="0.25">
      <c r="F35" s="4">
        <f t="shared" si="0"/>
        <v>38230.720000000001</v>
      </c>
    </row>
    <row r="36" spans="6:6" ht="24" customHeight="1" x14ac:dyDescent="0.25">
      <c r="F36" s="4">
        <f t="shared" si="0"/>
        <v>38230.720000000001</v>
      </c>
    </row>
    <row r="37" spans="6:6" ht="24" customHeight="1" x14ac:dyDescent="0.25">
      <c r="F37" s="4">
        <f t="shared" si="0"/>
        <v>38230.720000000001</v>
      </c>
    </row>
    <row r="38" spans="6:6" ht="24" customHeight="1" x14ac:dyDescent="0.25">
      <c r="F38" s="4">
        <f t="shared" si="0"/>
        <v>38230.720000000001</v>
      </c>
    </row>
    <row r="39" spans="6:6" ht="24" customHeight="1" x14ac:dyDescent="0.25">
      <c r="F39" s="4">
        <f t="shared" si="0"/>
        <v>38230.720000000001</v>
      </c>
    </row>
    <row r="40" spans="6:6" ht="24" customHeight="1" x14ac:dyDescent="0.25">
      <c r="F40" s="4">
        <f t="shared" si="0"/>
        <v>38230.720000000001</v>
      </c>
    </row>
    <row r="41" spans="6:6" ht="24" customHeight="1" x14ac:dyDescent="0.25">
      <c r="F41" s="4">
        <f t="shared" si="0"/>
        <v>38230.720000000001</v>
      </c>
    </row>
    <row r="42" spans="6:6" ht="24" customHeight="1" x14ac:dyDescent="0.25">
      <c r="F42" s="4">
        <f t="shared" si="0"/>
        <v>38230.720000000001</v>
      </c>
    </row>
    <row r="43" spans="6:6" ht="24" customHeight="1" x14ac:dyDescent="0.25">
      <c r="F43" s="4">
        <f t="shared" si="0"/>
        <v>38230.720000000001</v>
      </c>
    </row>
    <row r="44" spans="6:6" ht="24" customHeight="1" x14ac:dyDescent="0.25">
      <c r="F44" s="4">
        <f t="shared" si="0"/>
        <v>38230.720000000001</v>
      </c>
    </row>
    <row r="45" spans="6:6" ht="24" customHeight="1" x14ac:dyDescent="0.25">
      <c r="F45" s="4">
        <f t="shared" si="0"/>
        <v>38230.720000000001</v>
      </c>
    </row>
    <row r="46" spans="6:6" ht="24" customHeight="1" x14ac:dyDescent="0.25">
      <c r="F46" s="4">
        <f t="shared" si="0"/>
        <v>38230.720000000001</v>
      </c>
    </row>
    <row r="47" spans="6:6" ht="24" customHeight="1" x14ac:dyDescent="0.25">
      <c r="F47" s="4">
        <f t="shared" si="0"/>
        <v>38230.720000000001</v>
      </c>
    </row>
    <row r="48" spans="6:6" ht="24" customHeight="1" x14ac:dyDescent="0.25">
      <c r="F48" s="4">
        <f t="shared" si="0"/>
        <v>38230.720000000001</v>
      </c>
    </row>
    <row r="49" spans="6:6" ht="24" customHeight="1" x14ac:dyDescent="0.25">
      <c r="F49" s="4">
        <f t="shared" si="0"/>
        <v>38230.720000000001</v>
      </c>
    </row>
    <row r="50" spans="6:6" ht="24" customHeight="1" x14ac:dyDescent="0.25">
      <c r="F50" s="4">
        <f t="shared" si="0"/>
        <v>38230.720000000001</v>
      </c>
    </row>
    <row r="51" spans="6:6" ht="24" customHeight="1" x14ac:dyDescent="0.25">
      <c r="F51" s="4">
        <f t="shared" si="0"/>
        <v>38230.720000000001</v>
      </c>
    </row>
    <row r="52" spans="6:6" ht="24" customHeight="1" x14ac:dyDescent="0.25">
      <c r="F52" s="4">
        <f t="shared" si="0"/>
        <v>38230.720000000001</v>
      </c>
    </row>
    <row r="53" spans="6:6" ht="24" customHeight="1" x14ac:dyDescent="0.25">
      <c r="F53" s="4">
        <f t="shared" si="0"/>
        <v>38230.720000000001</v>
      </c>
    </row>
    <row r="54" spans="6:6" ht="24" customHeight="1" x14ac:dyDescent="0.25">
      <c r="F54" s="4">
        <f t="shared" si="0"/>
        <v>38230.720000000001</v>
      </c>
    </row>
    <row r="55" spans="6:6" ht="24" customHeight="1" x14ac:dyDescent="0.25">
      <c r="F55" s="4">
        <f t="shared" si="0"/>
        <v>38230.720000000001</v>
      </c>
    </row>
    <row r="56" spans="6:6" ht="24" customHeight="1" x14ac:dyDescent="0.25">
      <c r="F56" s="4">
        <f t="shared" si="0"/>
        <v>38230.720000000001</v>
      </c>
    </row>
    <row r="57" spans="6:6" ht="24" customHeight="1" x14ac:dyDescent="0.25">
      <c r="F57" s="4">
        <f t="shared" si="0"/>
        <v>38230.720000000001</v>
      </c>
    </row>
    <row r="58" spans="6:6" ht="24" customHeight="1" x14ac:dyDescent="0.25">
      <c r="F58" s="4">
        <f t="shared" si="0"/>
        <v>38230.720000000001</v>
      </c>
    </row>
    <row r="59" spans="6:6" ht="24" customHeight="1" x14ac:dyDescent="0.25">
      <c r="F59" s="4">
        <f t="shared" si="0"/>
        <v>38230.720000000001</v>
      </c>
    </row>
    <row r="60" spans="6:6" ht="24" customHeight="1" x14ac:dyDescent="0.25">
      <c r="F60" s="4">
        <f t="shared" si="0"/>
        <v>38230.720000000001</v>
      </c>
    </row>
    <row r="61" spans="6:6" ht="24" customHeight="1" x14ac:dyDescent="0.25">
      <c r="F61" s="4">
        <f t="shared" si="0"/>
        <v>38230.720000000001</v>
      </c>
    </row>
    <row r="62" spans="6:6" ht="24" customHeight="1" x14ac:dyDescent="0.25">
      <c r="F62" s="4">
        <f t="shared" si="0"/>
        <v>38230.720000000001</v>
      </c>
    </row>
    <row r="63" spans="6:6" ht="24" customHeight="1" x14ac:dyDescent="0.25">
      <c r="F63" s="4">
        <f t="shared" si="0"/>
        <v>38230.720000000001</v>
      </c>
    </row>
    <row r="64" spans="6:6" ht="24" customHeight="1" x14ac:dyDescent="0.25">
      <c r="F64" s="4">
        <f t="shared" si="0"/>
        <v>38230.720000000001</v>
      </c>
    </row>
    <row r="65" spans="6:6" ht="24" customHeight="1" x14ac:dyDescent="0.25">
      <c r="F65" s="4">
        <f t="shared" si="0"/>
        <v>38230.720000000001</v>
      </c>
    </row>
    <row r="66" spans="6:6" ht="24" customHeight="1" x14ac:dyDescent="0.25">
      <c r="F66" s="4">
        <f t="shared" si="0"/>
        <v>38230.720000000001</v>
      </c>
    </row>
    <row r="67" spans="6:6" ht="24" customHeight="1" x14ac:dyDescent="0.25">
      <c r="F67" s="4">
        <f t="shared" si="0"/>
        <v>38230.720000000001</v>
      </c>
    </row>
    <row r="68" spans="6:6" ht="24" customHeight="1" x14ac:dyDescent="0.25">
      <c r="F68" s="4">
        <f t="shared" si="0"/>
        <v>38230.720000000001</v>
      </c>
    </row>
    <row r="69" spans="6:6" ht="24" customHeight="1" x14ac:dyDescent="0.25">
      <c r="F69" s="4">
        <f t="shared" si="0"/>
        <v>38230.720000000001</v>
      </c>
    </row>
    <row r="70" spans="6:6" ht="24" customHeight="1" x14ac:dyDescent="0.25">
      <c r="F70" s="4">
        <f t="shared" si="0"/>
        <v>38230.720000000001</v>
      </c>
    </row>
    <row r="71" spans="6:6" ht="24" customHeight="1" x14ac:dyDescent="0.25">
      <c r="F71" s="4">
        <f t="shared" si="0"/>
        <v>38230.720000000001</v>
      </c>
    </row>
    <row r="72" spans="6:6" ht="24" customHeight="1" x14ac:dyDescent="0.25">
      <c r="F72" s="4">
        <f t="shared" si="0"/>
        <v>38230.720000000001</v>
      </c>
    </row>
    <row r="73" spans="6:6" ht="24" customHeight="1" x14ac:dyDescent="0.25">
      <c r="F73" s="4">
        <f t="shared" si="0"/>
        <v>38230.720000000001</v>
      </c>
    </row>
    <row r="74" spans="6:6" ht="24" customHeight="1" x14ac:dyDescent="0.25">
      <c r="F74" s="4">
        <f t="shared" ref="F74:F106" si="1">F73+D74-E74</f>
        <v>38230.720000000001</v>
      </c>
    </row>
    <row r="75" spans="6:6" ht="24" customHeight="1" x14ac:dyDescent="0.25">
      <c r="F75" s="4">
        <f t="shared" si="1"/>
        <v>38230.720000000001</v>
      </c>
    </row>
    <row r="76" spans="6:6" ht="24" customHeight="1" x14ac:dyDescent="0.25">
      <c r="F76" s="4">
        <f t="shared" si="1"/>
        <v>38230.720000000001</v>
      </c>
    </row>
    <row r="77" spans="6:6" ht="24" customHeight="1" x14ac:dyDescent="0.25">
      <c r="F77" s="4">
        <f t="shared" si="1"/>
        <v>38230.720000000001</v>
      </c>
    </row>
    <row r="78" spans="6:6" ht="24" customHeight="1" x14ac:dyDescent="0.25">
      <c r="F78" s="4">
        <f t="shared" si="1"/>
        <v>38230.720000000001</v>
      </c>
    </row>
    <row r="79" spans="6:6" ht="24" customHeight="1" x14ac:dyDescent="0.25">
      <c r="F79" s="4">
        <f t="shared" si="1"/>
        <v>38230.720000000001</v>
      </c>
    </row>
    <row r="80" spans="6:6" ht="24" customHeight="1" x14ac:dyDescent="0.25">
      <c r="F80" s="4">
        <f t="shared" si="1"/>
        <v>38230.720000000001</v>
      </c>
    </row>
    <row r="81" spans="6:6" ht="24" customHeight="1" x14ac:dyDescent="0.25">
      <c r="F81" s="4">
        <f t="shared" si="1"/>
        <v>38230.720000000001</v>
      </c>
    </row>
    <row r="82" spans="6:6" ht="24" customHeight="1" x14ac:dyDescent="0.25">
      <c r="F82" s="4">
        <f t="shared" si="1"/>
        <v>38230.720000000001</v>
      </c>
    </row>
    <row r="83" spans="6:6" ht="24" customHeight="1" x14ac:dyDescent="0.25">
      <c r="F83" s="4">
        <f t="shared" si="1"/>
        <v>38230.720000000001</v>
      </c>
    </row>
    <row r="84" spans="6:6" ht="24" customHeight="1" x14ac:dyDescent="0.25">
      <c r="F84" s="4">
        <f t="shared" si="1"/>
        <v>38230.720000000001</v>
      </c>
    </row>
    <row r="85" spans="6:6" ht="24" customHeight="1" x14ac:dyDescent="0.25">
      <c r="F85" s="4">
        <f t="shared" si="1"/>
        <v>38230.720000000001</v>
      </c>
    </row>
    <row r="86" spans="6:6" ht="24" customHeight="1" x14ac:dyDescent="0.25">
      <c r="F86" s="4">
        <f t="shared" si="1"/>
        <v>38230.720000000001</v>
      </c>
    </row>
    <row r="87" spans="6:6" ht="24" customHeight="1" x14ac:dyDescent="0.25">
      <c r="F87" s="4">
        <f t="shared" si="1"/>
        <v>38230.720000000001</v>
      </c>
    </row>
    <row r="88" spans="6:6" ht="24" customHeight="1" x14ac:dyDescent="0.25">
      <c r="F88" s="4">
        <f t="shared" si="1"/>
        <v>38230.720000000001</v>
      </c>
    </row>
    <row r="89" spans="6:6" ht="24" customHeight="1" x14ac:dyDescent="0.25">
      <c r="F89" s="4">
        <f t="shared" si="1"/>
        <v>38230.720000000001</v>
      </c>
    </row>
    <row r="90" spans="6:6" ht="24" customHeight="1" x14ac:dyDescent="0.25">
      <c r="F90" s="4">
        <f t="shared" si="1"/>
        <v>38230.720000000001</v>
      </c>
    </row>
    <row r="91" spans="6:6" ht="24" customHeight="1" x14ac:dyDescent="0.25">
      <c r="F91" s="4">
        <f t="shared" si="1"/>
        <v>38230.720000000001</v>
      </c>
    </row>
    <row r="92" spans="6:6" ht="24" customHeight="1" x14ac:dyDescent="0.25">
      <c r="F92" s="4">
        <f t="shared" si="1"/>
        <v>38230.720000000001</v>
      </c>
    </row>
    <row r="93" spans="6:6" ht="24" customHeight="1" x14ac:dyDescent="0.25">
      <c r="F93" s="4">
        <f t="shared" si="1"/>
        <v>38230.720000000001</v>
      </c>
    </row>
    <row r="94" spans="6:6" ht="24" customHeight="1" x14ac:dyDescent="0.25">
      <c r="F94" s="4">
        <f t="shared" si="1"/>
        <v>38230.720000000001</v>
      </c>
    </row>
    <row r="95" spans="6:6" ht="24" customHeight="1" x14ac:dyDescent="0.25">
      <c r="F95" s="4">
        <f t="shared" si="1"/>
        <v>38230.720000000001</v>
      </c>
    </row>
    <row r="96" spans="6:6" ht="24" customHeight="1" x14ac:dyDescent="0.25">
      <c r="F96" s="4">
        <f t="shared" si="1"/>
        <v>38230.720000000001</v>
      </c>
    </row>
    <row r="97" spans="6:6" ht="24" customHeight="1" x14ac:dyDescent="0.25">
      <c r="F97" s="4">
        <f t="shared" si="1"/>
        <v>38230.720000000001</v>
      </c>
    </row>
    <row r="98" spans="6:6" ht="24" customHeight="1" x14ac:dyDescent="0.25">
      <c r="F98" s="4">
        <f t="shared" si="1"/>
        <v>38230.720000000001</v>
      </c>
    </row>
    <row r="99" spans="6:6" ht="24" customHeight="1" x14ac:dyDescent="0.25">
      <c r="F99" s="4">
        <f t="shared" si="1"/>
        <v>38230.720000000001</v>
      </c>
    </row>
    <row r="100" spans="6:6" ht="24" customHeight="1" x14ac:dyDescent="0.25">
      <c r="F100" s="4">
        <f t="shared" si="1"/>
        <v>38230.720000000001</v>
      </c>
    </row>
    <row r="101" spans="6:6" ht="24" customHeight="1" x14ac:dyDescent="0.25">
      <c r="F101" s="4">
        <f t="shared" si="1"/>
        <v>38230.720000000001</v>
      </c>
    </row>
    <row r="102" spans="6:6" ht="24" customHeight="1" x14ac:dyDescent="0.25">
      <c r="F102" s="4">
        <f t="shared" si="1"/>
        <v>38230.720000000001</v>
      </c>
    </row>
    <row r="103" spans="6:6" ht="24" customHeight="1" x14ac:dyDescent="0.25">
      <c r="F103" s="4">
        <f t="shared" si="1"/>
        <v>38230.720000000001</v>
      </c>
    </row>
    <row r="104" spans="6:6" ht="24" customHeight="1" x14ac:dyDescent="0.25">
      <c r="F104" s="4">
        <f t="shared" si="1"/>
        <v>38230.720000000001</v>
      </c>
    </row>
    <row r="105" spans="6:6" ht="24" customHeight="1" x14ac:dyDescent="0.25">
      <c r="F105" s="4">
        <f t="shared" si="1"/>
        <v>38230.720000000001</v>
      </c>
    </row>
    <row r="106" spans="6:6" ht="24" customHeight="1" x14ac:dyDescent="0.25">
      <c r="F106" s="4">
        <f t="shared" si="1"/>
        <v>38230.720000000001</v>
      </c>
    </row>
  </sheetData>
  <autoFilter ref="A2:F46" xr:uid="{00000000-0009-0000-0000-00000B000000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249977111117893"/>
  </sheetPr>
  <dimension ref="A1:J77"/>
  <sheetViews>
    <sheetView workbookViewId="0">
      <selection activeCell="H4" sqref="H4"/>
    </sheetView>
  </sheetViews>
  <sheetFormatPr defaultRowHeight="13.2" x14ac:dyDescent="0.25"/>
  <cols>
    <col min="1" max="1" width="5.5546875" bestFit="1" customWidth="1"/>
    <col min="2" max="2" width="7.6640625" bestFit="1" customWidth="1"/>
    <col min="3" max="3" width="12.5546875" customWidth="1"/>
    <col min="4" max="4" width="23" customWidth="1"/>
    <col min="5" max="5" width="19" style="27" customWidth="1"/>
    <col min="6" max="7" width="17.5546875" customWidth="1"/>
    <col min="8" max="8" width="16.88671875" customWidth="1"/>
    <col min="9" max="9" width="20" bestFit="1" customWidth="1"/>
    <col min="10" max="10" width="10.109375" style="68" bestFit="1" customWidth="1"/>
  </cols>
  <sheetData>
    <row r="1" spans="1:10" s="1" customFormat="1" ht="24" customHeight="1" x14ac:dyDescent="0.25">
      <c r="A1" s="9" t="s">
        <v>356</v>
      </c>
      <c r="B1" s="3"/>
      <c r="C1" s="9"/>
      <c r="E1" s="3"/>
      <c r="F1" s="2">
        <f>SUBTOTAL(9,F5:F6653)</f>
        <v>0</v>
      </c>
      <c r="G1" s="2">
        <f>SUBTOTAL(9,G5:G6653)</f>
        <v>0</v>
      </c>
      <c r="H1" s="2">
        <f>F1-G1</f>
        <v>0</v>
      </c>
      <c r="J1" s="3"/>
    </row>
    <row r="2" spans="1:10" s="6" customFormat="1" ht="30.75" customHeight="1" x14ac:dyDescent="0.25">
      <c r="A2" s="7" t="s">
        <v>181</v>
      </c>
      <c r="B2" s="7" t="s">
        <v>103</v>
      </c>
      <c r="C2" s="7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7" t="s">
        <v>311</v>
      </c>
    </row>
    <row r="3" spans="1:10" s="1" customFormat="1" ht="24" customHeight="1" x14ac:dyDescent="0.25">
      <c r="A3" s="3">
        <v>2018</v>
      </c>
      <c r="B3" s="3" t="s">
        <v>360</v>
      </c>
      <c r="C3" s="5">
        <v>43433</v>
      </c>
      <c r="D3" s="1" t="s">
        <v>14</v>
      </c>
      <c r="E3" s="3"/>
      <c r="F3" s="2"/>
      <c r="G3" s="2"/>
      <c r="H3" s="4">
        <v>0</v>
      </c>
      <c r="J3" s="3"/>
    </row>
    <row r="4" spans="1:10" s="1" customFormat="1" ht="24" customHeight="1" x14ac:dyDescent="0.25">
      <c r="A4" s="3">
        <v>2018</v>
      </c>
      <c r="B4" s="3" t="s">
        <v>159</v>
      </c>
      <c r="C4" s="5">
        <v>43433</v>
      </c>
      <c r="D4" s="1" t="s">
        <v>361</v>
      </c>
      <c r="E4" s="3"/>
      <c r="F4" s="2"/>
      <c r="G4" s="2">
        <v>239220</v>
      </c>
      <c r="H4" s="4">
        <f>H3+F4-G4</f>
        <v>-239220</v>
      </c>
      <c r="J4" s="3"/>
    </row>
    <row r="5" spans="1:10" s="1" customFormat="1" ht="24" customHeight="1" x14ac:dyDescent="0.25">
      <c r="A5" s="3">
        <v>2018</v>
      </c>
      <c r="B5" s="3" t="s">
        <v>159</v>
      </c>
      <c r="C5" s="5"/>
      <c r="E5" s="3"/>
      <c r="F5" s="2"/>
      <c r="G5" s="2"/>
      <c r="H5" s="4">
        <f t="shared" ref="H5:H68" si="0">H4+F5-G5</f>
        <v>-239220</v>
      </c>
      <c r="J5" s="3"/>
    </row>
    <row r="6" spans="1:10" s="24" customFormat="1" ht="24" customHeight="1" thickBot="1" x14ac:dyDescent="0.3">
      <c r="A6" s="34">
        <v>2018</v>
      </c>
      <c r="B6" s="34" t="s">
        <v>159</v>
      </c>
      <c r="C6" s="19"/>
      <c r="E6" s="71"/>
      <c r="F6" s="21"/>
      <c r="G6" s="21"/>
      <c r="H6" s="22">
        <f t="shared" si="0"/>
        <v>-239220</v>
      </c>
      <c r="J6" s="34"/>
    </row>
    <row r="7" spans="1:10" s="1" customFormat="1" ht="24" customHeight="1" x14ac:dyDescent="0.25">
      <c r="A7" s="3">
        <v>2019</v>
      </c>
      <c r="B7" s="3" t="s">
        <v>104</v>
      </c>
      <c r="C7" s="5"/>
      <c r="E7" s="3"/>
      <c r="F7" s="2"/>
      <c r="G7" s="2"/>
      <c r="H7" s="4">
        <f t="shared" si="0"/>
        <v>-239220</v>
      </c>
      <c r="J7" s="3"/>
    </row>
    <row r="8" spans="1:10" s="1" customFormat="1" ht="24" customHeight="1" x14ac:dyDescent="0.25">
      <c r="A8" s="3">
        <v>2019</v>
      </c>
      <c r="B8" s="3" t="s">
        <v>104</v>
      </c>
      <c r="C8" s="5"/>
      <c r="E8" s="3"/>
      <c r="F8" s="2"/>
      <c r="G8" s="2"/>
      <c r="H8" s="4">
        <f t="shared" si="0"/>
        <v>-239220</v>
      </c>
      <c r="J8" s="3"/>
    </row>
    <row r="9" spans="1:10" s="1" customFormat="1" ht="24" customHeight="1" x14ac:dyDescent="0.25">
      <c r="A9" s="3">
        <v>2019</v>
      </c>
      <c r="B9" s="3" t="s">
        <v>104</v>
      </c>
      <c r="C9" s="5"/>
      <c r="E9" s="66"/>
      <c r="F9" s="2"/>
      <c r="G9" s="2"/>
      <c r="H9" s="4">
        <f t="shared" si="0"/>
        <v>-239220</v>
      </c>
      <c r="J9" s="3"/>
    </row>
    <row r="10" spans="1:10" s="1" customFormat="1" ht="24" customHeight="1" x14ac:dyDescent="0.25">
      <c r="A10" s="3">
        <v>2019</v>
      </c>
      <c r="B10" s="3" t="s">
        <v>104</v>
      </c>
      <c r="C10" s="5"/>
      <c r="E10" s="66"/>
      <c r="F10" s="2"/>
      <c r="G10" s="2"/>
      <c r="H10" s="4">
        <f t="shared" si="0"/>
        <v>-239220</v>
      </c>
      <c r="J10" s="3"/>
    </row>
    <row r="11" spans="1:10" s="1" customFormat="1" ht="24" customHeight="1" x14ac:dyDescent="0.25">
      <c r="A11" s="3">
        <v>2019</v>
      </c>
      <c r="B11" s="3" t="s">
        <v>104</v>
      </c>
      <c r="C11" s="5"/>
      <c r="E11" s="66"/>
      <c r="F11" s="2"/>
      <c r="G11" s="2"/>
      <c r="H11" s="4">
        <f t="shared" si="0"/>
        <v>-239220</v>
      </c>
      <c r="J11" s="3"/>
    </row>
    <row r="12" spans="1:10" s="1" customFormat="1" ht="24" customHeight="1" x14ac:dyDescent="0.25">
      <c r="A12" s="3">
        <v>2019</v>
      </c>
      <c r="B12" s="3" t="s">
        <v>104</v>
      </c>
      <c r="C12" s="5"/>
      <c r="E12" s="66"/>
      <c r="F12" s="2"/>
      <c r="G12" s="2"/>
      <c r="H12" s="4">
        <f t="shared" si="0"/>
        <v>-239220</v>
      </c>
      <c r="J12" s="3"/>
    </row>
    <row r="13" spans="1:10" s="1" customFormat="1" ht="24" customHeight="1" x14ac:dyDescent="0.25">
      <c r="A13" s="3">
        <v>2019</v>
      </c>
      <c r="B13" s="3" t="s">
        <v>104</v>
      </c>
      <c r="C13" s="5"/>
      <c r="E13" s="66"/>
      <c r="F13" s="2"/>
      <c r="G13" s="2"/>
      <c r="H13" s="4">
        <f t="shared" si="0"/>
        <v>-239220</v>
      </c>
      <c r="J13" s="3"/>
    </row>
    <row r="14" spans="1:10" s="1" customFormat="1" ht="24" customHeight="1" x14ac:dyDescent="0.25">
      <c r="A14" s="3">
        <v>2019</v>
      </c>
      <c r="B14" s="3" t="s">
        <v>104</v>
      </c>
      <c r="C14" s="5"/>
      <c r="E14" s="66"/>
      <c r="F14" s="2"/>
      <c r="G14" s="2"/>
      <c r="H14" s="4">
        <f t="shared" si="0"/>
        <v>-239220</v>
      </c>
      <c r="J14" s="3"/>
    </row>
    <row r="15" spans="1:10" s="1" customFormat="1" ht="24" customHeight="1" x14ac:dyDescent="0.25">
      <c r="A15" s="3">
        <v>2019</v>
      </c>
      <c r="B15" s="3" t="s">
        <v>104</v>
      </c>
      <c r="C15" s="5"/>
      <c r="E15" s="66"/>
      <c r="F15" s="2"/>
      <c r="G15" s="2"/>
      <c r="H15" s="4">
        <f t="shared" si="0"/>
        <v>-239220</v>
      </c>
      <c r="J15" s="3"/>
    </row>
    <row r="16" spans="1:10" s="1" customFormat="1" ht="24" customHeight="1" x14ac:dyDescent="0.25">
      <c r="A16" s="3">
        <v>2019</v>
      </c>
      <c r="B16" s="3" t="s">
        <v>104</v>
      </c>
      <c r="C16" s="5"/>
      <c r="E16" s="3"/>
      <c r="F16" s="2"/>
      <c r="G16" s="2"/>
      <c r="H16" s="4">
        <f t="shared" si="0"/>
        <v>-239220</v>
      </c>
      <c r="J16" s="3"/>
    </row>
    <row r="17" spans="1:10" s="1" customFormat="1" ht="24" customHeight="1" x14ac:dyDescent="0.25">
      <c r="A17" s="3">
        <v>2019</v>
      </c>
      <c r="B17" s="3" t="s">
        <v>104</v>
      </c>
      <c r="C17" s="5"/>
      <c r="E17" s="3"/>
      <c r="F17" s="2"/>
      <c r="G17" s="2"/>
      <c r="H17" s="4">
        <f t="shared" si="0"/>
        <v>-239220</v>
      </c>
      <c r="J17" s="3"/>
    </row>
    <row r="18" spans="1:10" s="1" customFormat="1" ht="24" customHeight="1" x14ac:dyDescent="0.25">
      <c r="A18" s="3">
        <v>2019</v>
      </c>
      <c r="B18" s="3" t="s">
        <v>104</v>
      </c>
      <c r="C18" s="5"/>
      <c r="E18" s="3"/>
      <c r="F18" s="2"/>
      <c r="G18" s="2"/>
      <c r="H18" s="4">
        <f t="shared" si="0"/>
        <v>-239220</v>
      </c>
      <c r="J18" s="3"/>
    </row>
    <row r="19" spans="1:10" s="1" customFormat="1" ht="24" customHeight="1" x14ac:dyDescent="0.25">
      <c r="A19" s="3">
        <v>2019</v>
      </c>
      <c r="B19" s="3" t="s">
        <v>104</v>
      </c>
      <c r="C19" s="5"/>
      <c r="E19" s="66"/>
      <c r="F19" s="2"/>
      <c r="G19" s="2"/>
      <c r="H19" s="4">
        <f t="shared" si="0"/>
        <v>-239220</v>
      </c>
      <c r="J19" s="3"/>
    </row>
    <row r="20" spans="1:10" s="1" customFormat="1" ht="24" customHeight="1" x14ac:dyDescent="0.25">
      <c r="A20" s="3">
        <v>2019</v>
      </c>
      <c r="B20" s="3" t="s">
        <v>104</v>
      </c>
      <c r="C20" s="5"/>
      <c r="E20" s="66"/>
      <c r="F20" s="2"/>
      <c r="G20" s="2"/>
      <c r="H20" s="4">
        <f t="shared" si="0"/>
        <v>-239220</v>
      </c>
      <c r="J20" s="3"/>
    </row>
    <row r="21" spans="1:10" s="1" customFormat="1" ht="24" customHeight="1" x14ac:dyDescent="0.25">
      <c r="A21" s="3">
        <v>2019</v>
      </c>
      <c r="B21" s="3" t="s">
        <v>104</v>
      </c>
      <c r="C21" s="5"/>
      <c r="E21" s="66"/>
      <c r="F21" s="2"/>
      <c r="G21" s="2"/>
      <c r="H21" s="4">
        <f t="shared" si="0"/>
        <v>-239220</v>
      </c>
      <c r="J21" s="3"/>
    </row>
    <row r="22" spans="1:10" s="1" customFormat="1" ht="24" customHeight="1" x14ac:dyDescent="0.25">
      <c r="A22" s="3">
        <v>2019</v>
      </c>
      <c r="B22" s="3" t="s">
        <v>104</v>
      </c>
      <c r="C22" s="5"/>
      <c r="E22" s="66"/>
      <c r="F22" s="2"/>
      <c r="G22" s="2"/>
      <c r="H22" s="4">
        <f t="shared" si="0"/>
        <v>-239220</v>
      </c>
      <c r="J22" s="3"/>
    </row>
    <row r="23" spans="1:10" s="1" customFormat="1" ht="24" customHeight="1" x14ac:dyDescent="0.25">
      <c r="A23" s="3">
        <v>2019</v>
      </c>
      <c r="B23" s="3" t="s">
        <v>104</v>
      </c>
      <c r="C23" s="5"/>
      <c r="E23" s="66"/>
      <c r="F23" s="2"/>
      <c r="G23" s="2"/>
      <c r="H23" s="4">
        <f t="shared" si="0"/>
        <v>-239220</v>
      </c>
      <c r="J23" s="3"/>
    </row>
    <row r="24" spans="1:10" s="1" customFormat="1" ht="24" customHeight="1" x14ac:dyDescent="0.25">
      <c r="A24" s="3">
        <v>2019</v>
      </c>
      <c r="B24" s="3" t="s">
        <v>104</v>
      </c>
      <c r="C24" s="5"/>
      <c r="E24" s="66"/>
      <c r="F24" s="2"/>
      <c r="G24" s="2"/>
      <c r="H24" s="4">
        <f t="shared" si="0"/>
        <v>-239220</v>
      </c>
      <c r="J24" s="3"/>
    </row>
    <row r="25" spans="1:10" s="1" customFormat="1" ht="24" customHeight="1" x14ac:dyDescent="0.25">
      <c r="A25" s="3">
        <v>2019</v>
      </c>
      <c r="B25" s="3" t="s">
        <v>104</v>
      </c>
      <c r="C25" s="5"/>
      <c r="E25" s="3"/>
      <c r="F25" s="2"/>
      <c r="G25" s="2"/>
      <c r="H25" s="4">
        <f t="shared" si="0"/>
        <v>-239220</v>
      </c>
      <c r="J25" s="3"/>
    </row>
    <row r="26" spans="1:10" s="1" customFormat="1" ht="24" customHeight="1" x14ac:dyDescent="0.25">
      <c r="A26" s="3">
        <v>2019</v>
      </c>
      <c r="B26" s="3" t="s">
        <v>104</v>
      </c>
      <c r="C26" s="5"/>
      <c r="E26" s="3"/>
      <c r="F26" s="2"/>
      <c r="G26" s="2"/>
      <c r="H26" s="4">
        <f t="shared" si="0"/>
        <v>-239220</v>
      </c>
      <c r="J26" s="3"/>
    </row>
    <row r="27" spans="1:10" s="1" customFormat="1" ht="24" customHeight="1" x14ac:dyDescent="0.25">
      <c r="A27" s="3">
        <v>2019</v>
      </c>
      <c r="B27" s="3" t="s">
        <v>104</v>
      </c>
      <c r="C27" s="5"/>
      <c r="E27" s="3"/>
      <c r="F27" s="2"/>
      <c r="G27" s="2"/>
      <c r="H27" s="4">
        <f t="shared" si="0"/>
        <v>-239220</v>
      </c>
      <c r="J27" s="3"/>
    </row>
    <row r="28" spans="1:10" s="1" customFormat="1" ht="24" customHeight="1" x14ac:dyDescent="0.25">
      <c r="A28" s="3">
        <v>2019</v>
      </c>
      <c r="B28" s="3" t="s">
        <v>104</v>
      </c>
      <c r="C28" s="5"/>
      <c r="E28" s="3"/>
      <c r="F28" s="2"/>
      <c r="G28" s="2"/>
      <c r="H28" s="4">
        <f t="shared" si="0"/>
        <v>-239220</v>
      </c>
      <c r="J28" s="3"/>
    </row>
    <row r="29" spans="1:10" s="1" customFormat="1" ht="24" customHeight="1" x14ac:dyDescent="0.25">
      <c r="A29" s="3">
        <v>2019</v>
      </c>
      <c r="B29" s="3" t="s">
        <v>104</v>
      </c>
      <c r="C29" s="5"/>
      <c r="E29" s="3"/>
      <c r="F29" s="2"/>
      <c r="G29" s="2"/>
      <c r="H29" s="4">
        <f t="shared" si="0"/>
        <v>-239220</v>
      </c>
      <c r="J29" s="3"/>
    </row>
    <row r="30" spans="1:10" s="1" customFormat="1" ht="24" customHeight="1" x14ac:dyDescent="0.25">
      <c r="A30" s="3">
        <v>2019</v>
      </c>
      <c r="B30" s="3" t="s">
        <v>104</v>
      </c>
      <c r="C30" s="5"/>
      <c r="E30" s="3"/>
      <c r="F30" s="2"/>
      <c r="G30" s="2"/>
      <c r="H30" s="4">
        <f t="shared" si="0"/>
        <v>-239220</v>
      </c>
      <c r="J30" s="3"/>
    </row>
    <row r="31" spans="1:10" s="1" customFormat="1" ht="24" customHeight="1" x14ac:dyDescent="0.25">
      <c r="A31" s="3">
        <v>2019</v>
      </c>
      <c r="B31" s="3" t="s">
        <v>104</v>
      </c>
      <c r="C31" s="5"/>
      <c r="E31" s="3"/>
      <c r="F31" s="2"/>
      <c r="G31" s="2"/>
      <c r="H31" s="4">
        <f t="shared" si="0"/>
        <v>-239220</v>
      </c>
      <c r="J31" s="3"/>
    </row>
    <row r="32" spans="1:10" s="1" customFormat="1" ht="24" customHeight="1" x14ac:dyDescent="0.25">
      <c r="A32" s="3">
        <v>2019</v>
      </c>
      <c r="B32" s="3" t="s">
        <v>104</v>
      </c>
      <c r="C32" s="5"/>
      <c r="E32" s="3"/>
      <c r="F32" s="2"/>
      <c r="G32" s="2"/>
      <c r="H32" s="4">
        <f t="shared" si="0"/>
        <v>-239220</v>
      </c>
      <c r="J32" s="3"/>
    </row>
    <row r="33" spans="1:10" s="1" customFormat="1" ht="24" customHeight="1" x14ac:dyDescent="0.25">
      <c r="A33" s="3">
        <v>2019</v>
      </c>
      <c r="B33" s="3" t="s">
        <v>104</v>
      </c>
      <c r="C33" s="5"/>
      <c r="E33" s="3"/>
      <c r="F33" s="2"/>
      <c r="G33" s="2"/>
      <c r="H33" s="4">
        <f t="shared" si="0"/>
        <v>-239220</v>
      </c>
      <c r="J33" s="3"/>
    </row>
    <row r="34" spans="1:10" s="1" customFormat="1" ht="24" customHeight="1" x14ac:dyDescent="0.25">
      <c r="A34" s="3">
        <v>2019</v>
      </c>
      <c r="B34" s="3" t="s">
        <v>104</v>
      </c>
      <c r="C34" s="5"/>
      <c r="E34" s="3"/>
      <c r="F34" s="2"/>
      <c r="G34" s="2"/>
      <c r="H34" s="4">
        <f t="shared" si="0"/>
        <v>-239220</v>
      </c>
      <c r="J34" s="3"/>
    </row>
    <row r="35" spans="1:10" s="1" customFormat="1" ht="24" customHeight="1" x14ac:dyDescent="0.25">
      <c r="A35" s="3">
        <v>2019</v>
      </c>
      <c r="B35" s="3" t="s">
        <v>104</v>
      </c>
      <c r="C35" s="5"/>
      <c r="E35" s="3"/>
      <c r="F35" s="2"/>
      <c r="G35" s="2"/>
      <c r="H35" s="4">
        <f t="shared" si="0"/>
        <v>-239220</v>
      </c>
      <c r="J35" s="3"/>
    </row>
    <row r="36" spans="1:10" s="1" customFormat="1" ht="24" customHeight="1" x14ac:dyDescent="0.25">
      <c r="A36" s="3">
        <v>2019</v>
      </c>
      <c r="B36" s="3" t="s">
        <v>104</v>
      </c>
      <c r="C36" s="5"/>
      <c r="E36" s="3"/>
      <c r="F36" s="2"/>
      <c r="G36" s="2"/>
      <c r="H36" s="4">
        <f t="shared" si="0"/>
        <v>-239220</v>
      </c>
      <c r="J36" s="3"/>
    </row>
    <row r="37" spans="1:10" s="1" customFormat="1" ht="24" customHeight="1" x14ac:dyDescent="0.25">
      <c r="A37" s="3">
        <v>2019</v>
      </c>
      <c r="B37" s="3" t="s">
        <v>104</v>
      </c>
      <c r="C37" s="5"/>
      <c r="E37" s="3"/>
      <c r="F37" s="2"/>
      <c r="G37" s="2"/>
      <c r="H37" s="4">
        <f t="shared" si="0"/>
        <v>-239220</v>
      </c>
      <c r="J37" s="3"/>
    </row>
    <row r="38" spans="1:10" s="1" customFormat="1" ht="24" customHeight="1" x14ac:dyDescent="0.25">
      <c r="A38" s="3">
        <v>2019</v>
      </c>
      <c r="B38" s="3" t="s">
        <v>104</v>
      </c>
      <c r="C38" s="5"/>
      <c r="E38" s="3"/>
      <c r="F38" s="2"/>
      <c r="G38" s="2"/>
      <c r="H38" s="4">
        <f t="shared" si="0"/>
        <v>-239220</v>
      </c>
      <c r="J38" s="3"/>
    </row>
    <row r="39" spans="1:10" s="1" customFormat="1" ht="24" customHeight="1" x14ac:dyDescent="0.25">
      <c r="A39" s="3">
        <v>2019</v>
      </c>
      <c r="B39" s="3" t="s">
        <v>104</v>
      </c>
      <c r="C39" s="5"/>
      <c r="E39" s="3"/>
      <c r="F39" s="2"/>
      <c r="G39" s="2"/>
      <c r="H39" s="4">
        <f t="shared" si="0"/>
        <v>-239220</v>
      </c>
      <c r="J39" s="3"/>
    </row>
    <row r="40" spans="1:10" s="1" customFormat="1" ht="24" customHeight="1" x14ac:dyDescent="0.25">
      <c r="A40" s="3">
        <v>2019</v>
      </c>
      <c r="B40" s="3" t="s">
        <v>104</v>
      </c>
      <c r="C40" s="5"/>
      <c r="E40" s="3"/>
      <c r="F40" s="2"/>
      <c r="G40" s="2"/>
      <c r="H40" s="4">
        <f t="shared" si="0"/>
        <v>-239220</v>
      </c>
      <c r="J40" s="3"/>
    </row>
    <row r="41" spans="1:10" s="1" customFormat="1" ht="24" customHeight="1" x14ac:dyDescent="0.25">
      <c r="A41" s="3">
        <v>2019</v>
      </c>
      <c r="B41" s="3" t="s">
        <v>104</v>
      </c>
      <c r="C41" s="5"/>
      <c r="E41" s="3"/>
      <c r="F41" s="2"/>
      <c r="G41" s="2"/>
      <c r="H41" s="4">
        <f t="shared" si="0"/>
        <v>-239220</v>
      </c>
      <c r="J41" s="3"/>
    </row>
    <row r="42" spans="1:10" s="1" customFormat="1" ht="24" customHeight="1" x14ac:dyDescent="0.25">
      <c r="A42" s="3">
        <v>2019</v>
      </c>
      <c r="B42" s="3" t="s">
        <v>104</v>
      </c>
      <c r="C42" s="5"/>
      <c r="E42" s="3"/>
      <c r="F42" s="2"/>
      <c r="G42" s="2"/>
      <c r="H42" s="4">
        <f t="shared" si="0"/>
        <v>-239220</v>
      </c>
      <c r="J42" s="3"/>
    </row>
    <row r="43" spans="1:10" s="1" customFormat="1" ht="24" customHeight="1" x14ac:dyDescent="0.25">
      <c r="A43" s="3">
        <v>2019</v>
      </c>
      <c r="B43" s="3" t="s">
        <v>104</v>
      </c>
      <c r="C43" s="5"/>
      <c r="E43" s="3"/>
      <c r="F43" s="2"/>
      <c r="G43" s="2"/>
      <c r="H43" s="4">
        <f t="shared" si="0"/>
        <v>-239220</v>
      </c>
      <c r="J43" s="3"/>
    </row>
    <row r="44" spans="1:10" s="1" customFormat="1" ht="24" customHeight="1" x14ac:dyDescent="0.25">
      <c r="A44" s="3">
        <v>2019</v>
      </c>
      <c r="B44" s="3" t="s">
        <v>104</v>
      </c>
      <c r="C44" s="5"/>
      <c r="E44" s="3"/>
      <c r="F44" s="2"/>
      <c r="G44" s="2"/>
      <c r="H44" s="4">
        <f t="shared" si="0"/>
        <v>-239220</v>
      </c>
      <c r="J44" s="3"/>
    </row>
    <row r="45" spans="1:10" s="1" customFormat="1" ht="24" customHeight="1" x14ac:dyDescent="0.25">
      <c r="A45" s="3">
        <v>2019</v>
      </c>
      <c r="B45" s="3" t="s">
        <v>104</v>
      </c>
      <c r="C45" s="5"/>
      <c r="E45" s="3"/>
      <c r="F45" s="2"/>
      <c r="G45" s="2"/>
      <c r="H45" s="4">
        <f t="shared" si="0"/>
        <v>-239220</v>
      </c>
      <c r="J45" s="3"/>
    </row>
    <row r="46" spans="1:10" s="1" customFormat="1" ht="24" customHeight="1" x14ac:dyDescent="0.25">
      <c r="A46" s="3">
        <v>2019</v>
      </c>
      <c r="B46" s="3" t="s">
        <v>104</v>
      </c>
      <c r="C46" s="5"/>
      <c r="E46" s="3"/>
      <c r="F46" s="2"/>
      <c r="G46" s="2"/>
      <c r="H46" s="4">
        <f t="shared" si="0"/>
        <v>-239220</v>
      </c>
      <c r="J46" s="3"/>
    </row>
    <row r="47" spans="1:10" s="1" customFormat="1" ht="24" customHeight="1" x14ac:dyDescent="0.25">
      <c r="A47" s="3">
        <v>2019</v>
      </c>
      <c r="B47" s="3" t="s">
        <v>104</v>
      </c>
      <c r="C47" s="5"/>
      <c r="E47" s="3"/>
      <c r="F47" s="2"/>
      <c r="G47" s="2"/>
      <c r="H47" s="4">
        <f t="shared" si="0"/>
        <v>-239220</v>
      </c>
      <c r="J47" s="3"/>
    </row>
    <row r="48" spans="1:10" s="1" customFormat="1" ht="24" customHeight="1" x14ac:dyDescent="0.25">
      <c r="A48" s="3">
        <v>2019</v>
      </c>
      <c r="B48" s="3" t="s">
        <v>104</v>
      </c>
      <c r="C48" s="5"/>
      <c r="E48" s="3"/>
      <c r="F48" s="2"/>
      <c r="G48" s="2"/>
      <c r="H48" s="4">
        <f t="shared" si="0"/>
        <v>-239220</v>
      </c>
      <c r="J48" s="3"/>
    </row>
    <row r="49" spans="1:10" s="1" customFormat="1" ht="24" customHeight="1" x14ac:dyDescent="0.25">
      <c r="A49" s="3">
        <v>2019</v>
      </c>
      <c r="B49" s="3" t="s">
        <v>104</v>
      </c>
      <c r="C49" s="5"/>
      <c r="E49" s="3"/>
      <c r="F49" s="2"/>
      <c r="G49" s="2"/>
      <c r="H49" s="4">
        <f t="shared" si="0"/>
        <v>-239220</v>
      </c>
      <c r="J49" s="3"/>
    </row>
    <row r="50" spans="1:10" s="1" customFormat="1" ht="24" customHeight="1" x14ac:dyDescent="0.25">
      <c r="A50" s="3">
        <v>2019</v>
      </c>
      <c r="B50" s="3" t="s">
        <v>104</v>
      </c>
      <c r="C50" s="5"/>
      <c r="E50" s="3"/>
      <c r="F50" s="2"/>
      <c r="G50" s="2"/>
      <c r="H50" s="4">
        <f t="shared" si="0"/>
        <v>-239220</v>
      </c>
      <c r="J50" s="3"/>
    </row>
    <row r="51" spans="1:10" s="1" customFormat="1" ht="24" customHeight="1" x14ac:dyDescent="0.25">
      <c r="A51" s="3">
        <v>2019</v>
      </c>
      <c r="B51" s="3" t="s">
        <v>104</v>
      </c>
      <c r="C51" s="5"/>
      <c r="E51" s="3"/>
      <c r="F51" s="2"/>
      <c r="G51" s="2"/>
      <c r="H51" s="4">
        <f t="shared" si="0"/>
        <v>-239220</v>
      </c>
      <c r="J51" s="3"/>
    </row>
    <row r="52" spans="1:10" s="1" customFormat="1" ht="24" customHeight="1" x14ac:dyDescent="0.25">
      <c r="A52" s="3">
        <v>2019</v>
      </c>
      <c r="B52" s="3" t="s">
        <v>104</v>
      </c>
      <c r="C52" s="5"/>
      <c r="E52" s="3"/>
      <c r="F52" s="2"/>
      <c r="G52" s="2"/>
      <c r="H52" s="4">
        <f t="shared" si="0"/>
        <v>-239220</v>
      </c>
      <c r="J52" s="3"/>
    </row>
    <row r="53" spans="1:10" s="1" customFormat="1" ht="24" customHeight="1" x14ac:dyDescent="0.25">
      <c r="A53" s="3">
        <v>2019</v>
      </c>
      <c r="B53" s="3" t="s">
        <v>104</v>
      </c>
      <c r="C53" s="5"/>
      <c r="E53" s="3"/>
      <c r="F53" s="2"/>
      <c r="G53" s="2"/>
      <c r="H53" s="4">
        <f t="shared" si="0"/>
        <v>-239220</v>
      </c>
      <c r="J53" s="3"/>
    </row>
    <row r="54" spans="1:10" s="1" customFormat="1" ht="24" customHeight="1" x14ac:dyDescent="0.25">
      <c r="A54" s="3">
        <v>2019</v>
      </c>
      <c r="B54" s="3" t="s">
        <v>104</v>
      </c>
      <c r="C54" s="5"/>
      <c r="E54" s="3"/>
      <c r="F54" s="2"/>
      <c r="G54" s="2"/>
      <c r="H54" s="4">
        <f t="shared" si="0"/>
        <v>-239220</v>
      </c>
      <c r="J54" s="3"/>
    </row>
    <row r="55" spans="1:10" s="1" customFormat="1" ht="24" customHeight="1" x14ac:dyDescent="0.25">
      <c r="A55" s="3">
        <v>2019</v>
      </c>
      <c r="B55" s="3" t="s">
        <v>104</v>
      </c>
      <c r="C55" s="5"/>
      <c r="E55" s="3"/>
      <c r="F55" s="2"/>
      <c r="G55" s="2"/>
      <c r="H55" s="4">
        <f t="shared" si="0"/>
        <v>-239220</v>
      </c>
      <c r="J55" s="3"/>
    </row>
    <row r="56" spans="1:10" s="1" customFormat="1" ht="24" customHeight="1" x14ac:dyDescent="0.25">
      <c r="A56" s="3">
        <v>2019</v>
      </c>
      <c r="B56" s="3" t="s">
        <v>104</v>
      </c>
      <c r="C56" s="5"/>
      <c r="E56" s="3"/>
      <c r="F56" s="2"/>
      <c r="G56" s="2"/>
      <c r="H56" s="4">
        <f t="shared" si="0"/>
        <v>-239220</v>
      </c>
      <c r="J56" s="3"/>
    </row>
    <row r="57" spans="1:10" s="1" customFormat="1" ht="24" customHeight="1" x14ac:dyDescent="0.25">
      <c r="A57" s="3">
        <v>2019</v>
      </c>
      <c r="B57" s="3" t="s">
        <v>104</v>
      </c>
      <c r="C57" s="5"/>
      <c r="E57" s="3"/>
      <c r="F57" s="2"/>
      <c r="G57" s="2"/>
      <c r="H57" s="4">
        <f t="shared" si="0"/>
        <v>-239220</v>
      </c>
      <c r="J57" s="3"/>
    </row>
    <row r="58" spans="1:10" s="1" customFormat="1" ht="24" customHeight="1" x14ac:dyDescent="0.25">
      <c r="A58" s="3">
        <v>2019</v>
      </c>
      <c r="B58" s="3" t="s">
        <v>104</v>
      </c>
      <c r="C58" s="5"/>
      <c r="E58" s="3"/>
      <c r="F58" s="2"/>
      <c r="G58" s="2"/>
      <c r="H58" s="4">
        <f t="shared" si="0"/>
        <v>-239220</v>
      </c>
      <c r="J58" s="3"/>
    </row>
    <row r="59" spans="1:10" s="1" customFormat="1" ht="24" customHeight="1" x14ac:dyDescent="0.25">
      <c r="A59" s="3">
        <v>2019</v>
      </c>
      <c r="B59" s="3" t="s">
        <v>104</v>
      </c>
      <c r="C59" s="5"/>
      <c r="E59" s="3"/>
      <c r="F59" s="2"/>
      <c r="G59" s="2"/>
      <c r="H59" s="4">
        <f t="shared" si="0"/>
        <v>-239220</v>
      </c>
      <c r="J59" s="3"/>
    </row>
    <row r="60" spans="1:10" s="1" customFormat="1" ht="24" customHeight="1" x14ac:dyDescent="0.25">
      <c r="A60" s="3">
        <v>2019</v>
      </c>
      <c r="B60" s="3" t="s">
        <v>104</v>
      </c>
      <c r="C60" s="5"/>
      <c r="E60" s="3"/>
      <c r="F60" s="2"/>
      <c r="G60" s="2"/>
      <c r="H60" s="4">
        <f t="shared" si="0"/>
        <v>-239220</v>
      </c>
      <c r="J60" s="3"/>
    </row>
    <row r="61" spans="1:10" s="1" customFormat="1" ht="24" customHeight="1" x14ac:dyDescent="0.25">
      <c r="A61" s="3">
        <v>2019</v>
      </c>
      <c r="B61" s="3" t="s">
        <v>104</v>
      </c>
      <c r="C61" s="5"/>
      <c r="E61" s="3"/>
      <c r="F61" s="2"/>
      <c r="G61" s="2"/>
      <c r="H61" s="4">
        <f t="shared" si="0"/>
        <v>-239220</v>
      </c>
      <c r="J61" s="3"/>
    </row>
    <row r="62" spans="1:10" s="1" customFormat="1" ht="24" customHeight="1" x14ac:dyDescent="0.25">
      <c r="A62" s="3">
        <v>2019</v>
      </c>
      <c r="B62" s="3" t="s">
        <v>104</v>
      </c>
      <c r="C62" s="5"/>
      <c r="E62" s="3"/>
      <c r="F62" s="2"/>
      <c r="G62" s="2"/>
      <c r="H62" s="4">
        <f t="shared" si="0"/>
        <v>-239220</v>
      </c>
      <c r="J62" s="3"/>
    </row>
    <row r="63" spans="1:10" s="1" customFormat="1" ht="24" customHeight="1" x14ac:dyDescent="0.25">
      <c r="A63" s="3">
        <v>2019</v>
      </c>
      <c r="B63" s="3" t="s">
        <v>104</v>
      </c>
      <c r="C63" s="5"/>
      <c r="E63" s="3"/>
      <c r="F63" s="2"/>
      <c r="G63" s="2"/>
      <c r="H63" s="4">
        <f t="shared" si="0"/>
        <v>-239220</v>
      </c>
      <c r="J63" s="3"/>
    </row>
    <row r="64" spans="1:10" s="1" customFormat="1" ht="24" customHeight="1" x14ac:dyDescent="0.25">
      <c r="A64" s="3">
        <v>2019</v>
      </c>
      <c r="B64" s="3" t="s">
        <v>104</v>
      </c>
      <c r="C64" s="5"/>
      <c r="E64" s="3"/>
      <c r="F64" s="2"/>
      <c r="G64" s="2"/>
      <c r="H64" s="4">
        <f t="shared" si="0"/>
        <v>-239220</v>
      </c>
      <c r="J64" s="3"/>
    </row>
    <row r="65" spans="1:10" s="1" customFormat="1" ht="24" customHeight="1" x14ac:dyDescent="0.25">
      <c r="A65" s="3">
        <v>2019</v>
      </c>
      <c r="B65" s="3" t="s">
        <v>104</v>
      </c>
      <c r="C65" s="5"/>
      <c r="E65" s="3"/>
      <c r="F65" s="2"/>
      <c r="G65" s="2"/>
      <c r="H65" s="4">
        <f t="shared" si="0"/>
        <v>-239220</v>
      </c>
      <c r="J65" s="3"/>
    </row>
    <row r="66" spans="1:10" s="1" customFormat="1" ht="24" customHeight="1" x14ac:dyDescent="0.25">
      <c r="A66" s="3">
        <v>2019</v>
      </c>
      <c r="B66" s="3" t="s">
        <v>104</v>
      </c>
      <c r="C66" s="5"/>
      <c r="E66" s="3"/>
      <c r="F66" s="2"/>
      <c r="G66" s="2"/>
      <c r="H66" s="4">
        <f t="shared" si="0"/>
        <v>-239220</v>
      </c>
      <c r="J66" s="3"/>
    </row>
    <row r="67" spans="1:10" s="1" customFormat="1" ht="24" customHeight="1" x14ac:dyDescent="0.25">
      <c r="A67" s="3">
        <v>2019</v>
      </c>
      <c r="B67" s="3" t="s">
        <v>104</v>
      </c>
      <c r="C67" s="5"/>
      <c r="E67" s="3"/>
      <c r="F67" s="2"/>
      <c r="G67" s="2"/>
      <c r="H67" s="4">
        <f t="shared" si="0"/>
        <v>-239220</v>
      </c>
      <c r="J67" s="3"/>
    </row>
    <row r="68" spans="1:10" s="1" customFormat="1" ht="24" customHeight="1" x14ac:dyDescent="0.25">
      <c r="A68" s="3">
        <v>2019</v>
      </c>
      <c r="B68" s="3" t="s">
        <v>104</v>
      </c>
      <c r="C68" s="5"/>
      <c r="E68" s="3"/>
      <c r="F68" s="2"/>
      <c r="G68" s="2"/>
      <c r="H68" s="4">
        <f t="shared" si="0"/>
        <v>-239220</v>
      </c>
      <c r="J68" s="3"/>
    </row>
    <row r="69" spans="1:10" s="1" customFormat="1" ht="24" customHeight="1" x14ac:dyDescent="0.25">
      <c r="A69" s="3">
        <v>2019</v>
      </c>
      <c r="B69" s="3" t="s">
        <v>104</v>
      </c>
      <c r="C69" s="5"/>
      <c r="E69" s="3"/>
      <c r="F69" s="2"/>
      <c r="G69" s="2"/>
      <c r="H69" s="4">
        <f t="shared" ref="H69:H77" si="1">H68+F69-G69</f>
        <v>-239220</v>
      </c>
      <c r="J69" s="3"/>
    </row>
    <row r="70" spans="1:10" s="1" customFormat="1" ht="24" customHeight="1" x14ac:dyDescent="0.25">
      <c r="A70" s="3">
        <v>2019</v>
      </c>
      <c r="B70" s="3" t="s">
        <v>104</v>
      </c>
      <c r="C70" s="5"/>
      <c r="E70" s="3"/>
      <c r="F70" s="2"/>
      <c r="G70" s="2"/>
      <c r="H70" s="4">
        <f t="shared" si="1"/>
        <v>-239220</v>
      </c>
      <c r="J70" s="3"/>
    </row>
    <row r="71" spans="1:10" s="1" customFormat="1" ht="24" customHeight="1" x14ac:dyDescent="0.25">
      <c r="A71" s="3">
        <v>2019</v>
      </c>
      <c r="B71" s="3" t="s">
        <v>104</v>
      </c>
      <c r="C71" s="5"/>
      <c r="E71" s="3"/>
      <c r="F71" s="2"/>
      <c r="G71" s="2"/>
      <c r="H71" s="4">
        <f t="shared" si="1"/>
        <v>-239220</v>
      </c>
      <c r="J71" s="3"/>
    </row>
    <row r="72" spans="1:10" s="1" customFormat="1" ht="24" customHeight="1" x14ac:dyDescent="0.25">
      <c r="A72" s="3">
        <v>2019</v>
      </c>
      <c r="B72" s="3" t="s">
        <v>104</v>
      </c>
      <c r="C72" s="5"/>
      <c r="E72" s="3"/>
      <c r="F72" s="2"/>
      <c r="G72" s="2"/>
      <c r="H72" s="4">
        <f t="shared" si="1"/>
        <v>-239220</v>
      </c>
      <c r="J72" s="3"/>
    </row>
    <row r="73" spans="1:10" s="1" customFormat="1" ht="24" customHeight="1" x14ac:dyDescent="0.25">
      <c r="A73" s="3">
        <v>2019</v>
      </c>
      <c r="B73" s="3" t="s">
        <v>104</v>
      </c>
      <c r="C73" s="5"/>
      <c r="E73" s="3"/>
      <c r="F73" s="2"/>
      <c r="G73" s="2"/>
      <c r="H73" s="4">
        <f t="shared" si="1"/>
        <v>-239220</v>
      </c>
      <c r="J73" s="3"/>
    </row>
    <row r="74" spans="1:10" s="1" customFormat="1" ht="24" customHeight="1" x14ac:dyDescent="0.25">
      <c r="A74" s="3">
        <v>2019</v>
      </c>
      <c r="B74" s="3" t="s">
        <v>104</v>
      </c>
      <c r="C74" s="5"/>
      <c r="E74" s="3"/>
      <c r="F74" s="2"/>
      <c r="G74" s="2"/>
      <c r="H74" s="4">
        <f t="shared" si="1"/>
        <v>-239220</v>
      </c>
      <c r="J74" s="3"/>
    </row>
    <row r="75" spans="1:10" s="1" customFormat="1" ht="24" customHeight="1" x14ac:dyDescent="0.25">
      <c r="A75" s="3">
        <v>2019</v>
      </c>
      <c r="B75" s="3" t="s">
        <v>104</v>
      </c>
      <c r="C75" s="5"/>
      <c r="E75" s="3"/>
      <c r="F75" s="2"/>
      <c r="G75" s="2"/>
      <c r="H75" s="4">
        <f t="shared" si="1"/>
        <v>-239220</v>
      </c>
      <c r="J75" s="3"/>
    </row>
    <row r="76" spans="1:10" s="1" customFormat="1" ht="24" customHeight="1" x14ac:dyDescent="0.25">
      <c r="A76" s="3">
        <v>2019</v>
      </c>
      <c r="B76" s="3" t="s">
        <v>104</v>
      </c>
      <c r="C76" s="5"/>
      <c r="E76" s="3"/>
      <c r="F76" s="2"/>
      <c r="G76" s="2"/>
      <c r="H76" s="4">
        <f t="shared" si="1"/>
        <v>-239220</v>
      </c>
      <c r="J76" s="3"/>
    </row>
    <row r="77" spans="1:10" s="1" customFormat="1" ht="24" customHeight="1" x14ac:dyDescent="0.25">
      <c r="A77" s="3">
        <v>2019</v>
      </c>
      <c r="B77" s="3" t="s">
        <v>104</v>
      </c>
      <c r="C77" s="5"/>
      <c r="E77" s="3"/>
      <c r="F77" s="2"/>
      <c r="G77" s="2"/>
      <c r="H77" s="4">
        <f t="shared" si="1"/>
        <v>-239220</v>
      </c>
      <c r="J77" s="3"/>
    </row>
  </sheetData>
  <autoFilter ref="A2:J77" xr:uid="{00000000-0009-0000-0000-00000C000000}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filterMode="1">
    <tabColor theme="9" tint="-0.249977111117893"/>
  </sheetPr>
  <dimension ref="A1:J254"/>
  <sheetViews>
    <sheetView topLeftCell="A141" zoomScale="85" zoomScaleNormal="85" workbookViewId="0">
      <selection activeCell="J153" sqref="J153"/>
    </sheetView>
  </sheetViews>
  <sheetFormatPr defaultRowHeight="13.2" x14ac:dyDescent="0.25"/>
  <cols>
    <col min="1" max="1" width="7.6640625" customWidth="1"/>
    <col min="2" max="2" width="7.6640625" bestFit="1" customWidth="1"/>
    <col min="3" max="3" width="12.5546875" customWidth="1"/>
    <col min="4" max="4" width="25.44140625" customWidth="1"/>
    <col min="5" max="5" width="19" style="27" customWidth="1"/>
    <col min="6" max="7" width="17.5546875" customWidth="1"/>
    <col min="8" max="8" width="16.88671875" customWidth="1"/>
    <col min="9" max="9" width="20" bestFit="1" customWidth="1"/>
    <col min="10" max="10" width="10.109375" style="68" bestFit="1" customWidth="1"/>
  </cols>
  <sheetData>
    <row r="1" spans="1:10" s="1" customFormat="1" ht="24" customHeight="1" x14ac:dyDescent="0.25">
      <c r="A1" s="9" t="s">
        <v>366</v>
      </c>
      <c r="B1" s="3"/>
      <c r="C1" s="9"/>
      <c r="E1" s="3"/>
      <c r="F1" s="2">
        <f>SUBTOTAL(9,F5:F6664)</f>
        <v>58600</v>
      </c>
      <c r="G1" s="2">
        <f>SUBTOTAL(9,G5:G6664)</f>
        <v>67085.5</v>
      </c>
      <c r="H1" s="2">
        <f>F1-G1</f>
        <v>-8485.5</v>
      </c>
      <c r="J1" s="3"/>
    </row>
    <row r="2" spans="1:10" s="6" customFormat="1" ht="30.75" customHeight="1" x14ac:dyDescent="0.25">
      <c r="A2" s="7" t="s">
        <v>181</v>
      </c>
      <c r="B2" s="7" t="s">
        <v>103</v>
      </c>
      <c r="C2" s="7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7" t="s">
        <v>311</v>
      </c>
    </row>
    <row r="3" spans="1:10" s="1" customFormat="1" ht="24" hidden="1" customHeight="1" x14ac:dyDescent="0.25">
      <c r="A3" s="3">
        <v>2018</v>
      </c>
      <c r="B3" s="3" t="s">
        <v>159</v>
      </c>
      <c r="C3" s="5">
        <v>43435</v>
      </c>
      <c r="D3" s="1" t="s">
        <v>14</v>
      </c>
      <c r="E3" s="3" t="s">
        <v>99</v>
      </c>
      <c r="F3" s="2"/>
      <c r="G3" s="2"/>
      <c r="H3" s="4">
        <v>3840.95</v>
      </c>
      <c r="J3" s="3"/>
    </row>
    <row r="4" spans="1:10" s="1" customFormat="1" ht="24" hidden="1" customHeight="1" x14ac:dyDescent="0.25">
      <c r="A4" s="3">
        <v>2018</v>
      </c>
      <c r="B4" s="3" t="s">
        <v>159</v>
      </c>
      <c r="C4" s="5">
        <v>43439</v>
      </c>
      <c r="D4" s="1" t="s">
        <v>328</v>
      </c>
      <c r="E4" s="3" t="s">
        <v>99</v>
      </c>
      <c r="F4" s="2"/>
      <c r="G4" s="2">
        <v>3000</v>
      </c>
      <c r="H4" s="4">
        <f>H3+F4-G4</f>
        <v>840.94999999999982</v>
      </c>
      <c r="J4" s="3">
        <v>1202</v>
      </c>
    </row>
    <row r="5" spans="1:10" s="1" customFormat="1" ht="24" hidden="1" customHeight="1" x14ac:dyDescent="0.25">
      <c r="A5" s="3">
        <v>2018</v>
      </c>
      <c r="B5" s="3" t="s">
        <v>159</v>
      </c>
      <c r="C5" s="5">
        <v>43439</v>
      </c>
      <c r="D5" s="1" t="s">
        <v>312</v>
      </c>
      <c r="E5" s="3" t="s">
        <v>99</v>
      </c>
      <c r="F5" s="2"/>
      <c r="G5" s="2">
        <v>0.1</v>
      </c>
      <c r="H5" s="4">
        <f t="shared" ref="H5:H72" si="0">H4+F5-G5</f>
        <v>840.8499999999998</v>
      </c>
      <c r="J5" s="3">
        <v>1204</v>
      </c>
    </row>
    <row r="6" spans="1:10" s="24" customFormat="1" ht="24" hidden="1" customHeight="1" thickBot="1" x14ac:dyDescent="0.3">
      <c r="A6" s="34">
        <v>2018</v>
      </c>
      <c r="B6" s="34" t="s">
        <v>159</v>
      </c>
      <c r="C6" s="19">
        <v>43827</v>
      </c>
      <c r="D6" s="24" t="s">
        <v>312</v>
      </c>
      <c r="E6" s="71" t="s">
        <v>99</v>
      </c>
      <c r="F6" s="21"/>
      <c r="G6" s="21">
        <v>30</v>
      </c>
      <c r="H6" s="22">
        <f t="shared" si="0"/>
        <v>810.8499999999998</v>
      </c>
      <c r="J6" s="34">
        <v>1243</v>
      </c>
    </row>
    <row r="7" spans="1:10" s="1" customFormat="1" ht="24" hidden="1" customHeight="1" x14ac:dyDescent="0.25">
      <c r="A7" s="3">
        <v>2019</v>
      </c>
      <c r="B7" s="3" t="s">
        <v>104</v>
      </c>
      <c r="C7" s="5">
        <v>43466</v>
      </c>
      <c r="D7" s="1" t="s">
        <v>14</v>
      </c>
      <c r="E7" s="3" t="s">
        <v>99</v>
      </c>
      <c r="F7" s="2"/>
      <c r="G7" s="2"/>
      <c r="H7" s="4">
        <f t="shared" si="0"/>
        <v>810.8499999999998</v>
      </c>
      <c r="J7" s="3"/>
    </row>
    <row r="8" spans="1:10" s="1" customFormat="1" ht="24" hidden="1" customHeight="1" x14ac:dyDescent="0.25">
      <c r="A8" s="3">
        <v>2019</v>
      </c>
      <c r="B8" s="3" t="s">
        <v>104</v>
      </c>
      <c r="C8" s="5">
        <v>43493</v>
      </c>
      <c r="D8" s="1" t="s">
        <v>312</v>
      </c>
      <c r="E8" s="3" t="s">
        <v>99</v>
      </c>
      <c r="F8" s="2"/>
      <c r="G8" s="2">
        <v>30</v>
      </c>
      <c r="H8" s="4">
        <f t="shared" si="0"/>
        <v>780.8499999999998</v>
      </c>
      <c r="I8" s="1" t="s">
        <v>331</v>
      </c>
      <c r="J8" s="3">
        <v>1308</v>
      </c>
    </row>
    <row r="9" spans="1:10" s="1" customFormat="1" ht="24" hidden="1" customHeight="1" x14ac:dyDescent="0.25">
      <c r="A9" s="3">
        <v>2019</v>
      </c>
      <c r="B9" s="3" t="s">
        <v>358</v>
      </c>
      <c r="C9" s="5">
        <v>43524</v>
      </c>
      <c r="D9" s="1" t="s">
        <v>312</v>
      </c>
      <c r="E9" s="66" t="s">
        <v>99</v>
      </c>
      <c r="F9" s="2"/>
      <c r="G9" s="2">
        <v>30</v>
      </c>
      <c r="H9" s="4">
        <f t="shared" si="0"/>
        <v>750.8499999999998</v>
      </c>
      <c r="I9" s="1" t="s">
        <v>331</v>
      </c>
      <c r="J9" s="3">
        <v>1377</v>
      </c>
    </row>
    <row r="10" spans="1:10" s="1" customFormat="1" ht="24" hidden="1" customHeight="1" x14ac:dyDescent="0.25">
      <c r="A10" s="3">
        <v>2019</v>
      </c>
      <c r="B10" s="3" t="s">
        <v>369</v>
      </c>
      <c r="C10" s="5">
        <v>43544</v>
      </c>
      <c r="D10" s="1" t="s">
        <v>382</v>
      </c>
      <c r="E10" s="66" t="s">
        <v>99</v>
      </c>
      <c r="F10" s="2">
        <v>30000</v>
      </c>
      <c r="G10" s="2"/>
      <c r="H10" s="4">
        <f>H9+F10-G10</f>
        <v>30750.85</v>
      </c>
      <c r="I10" s="1" t="s">
        <v>416</v>
      </c>
      <c r="J10" s="3">
        <v>1356</v>
      </c>
    </row>
    <row r="11" spans="1:10" s="1" customFormat="1" ht="24" hidden="1" customHeight="1" x14ac:dyDescent="0.25">
      <c r="A11" s="3">
        <v>2019</v>
      </c>
      <c r="B11" s="3" t="s">
        <v>369</v>
      </c>
      <c r="C11" s="5">
        <v>43544</v>
      </c>
      <c r="D11" s="1" t="s">
        <v>383</v>
      </c>
      <c r="E11" s="66" t="s">
        <v>99</v>
      </c>
      <c r="F11" s="2">
        <v>10000</v>
      </c>
      <c r="G11" s="2"/>
      <c r="H11" s="4">
        <f>H10+F11-G11</f>
        <v>40750.85</v>
      </c>
      <c r="I11" s="1" t="s">
        <v>416</v>
      </c>
      <c r="J11" s="3">
        <v>1360</v>
      </c>
    </row>
    <row r="12" spans="1:10" s="1" customFormat="1" ht="24" hidden="1" customHeight="1" x14ac:dyDescent="0.25">
      <c r="A12" s="3">
        <v>2019</v>
      </c>
      <c r="B12" s="3" t="s">
        <v>369</v>
      </c>
      <c r="C12" s="5">
        <v>43553</v>
      </c>
      <c r="D12" s="1" t="s">
        <v>442</v>
      </c>
      <c r="E12" s="66" t="s">
        <v>99</v>
      </c>
      <c r="F12" s="2"/>
      <c r="G12" s="2">
        <v>39994</v>
      </c>
      <c r="H12" s="4">
        <f t="shared" si="0"/>
        <v>756.84999999999854</v>
      </c>
      <c r="I12" s="1" t="s">
        <v>331</v>
      </c>
      <c r="J12" s="3">
        <v>1465</v>
      </c>
    </row>
    <row r="13" spans="1:10" s="1" customFormat="1" ht="24" hidden="1" customHeight="1" x14ac:dyDescent="0.25">
      <c r="A13" s="3">
        <v>2019</v>
      </c>
      <c r="B13" s="3" t="s">
        <v>369</v>
      </c>
      <c r="C13" s="5">
        <v>43553</v>
      </c>
      <c r="D13" s="1" t="s">
        <v>443</v>
      </c>
      <c r="E13" s="66" t="s">
        <v>99</v>
      </c>
      <c r="F13" s="2"/>
      <c r="G13" s="2">
        <v>300</v>
      </c>
      <c r="H13" s="4">
        <f t="shared" si="0"/>
        <v>456.84999999999854</v>
      </c>
      <c r="J13" s="3">
        <v>1407</v>
      </c>
    </row>
    <row r="14" spans="1:10" s="1" customFormat="1" ht="24" hidden="1" customHeight="1" x14ac:dyDescent="0.25">
      <c r="A14" s="3">
        <v>2019</v>
      </c>
      <c r="B14" s="3" t="s">
        <v>369</v>
      </c>
      <c r="C14" s="5">
        <v>43552</v>
      </c>
      <c r="D14" s="1" t="s">
        <v>312</v>
      </c>
      <c r="E14" s="66" t="s">
        <v>99</v>
      </c>
      <c r="F14" s="2"/>
      <c r="G14" s="2">
        <v>30</v>
      </c>
      <c r="H14" s="4">
        <f t="shared" si="0"/>
        <v>426.84999999999854</v>
      </c>
      <c r="I14" s="1" t="s">
        <v>331</v>
      </c>
      <c r="J14" s="3">
        <v>1406</v>
      </c>
    </row>
    <row r="15" spans="1:10" s="1" customFormat="1" ht="24" hidden="1" customHeight="1" x14ac:dyDescent="0.25">
      <c r="A15" s="3">
        <v>2019</v>
      </c>
      <c r="B15" s="3" t="s">
        <v>389</v>
      </c>
      <c r="C15" s="5">
        <v>43583</v>
      </c>
      <c r="D15" s="1" t="s">
        <v>312</v>
      </c>
      <c r="E15" s="66" t="s">
        <v>99</v>
      </c>
      <c r="F15" s="2"/>
      <c r="G15" s="2">
        <v>30</v>
      </c>
      <c r="H15" s="4">
        <f t="shared" si="0"/>
        <v>396.84999999999854</v>
      </c>
      <c r="I15" s="1" t="s">
        <v>331</v>
      </c>
      <c r="J15" s="3">
        <v>1465</v>
      </c>
    </row>
    <row r="16" spans="1:10" s="1" customFormat="1" ht="24" hidden="1" customHeight="1" x14ac:dyDescent="0.25">
      <c r="A16" s="3">
        <v>2019</v>
      </c>
      <c r="B16" s="3" t="s">
        <v>123</v>
      </c>
      <c r="C16" s="5">
        <v>43613</v>
      </c>
      <c r="D16" s="1" t="s">
        <v>312</v>
      </c>
      <c r="E16" s="3" t="s">
        <v>99</v>
      </c>
      <c r="F16" s="2"/>
      <c r="G16" s="2">
        <v>30</v>
      </c>
      <c r="H16" s="4">
        <f t="shared" si="0"/>
        <v>366.84999999999854</v>
      </c>
      <c r="I16" s="1" t="s">
        <v>331</v>
      </c>
      <c r="J16" s="3">
        <v>1521</v>
      </c>
    </row>
    <row r="17" spans="1:10" s="1" customFormat="1" ht="24" hidden="1" customHeight="1" x14ac:dyDescent="0.25">
      <c r="A17" s="3">
        <v>2019</v>
      </c>
      <c r="B17" s="3" t="s">
        <v>123</v>
      </c>
      <c r="C17" s="5">
        <v>43613</v>
      </c>
      <c r="D17" s="1" t="s">
        <v>440</v>
      </c>
      <c r="E17" s="3" t="s">
        <v>99</v>
      </c>
      <c r="F17" s="2">
        <v>5000</v>
      </c>
      <c r="G17" s="2"/>
      <c r="H17" s="4">
        <f t="shared" si="0"/>
        <v>5366.8499999999985</v>
      </c>
      <c r="I17" s="1" t="s">
        <v>416</v>
      </c>
      <c r="J17" s="3">
        <v>1489</v>
      </c>
    </row>
    <row r="18" spans="1:10" s="1" customFormat="1" ht="24" hidden="1" customHeight="1" x14ac:dyDescent="0.25">
      <c r="A18" s="3">
        <v>2019</v>
      </c>
      <c r="B18" s="3" t="s">
        <v>123</v>
      </c>
      <c r="C18" s="5">
        <v>43614</v>
      </c>
      <c r="D18" s="1" t="s">
        <v>441</v>
      </c>
      <c r="E18" s="66" t="s">
        <v>99</v>
      </c>
      <c r="F18" s="2"/>
      <c r="G18" s="2">
        <v>4595</v>
      </c>
      <c r="H18" s="4">
        <f t="shared" si="0"/>
        <v>771.84999999999854</v>
      </c>
      <c r="I18" s="1" t="s">
        <v>444</v>
      </c>
      <c r="J18" s="3">
        <v>1522</v>
      </c>
    </row>
    <row r="19" spans="1:10" s="1" customFormat="1" ht="24" hidden="1" customHeight="1" x14ac:dyDescent="0.25">
      <c r="A19" s="3">
        <v>2019</v>
      </c>
      <c r="B19" s="3" t="s">
        <v>132</v>
      </c>
      <c r="C19" s="5">
        <v>43644</v>
      </c>
      <c r="D19" s="1" t="s">
        <v>312</v>
      </c>
      <c r="E19" s="3" t="s">
        <v>99</v>
      </c>
      <c r="F19" s="2"/>
      <c r="G19" s="2">
        <v>30</v>
      </c>
      <c r="H19" s="4">
        <f t="shared" si="0"/>
        <v>741.84999999999854</v>
      </c>
      <c r="I19" s="1" t="s">
        <v>331</v>
      </c>
      <c r="J19" s="3">
        <v>1565</v>
      </c>
    </row>
    <row r="20" spans="1:10" s="1" customFormat="1" ht="24" hidden="1" customHeight="1" x14ac:dyDescent="0.25">
      <c r="A20" s="3">
        <v>2019</v>
      </c>
      <c r="B20" s="3" t="s">
        <v>132</v>
      </c>
      <c r="C20" s="5">
        <v>43644</v>
      </c>
      <c r="D20" s="1" t="s">
        <v>440</v>
      </c>
      <c r="E20" s="3" t="s">
        <v>99</v>
      </c>
      <c r="F20" s="2">
        <v>4500</v>
      </c>
      <c r="G20" s="2"/>
      <c r="H20" s="4">
        <f t="shared" si="0"/>
        <v>5241.8499999999985</v>
      </c>
      <c r="I20" s="1" t="s">
        <v>416</v>
      </c>
      <c r="J20" s="3">
        <v>1534</v>
      </c>
    </row>
    <row r="21" spans="1:10" s="1" customFormat="1" ht="24" hidden="1" customHeight="1" x14ac:dyDescent="0.25">
      <c r="A21" s="3">
        <v>2019</v>
      </c>
      <c r="B21" s="3" t="s">
        <v>132</v>
      </c>
      <c r="C21" s="5">
        <v>43645</v>
      </c>
      <c r="D21" s="1" t="s">
        <v>441</v>
      </c>
      <c r="E21" s="66" t="s">
        <v>99</v>
      </c>
      <c r="F21" s="2"/>
      <c r="G21" s="2">
        <v>4595</v>
      </c>
      <c r="H21" s="4">
        <f t="shared" si="0"/>
        <v>646.84999999999854</v>
      </c>
      <c r="I21" s="1" t="s">
        <v>444</v>
      </c>
      <c r="J21" s="3">
        <v>1566</v>
      </c>
    </row>
    <row r="22" spans="1:10" s="1" customFormat="1" ht="24" hidden="1" customHeight="1" x14ac:dyDescent="0.25">
      <c r="A22" s="3">
        <v>2019</v>
      </c>
      <c r="B22" s="3" t="s">
        <v>133</v>
      </c>
      <c r="C22" s="5">
        <v>43674</v>
      </c>
      <c r="D22" s="1" t="s">
        <v>312</v>
      </c>
      <c r="E22" s="66" t="s">
        <v>99</v>
      </c>
      <c r="F22" s="2"/>
      <c r="G22" s="2">
        <v>30</v>
      </c>
      <c r="H22" s="4">
        <f t="shared" si="0"/>
        <v>616.84999999999854</v>
      </c>
      <c r="I22" s="1" t="s">
        <v>331</v>
      </c>
      <c r="J22" s="3">
        <v>1678</v>
      </c>
    </row>
    <row r="23" spans="1:10" s="1" customFormat="1" ht="24" hidden="1" customHeight="1" x14ac:dyDescent="0.25">
      <c r="A23" s="3">
        <v>2019</v>
      </c>
      <c r="B23" s="3" t="s">
        <v>133</v>
      </c>
      <c r="C23" s="5">
        <v>43675</v>
      </c>
      <c r="D23" s="1" t="s">
        <v>440</v>
      </c>
      <c r="E23" s="66" t="s">
        <v>99</v>
      </c>
      <c r="F23" s="2">
        <v>4500</v>
      </c>
      <c r="G23" s="2"/>
      <c r="H23" s="4">
        <f t="shared" si="0"/>
        <v>5116.8499999999985</v>
      </c>
      <c r="I23" s="1" t="s">
        <v>416</v>
      </c>
      <c r="J23" s="3">
        <v>1574</v>
      </c>
    </row>
    <row r="24" spans="1:10" s="1" customFormat="1" ht="24" hidden="1" customHeight="1" x14ac:dyDescent="0.25">
      <c r="A24" s="3">
        <v>2019</v>
      </c>
      <c r="B24" s="3" t="s">
        <v>133</v>
      </c>
      <c r="C24" s="5">
        <v>43675</v>
      </c>
      <c r="D24" s="1" t="s">
        <v>441</v>
      </c>
      <c r="E24" s="66" t="s">
        <v>99</v>
      </c>
      <c r="F24" s="2"/>
      <c r="G24" s="2">
        <v>616.85</v>
      </c>
      <c r="H24" s="4">
        <f t="shared" si="0"/>
        <v>4499.9999999999982</v>
      </c>
      <c r="I24" s="1" t="s">
        <v>444</v>
      </c>
      <c r="J24" s="3">
        <v>1576</v>
      </c>
    </row>
    <row r="25" spans="1:10" s="1" customFormat="1" ht="24" hidden="1" customHeight="1" x14ac:dyDescent="0.25">
      <c r="A25" s="3">
        <v>2019</v>
      </c>
      <c r="B25" s="3" t="s">
        <v>135</v>
      </c>
      <c r="C25" s="5">
        <v>43682</v>
      </c>
      <c r="D25" s="1" t="s">
        <v>441</v>
      </c>
      <c r="E25" s="3" t="s">
        <v>99</v>
      </c>
      <c r="F25" s="2"/>
      <c r="G25" s="2">
        <v>3978.15</v>
      </c>
      <c r="H25" s="4">
        <f t="shared" si="0"/>
        <v>521.84999999999809</v>
      </c>
      <c r="I25" s="1" t="s">
        <v>444</v>
      </c>
      <c r="J25" s="3">
        <v>1679</v>
      </c>
    </row>
    <row r="26" spans="1:10" s="1" customFormat="1" ht="24" hidden="1" customHeight="1" x14ac:dyDescent="0.25">
      <c r="A26" s="3">
        <v>2019</v>
      </c>
      <c r="B26" s="3" t="s">
        <v>135</v>
      </c>
      <c r="C26" s="5">
        <v>43705</v>
      </c>
      <c r="D26" s="1" t="s">
        <v>312</v>
      </c>
      <c r="E26" s="3" t="s">
        <v>99</v>
      </c>
      <c r="F26" s="2"/>
      <c r="G26" s="2">
        <v>30</v>
      </c>
      <c r="H26" s="4">
        <f t="shared" si="0"/>
        <v>491.84999999999809</v>
      </c>
      <c r="I26" s="1" t="s">
        <v>331</v>
      </c>
      <c r="J26" s="3">
        <v>1680</v>
      </c>
    </row>
    <row r="27" spans="1:10" s="1" customFormat="1" ht="24" hidden="1" customHeight="1" x14ac:dyDescent="0.25">
      <c r="A27" s="3">
        <v>2019</v>
      </c>
      <c r="B27" s="3" t="s">
        <v>135</v>
      </c>
      <c r="C27" s="5">
        <v>43706</v>
      </c>
      <c r="D27" s="1" t="s">
        <v>440</v>
      </c>
      <c r="E27" s="66" t="s">
        <v>99</v>
      </c>
      <c r="F27" s="2">
        <v>4500</v>
      </c>
      <c r="G27" s="2"/>
      <c r="H27" s="4">
        <f t="shared" si="0"/>
        <v>4991.8499999999985</v>
      </c>
      <c r="I27" s="1" t="s">
        <v>416</v>
      </c>
      <c r="J27" s="3">
        <v>1635</v>
      </c>
    </row>
    <row r="28" spans="1:10" s="1" customFormat="1" ht="24" hidden="1" customHeight="1" x14ac:dyDescent="0.25">
      <c r="A28" s="3">
        <v>2019</v>
      </c>
      <c r="B28" s="3" t="s">
        <v>135</v>
      </c>
      <c r="C28" s="5">
        <v>43706</v>
      </c>
      <c r="D28" s="1" t="s">
        <v>441</v>
      </c>
      <c r="E28" s="3" t="s">
        <v>99</v>
      </c>
      <c r="F28" s="2"/>
      <c r="G28" s="2">
        <v>4595</v>
      </c>
      <c r="H28" s="4">
        <f t="shared" si="0"/>
        <v>396.84999999999854</v>
      </c>
      <c r="I28" s="1" t="s">
        <v>444</v>
      </c>
      <c r="J28" s="3">
        <v>1636</v>
      </c>
    </row>
    <row r="29" spans="1:10" s="1" customFormat="1" ht="24" hidden="1" customHeight="1" x14ac:dyDescent="0.25">
      <c r="A29" s="3">
        <v>2019</v>
      </c>
      <c r="B29" s="3"/>
      <c r="H29" s="4">
        <f t="shared" si="0"/>
        <v>396.84999999999854</v>
      </c>
    </row>
    <row r="30" spans="1:10" s="1" customFormat="1" ht="24" hidden="1" customHeight="1" x14ac:dyDescent="0.25">
      <c r="A30" s="3">
        <v>2019</v>
      </c>
      <c r="B30" s="3" t="s">
        <v>147</v>
      </c>
      <c r="C30" s="5">
        <v>43732</v>
      </c>
      <c r="D30" s="1" t="s">
        <v>312</v>
      </c>
      <c r="E30" s="3" t="s">
        <v>99</v>
      </c>
      <c r="F30" s="2"/>
      <c r="G30" s="2">
        <v>0.5</v>
      </c>
      <c r="H30" s="4">
        <f>H29+F30-G30</f>
        <v>396.34999999999854</v>
      </c>
      <c r="I30" s="1" t="s">
        <v>331</v>
      </c>
      <c r="J30" s="3">
        <v>1701</v>
      </c>
    </row>
    <row r="31" spans="1:10" s="1" customFormat="1" ht="24" hidden="1" customHeight="1" x14ac:dyDescent="0.25">
      <c r="A31" s="3">
        <v>2019</v>
      </c>
      <c r="B31" s="3"/>
      <c r="C31" s="5"/>
      <c r="D31" s="1" t="s">
        <v>312</v>
      </c>
      <c r="E31" s="3"/>
      <c r="F31" s="2"/>
      <c r="G31" s="2"/>
      <c r="H31" s="4">
        <f t="shared" si="0"/>
        <v>396.34999999999854</v>
      </c>
      <c r="J31" s="3"/>
    </row>
    <row r="32" spans="1:10" s="1" customFormat="1" ht="24" hidden="1" customHeight="1" x14ac:dyDescent="0.25">
      <c r="A32" s="3">
        <v>2019</v>
      </c>
      <c r="B32" s="3" t="s">
        <v>147</v>
      </c>
      <c r="C32" s="5">
        <v>43732</v>
      </c>
      <c r="D32" s="1" t="s">
        <v>440</v>
      </c>
      <c r="E32" s="3" t="s">
        <v>99</v>
      </c>
      <c r="F32" s="2">
        <v>4500</v>
      </c>
      <c r="G32" s="2"/>
      <c r="H32" s="4">
        <f>H31+F32-G32</f>
        <v>4896.3499999999985</v>
      </c>
      <c r="I32" s="1" t="s">
        <v>416</v>
      </c>
      <c r="J32" s="3">
        <v>1686</v>
      </c>
    </row>
    <row r="33" spans="1:10" s="1" customFormat="1" ht="24" hidden="1" customHeight="1" x14ac:dyDescent="0.25">
      <c r="A33" s="3">
        <v>2019</v>
      </c>
      <c r="B33" s="3" t="s">
        <v>147</v>
      </c>
      <c r="C33" s="5">
        <v>43732</v>
      </c>
      <c r="D33" s="1" t="s">
        <v>155</v>
      </c>
      <c r="E33" s="3" t="s">
        <v>99</v>
      </c>
      <c r="F33" s="2"/>
      <c r="G33" s="2">
        <v>4511</v>
      </c>
      <c r="H33" s="4">
        <f t="shared" si="0"/>
        <v>385.34999999999854</v>
      </c>
      <c r="I33" s="1" t="s">
        <v>222</v>
      </c>
      <c r="J33" s="3">
        <v>1700</v>
      </c>
    </row>
    <row r="34" spans="1:10" s="1" customFormat="1" ht="24" hidden="1" customHeight="1" x14ac:dyDescent="0.25">
      <c r="A34" s="3">
        <v>2019</v>
      </c>
      <c r="B34" s="3" t="s">
        <v>147</v>
      </c>
      <c r="C34" s="5">
        <v>43732</v>
      </c>
      <c r="D34" s="1" t="s">
        <v>312</v>
      </c>
      <c r="E34" s="3" t="s">
        <v>99</v>
      </c>
      <c r="F34" s="2"/>
      <c r="G34" s="2">
        <v>90</v>
      </c>
      <c r="H34" s="4">
        <f t="shared" si="0"/>
        <v>295.34999999999854</v>
      </c>
      <c r="I34" s="1" t="s">
        <v>331</v>
      </c>
      <c r="J34" s="3">
        <v>1770</v>
      </c>
    </row>
    <row r="35" spans="1:10" s="1" customFormat="1" ht="24" hidden="1" customHeight="1" x14ac:dyDescent="0.25">
      <c r="A35" s="3">
        <v>2019</v>
      </c>
      <c r="B35" s="3" t="s">
        <v>147</v>
      </c>
      <c r="C35" s="5">
        <v>43735</v>
      </c>
      <c r="D35" s="1" t="s">
        <v>440</v>
      </c>
      <c r="E35" s="3" t="s">
        <v>99</v>
      </c>
      <c r="F35" s="2">
        <v>10000</v>
      </c>
      <c r="G35" s="2"/>
      <c r="H35" s="4">
        <f t="shared" si="0"/>
        <v>10295.349999999999</v>
      </c>
      <c r="I35" s="1" t="s">
        <v>416</v>
      </c>
      <c r="J35" s="3">
        <v>1702</v>
      </c>
    </row>
    <row r="36" spans="1:10" s="1" customFormat="1" ht="24" hidden="1" customHeight="1" x14ac:dyDescent="0.25">
      <c r="A36" s="3">
        <v>2019</v>
      </c>
      <c r="B36" s="3" t="s">
        <v>147</v>
      </c>
      <c r="C36" s="5">
        <v>43736</v>
      </c>
      <c r="D36" s="1" t="s">
        <v>441</v>
      </c>
      <c r="E36" s="3" t="s">
        <v>99</v>
      </c>
      <c r="F36" s="2"/>
      <c r="G36" s="2">
        <v>4595</v>
      </c>
      <c r="H36" s="4">
        <f t="shared" si="0"/>
        <v>5700.3499999999985</v>
      </c>
      <c r="I36" s="1" t="s">
        <v>444</v>
      </c>
      <c r="J36" s="3">
        <v>1703</v>
      </c>
    </row>
    <row r="37" spans="1:10" s="1" customFormat="1" ht="24" hidden="1" customHeight="1" x14ac:dyDescent="0.25">
      <c r="A37" s="3">
        <v>2019</v>
      </c>
      <c r="B37" s="3" t="s">
        <v>147</v>
      </c>
      <c r="C37" s="5">
        <v>43736</v>
      </c>
      <c r="D37" s="1" t="s">
        <v>457</v>
      </c>
      <c r="E37" s="3" t="s">
        <v>99</v>
      </c>
      <c r="F37" s="2"/>
      <c r="G37" s="2">
        <v>5003</v>
      </c>
      <c r="H37" s="4">
        <f t="shared" si="0"/>
        <v>697.34999999999854</v>
      </c>
      <c r="I37" s="1" t="s">
        <v>458</v>
      </c>
      <c r="J37" s="3">
        <v>1704</v>
      </c>
    </row>
    <row r="38" spans="1:10" s="1" customFormat="1" ht="24" hidden="1" customHeight="1" x14ac:dyDescent="0.25">
      <c r="A38" s="3">
        <v>2019</v>
      </c>
      <c r="B38" s="3" t="s">
        <v>459</v>
      </c>
      <c r="C38" s="5">
        <v>43739</v>
      </c>
      <c r="D38" s="1" t="s">
        <v>440</v>
      </c>
      <c r="E38" s="3" t="s">
        <v>99</v>
      </c>
      <c r="F38" s="2">
        <v>4000</v>
      </c>
      <c r="G38" s="2"/>
      <c r="H38" s="4">
        <f t="shared" si="0"/>
        <v>4697.3499999999985</v>
      </c>
      <c r="I38" s="1" t="s">
        <v>416</v>
      </c>
      <c r="J38" s="3">
        <v>1709</v>
      </c>
    </row>
    <row r="39" spans="1:10" s="1" customFormat="1" ht="24" hidden="1" customHeight="1" x14ac:dyDescent="0.25">
      <c r="A39" s="3">
        <v>2019</v>
      </c>
      <c r="B39" s="3" t="s">
        <v>459</v>
      </c>
      <c r="C39" s="5">
        <v>43740</v>
      </c>
      <c r="D39" s="1" t="s">
        <v>156</v>
      </c>
      <c r="E39" s="3" t="s">
        <v>99</v>
      </c>
      <c r="F39" s="2"/>
      <c r="G39" s="2">
        <v>4032</v>
      </c>
      <c r="H39" s="4">
        <f t="shared" si="0"/>
        <v>665.34999999999854</v>
      </c>
      <c r="I39" s="1" t="s">
        <v>219</v>
      </c>
      <c r="J39" s="3">
        <v>1715</v>
      </c>
    </row>
    <row r="40" spans="1:10" s="1" customFormat="1" ht="24" hidden="1" customHeight="1" x14ac:dyDescent="0.25">
      <c r="A40" s="3">
        <v>2019</v>
      </c>
      <c r="B40" s="3" t="s">
        <v>459</v>
      </c>
      <c r="C40" s="5">
        <v>43740</v>
      </c>
      <c r="D40" s="1" t="s">
        <v>312</v>
      </c>
      <c r="E40" s="3" t="s">
        <v>99</v>
      </c>
      <c r="F40" s="2"/>
      <c r="G40" s="2">
        <v>0.5</v>
      </c>
      <c r="H40" s="4">
        <f t="shared" si="0"/>
        <v>664.84999999999854</v>
      </c>
      <c r="I40" s="1" t="s">
        <v>331</v>
      </c>
      <c r="J40" s="3">
        <v>1739</v>
      </c>
    </row>
    <row r="41" spans="1:10" s="1" customFormat="1" ht="24" hidden="1" customHeight="1" x14ac:dyDescent="0.25">
      <c r="A41" s="3">
        <v>2019</v>
      </c>
      <c r="B41" s="3" t="s">
        <v>459</v>
      </c>
      <c r="C41" s="5">
        <v>43756</v>
      </c>
      <c r="D41" s="1" t="s">
        <v>440</v>
      </c>
      <c r="E41" s="3" t="s">
        <v>99</v>
      </c>
      <c r="F41" s="2">
        <v>4500</v>
      </c>
      <c r="G41" s="2"/>
      <c r="H41" s="4">
        <f t="shared" si="0"/>
        <v>5164.8499999999985</v>
      </c>
      <c r="I41" s="1" t="s">
        <v>416</v>
      </c>
      <c r="J41" s="3">
        <v>1743</v>
      </c>
    </row>
    <row r="42" spans="1:10" s="1" customFormat="1" ht="24" hidden="1" customHeight="1" x14ac:dyDescent="0.25">
      <c r="A42" s="3">
        <v>2019</v>
      </c>
      <c r="B42" s="3" t="s">
        <v>459</v>
      </c>
      <c r="C42" s="5">
        <v>43759</v>
      </c>
      <c r="D42" s="1" t="s">
        <v>155</v>
      </c>
      <c r="E42" s="3" t="s">
        <v>99</v>
      </c>
      <c r="F42" s="2"/>
      <c r="G42" s="2">
        <v>4511</v>
      </c>
      <c r="H42" s="4">
        <f t="shared" si="0"/>
        <v>653.84999999999854</v>
      </c>
      <c r="I42" s="1" t="s">
        <v>222</v>
      </c>
      <c r="J42" s="3">
        <v>1744</v>
      </c>
    </row>
    <row r="43" spans="1:10" s="1" customFormat="1" ht="24" hidden="1" customHeight="1" x14ac:dyDescent="0.25">
      <c r="A43" s="3">
        <v>2019</v>
      </c>
      <c r="B43" s="3" t="s">
        <v>459</v>
      </c>
      <c r="C43" s="5">
        <v>43759</v>
      </c>
      <c r="D43" s="1" t="s">
        <v>312</v>
      </c>
      <c r="E43" s="3" t="s">
        <v>99</v>
      </c>
      <c r="F43" s="2"/>
      <c r="G43" s="2">
        <v>0.5</v>
      </c>
      <c r="H43" s="4">
        <f t="shared" si="0"/>
        <v>653.34999999999854</v>
      </c>
      <c r="I43" s="1" t="s">
        <v>331</v>
      </c>
      <c r="J43" s="3">
        <v>1745</v>
      </c>
    </row>
    <row r="44" spans="1:10" s="1" customFormat="1" ht="24" hidden="1" customHeight="1" x14ac:dyDescent="0.25">
      <c r="A44" s="3">
        <v>2019</v>
      </c>
      <c r="B44" s="3" t="s">
        <v>459</v>
      </c>
      <c r="C44" s="5">
        <v>43764</v>
      </c>
      <c r="D44" s="1" t="s">
        <v>440</v>
      </c>
      <c r="E44" s="3" t="s">
        <v>99</v>
      </c>
      <c r="F44" s="2">
        <v>10000</v>
      </c>
      <c r="G44" s="2"/>
      <c r="H44" s="4">
        <f t="shared" si="0"/>
        <v>10653.349999999999</v>
      </c>
      <c r="I44" s="1" t="s">
        <v>416</v>
      </c>
      <c r="J44" s="3">
        <v>1757</v>
      </c>
    </row>
    <row r="45" spans="1:10" s="1" customFormat="1" ht="24" hidden="1" customHeight="1" x14ac:dyDescent="0.25">
      <c r="A45" s="3">
        <v>2019</v>
      </c>
      <c r="B45" s="3" t="s">
        <v>459</v>
      </c>
      <c r="C45" s="5">
        <v>43766</v>
      </c>
      <c r="D45" s="1" t="s">
        <v>441</v>
      </c>
      <c r="E45" s="3" t="s">
        <v>99</v>
      </c>
      <c r="F45" s="2"/>
      <c r="G45" s="2">
        <v>4595</v>
      </c>
      <c r="H45" s="4">
        <f t="shared" si="0"/>
        <v>6058.3499999999985</v>
      </c>
      <c r="I45" s="1" t="s">
        <v>444</v>
      </c>
      <c r="J45" s="3">
        <v>1758</v>
      </c>
    </row>
    <row r="46" spans="1:10" s="1" customFormat="1" ht="24" hidden="1" customHeight="1" x14ac:dyDescent="0.25">
      <c r="A46" s="3">
        <v>2019</v>
      </c>
      <c r="B46" s="3" t="s">
        <v>459</v>
      </c>
      <c r="C46" s="5">
        <v>43766</v>
      </c>
      <c r="D46" s="1" t="s">
        <v>457</v>
      </c>
      <c r="E46" s="3" t="s">
        <v>99</v>
      </c>
      <c r="F46" s="2"/>
      <c r="G46" s="2">
        <v>5003</v>
      </c>
      <c r="H46" s="4">
        <f t="shared" si="0"/>
        <v>1055.3499999999985</v>
      </c>
      <c r="I46" s="1" t="s">
        <v>458</v>
      </c>
      <c r="J46" s="3">
        <v>1759</v>
      </c>
    </row>
    <row r="47" spans="1:10" s="1" customFormat="1" ht="24" hidden="1" customHeight="1" x14ac:dyDescent="0.25">
      <c r="A47" s="3">
        <v>2019</v>
      </c>
      <c r="B47" s="3" t="s">
        <v>459</v>
      </c>
      <c r="C47" s="5">
        <v>43766</v>
      </c>
      <c r="D47" s="1" t="s">
        <v>312</v>
      </c>
      <c r="E47" s="3" t="s">
        <v>99</v>
      </c>
      <c r="F47" s="2"/>
      <c r="G47" s="2">
        <v>30</v>
      </c>
      <c r="H47" s="4">
        <f t="shared" si="0"/>
        <v>1025.3499999999985</v>
      </c>
      <c r="I47" s="1" t="s">
        <v>331</v>
      </c>
      <c r="J47" s="3">
        <v>1802</v>
      </c>
    </row>
    <row r="48" spans="1:10" s="1" customFormat="1" ht="24" hidden="1" customHeight="1" x14ac:dyDescent="0.25">
      <c r="A48" s="3">
        <v>2019</v>
      </c>
      <c r="B48" s="3" t="s">
        <v>360</v>
      </c>
      <c r="C48" s="5">
        <v>43770</v>
      </c>
      <c r="D48" s="1" t="s">
        <v>440</v>
      </c>
      <c r="E48" s="3" t="s">
        <v>99</v>
      </c>
      <c r="F48" s="2">
        <v>4000</v>
      </c>
      <c r="G48" s="2"/>
      <c r="H48" s="4">
        <f t="shared" si="0"/>
        <v>5025.3499999999985</v>
      </c>
      <c r="I48" s="1" t="s">
        <v>416</v>
      </c>
      <c r="J48" s="3">
        <v>1779</v>
      </c>
    </row>
    <row r="49" spans="1:10" s="1" customFormat="1" ht="24" hidden="1" customHeight="1" x14ac:dyDescent="0.25">
      <c r="A49" s="3">
        <v>2019</v>
      </c>
      <c r="B49" s="3" t="s">
        <v>360</v>
      </c>
      <c r="C49" s="5">
        <v>43771</v>
      </c>
      <c r="D49" s="1" t="s">
        <v>156</v>
      </c>
      <c r="E49" s="3" t="s">
        <v>99</v>
      </c>
      <c r="F49" s="2"/>
      <c r="G49" s="2">
        <v>4032</v>
      </c>
      <c r="H49" s="4">
        <f t="shared" si="0"/>
        <v>993.34999999999854</v>
      </c>
      <c r="I49" s="1" t="s">
        <v>219</v>
      </c>
      <c r="J49" s="3">
        <v>1803</v>
      </c>
    </row>
    <row r="50" spans="1:10" s="1" customFormat="1" ht="24" hidden="1" customHeight="1" x14ac:dyDescent="0.25">
      <c r="A50" s="3">
        <v>2019</v>
      </c>
      <c r="B50" s="3" t="s">
        <v>360</v>
      </c>
      <c r="C50" s="5">
        <v>43771</v>
      </c>
      <c r="D50" s="1" t="s">
        <v>312</v>
      </c>
      <c r="E50" s="3" t="s">
        <v>99</v>
      </c>
      <c r="F50" s="2"/>
      <c r="G50" s="2">
        <v>0.5</v>
      </c>
      <c r="H50" s="4">
        <f t="shared" si="0"/>
        <v>992.84999999999854</v>
      </c>
      <c r="I50" s="1" t="s">
        <v>331</v>
      </c>
      <c r="J50" s="3">
        <v>1804</v>
      </c>
    </row>
    <row r="51" spans="1:10" s="1" customFormat="1" ht="24" hidden="1" customHeight="1" x14ac:dyDescent="0.25">
      <c r="A51" s="3">
        <v>2019</v>
      </c>
      <c r="B51" s="3" t="s">
        <v>360</v>
      </c>
      <c r="C51" s="5">
        <v>43787</v>
      </c>
      <c r="D51" s="1" t="s">
        <v>440</v>
      </c>
      <c r="E51" s="3" t="s">
        <v>99</v>
      </c>
      <c r="F51" s="2">
        <v>4500</v>
      </c>
      <c r="G51" s="2"/>
      <c r="H51" s="4">
        <f t="shared" si="0"/>
        <v>5492.8499999999985</v>
      </c>
      <c r="I51" s="1" t="s">
        <v>416</v>
      </c>
      <c r="J51" s="3">
        <v>1805</v>
      </c>
    </row>
    <row r="52" spans="1:10" s="1" customFormat="1" ht="24" hidden="1" customHeight="1" x14ac:dyDescent="0.25">
      <c r="A52" s="3">
        <v>2019</v>
      </c>
      <c r="B52" s="3" t="s">
        <v>360</v>
      </c>
      <c r="C52" s="5">
        <v>43796</v>
      </c>
      <c r="D52" s="1" t="s">
        <v>440</v>
      </c>
      <c r="E52" s="3" t="s">
        <v>99</v>
      </c>
      <c r="F52" s="2">
        <v>10000</v>
      </c>
      <c r="G52" s="2"/>
      <c r="H52" s="4">
        <f t="shared" si="0"/>
        <v>15492.849999999999</v>
      </c>
      <c r="I52" s="1" t="s">
        <v>416</v>
      </c>
      <c r="J52" s="3">
        <v>1826</v>
      </c>
    </row>
    <row r="53" spans="1:10" s="1" customFormat="1" ht="24" hidden="1" customHeight="1" x14ac:dyDescent="0.25">
      <c r="A53" s="3">
        <v>2019</v>
      </c>
      <c r="B53" s="3" t="s">
        <v>360</v>
      </c>
      <c r="C53" s="5">
        <v>43790</v>
      </c>
      <c r="D53" s="1" t="s">
        <v>155</v>
      </c>
      <c r="E53" s="3" t="s">
        <v>99</v>
      </c>
      <c r="F53" s="2"/>
      <c r="G53" s="2">
        <v>4511</v>
      </c>
      <c r="H53" s="4">
        <f t="shared" si="0"/>
        <v>10981.849999999999</v>
      </c>
      <c r="I53" s="1" t="s">
        <v>222</v>
      </c>
      <c r="J53" s="3">
        <v>1827</v>
      </c>
    </row>
    <row r="54" spans="1:10" s="1" customFormat="1" ht="24" hidden="1" customHeight="1" x14ac:dyDescent="0.25">
      <c r="A54" s="3">
        <v>2019</v>
      </c>
      <c r="B54" s="3" t="s">
        <v>360</v>
      </c>
      <c r="C54" s="5">
        <v>43797</v>
      </c>
      <c r="D54" s="1" t="s">
        <v>441</v>
      </c>
      <c r="E54" s="3" t="s">
        <v>99</v>
      </c>
      <c r="F54" s="2"/>
      <c r="G54" s="2">
        <v>4595</v>
      </c>
      <c r="H54" s="4">
        <f t="shared" si="0"/>
        <v>6386.8499999999985</v>
      </c>
      <c r="I54" s="1" t="s">
        <v>444</v>
      </c>
      <c r="J54" s="3">
        <v>1832</v>
      </c>
    </row>
    <row r="55" spans="1:10" s="1" customFormat="1" ht="24" hidden="1" customHeight="1" x14ac:dyDescent="0.25">
      <c r="A55" s="3">
        <v>2019</v>
      </c>
      <c r="B55" s="3" t="s">
        <v>360</v>
      </c>
      <c r="C55" s="5">
        <v>43797</v>
      </c>
      <c r="D55" s="1" t="s">
        <v>457</v>
      </c>
      <c r="E55" s="3" t="s">
        <v>99</v>
      </c>
      <c r="F55" s="2"/>
      <c r="G55" s="2">
        <v>5003</v>
      </c>
      <c r="H55" s="4">
        <f t="shared" si="0"/>
        <v>1383.8499999999985</v>
      </c>
      <c r="I55" s="1" t="s">
        <v>458</v>
      </c>
      <c r="J55" s="3">
        <v>1833</v>
      </c>
    </row>
    <row r="56" spans="1:10" s="1" customFormat="1" ht="24" hidden="1" customHeight="1" x14ac:dyDescent="0.25">
      <c r="A56" s="3">
        <v>2019</v>
      </c>
      <c r="B56" s="3" t="s">
        <v>360</v>
      </c>
      <c r="C56" s="5">
        <v>43797</v>
      </c>
      <c r="D56" s="1" t="s">
        <v>312</v>
      </c>
      <c r="E56" s="3" t="s">
        <v>99</v>
      </c>
      <c r="F56" s="2"/>
      <c r="G56" s="2">
        <v>30.5</v>
      </c>
      <c r="H56" s="4">
        <f t="shared" si="0"/>
        <v>1353.3499999999985</v>
      </c>
      <c r="I56" s="1" t="s">
        <v>331</v>
      </c>
      <c r="J56" s="3">
        <v>1866</v>
      </c>
    </row>
    <row r="57" spans="1:10" s="1" customFormat="1" ht="24" hidden="1" customHeight="1" x14ac:dyDescent="0.25">
      <c r="A57" s="3">
        <v>2019</v>
      </c>
      <c r="B57" s="3" t="s">
        <v>159</v>
      </c>
      <c r="C57" s="5">
        <v>43801</v>
      </c>
      <c r="D57" s="1" t="s">
        <v>440</v>
      </c>
      <c r="E57" s="3" t="s">
        <v>99</v>
      </c>
      <c r="F57" s="2">
        <v>3000</v>
      </c>
      <c r="G57" s="2"/>
      <c r="H57" s="4">
        <f>H56+F57-G57</f>
        <v>4353.3499999999985</v>
      </c>
      <c r="I57" s="1" t="s">
        <v>416</v>
      </c>
      <c r="J57" s="3">
        <v>1843</v>
      </c>
    </row>
    <row r="58" spans="1:10" s="1" customFormat="1" ht="24" hidden="1" customHeight="1" x14ac:dyDescent="0.25">
      <c r="A58" s="3">
        <v>2019</v>
      </c>
      <c r="B58" s="3" t="s">
        <v>159</v>
      </c>
      <c r="C58" s="5">
        <v>43801</v>
      </c>
      <c r="D58" s="1" t="s">
        <v>156</v>
      </c>
      <c r="E58" s="3" t="s">
        <v>99</v>
      </c>
      <c r="F58" s="2"/>
      <c r="G58" s="2">
        <v>4032</v>
      </c>
      <c r="H58" s="4">
        <f t="shared" si="0"/>
        <v>321.34999999999854</v>
      </c>
      <c r="I58" s="1" t="s">
        <v>219</v>
      </c>
      <c r="J58" s="3">
        <v>1847</v>
      </c>
    </row>
    <row r="59" spans="1:10" s="1" customFormat="1" ht="24" hidden="1" customHeight="1" x14ac:dyDescent="0.25">
      <c r="A59" s="3">
        <v>2019</v>
      </c>
      <c r="B59" s="3" t="s">
        <v>159</v>
      </c>
      <c r="C59" s="5">
        <v>43801</v>
      </c>
      <c r="D59" s="1" t="s">
        <v>312</v>
      </c>
      <c r="E59" s="3" t="s">
        <v>99</v>
      </c>
      <c r="F59" s="2"/>
      <c r="G59" s="2">
        <v>0.5</v>
      </c>
      <c r="H59" s="4">
        <f t="shared" si="0"/>
        <v>320.84999999999854</v>
      </c>
      <c r="I59" s="1" t="s">
        <v>331</v>
      </c>
      <c r="J59" s="3">
        <v>1848</v>
      </c>
    </row>
    <row r="60" spans="1:10" s="1" customFormat="1" ht="24" hidden="1" customHeight="1" x14ac:dyDescent="0.25">
      <c r="A60" s="3">
        <v>2019</v>
      </c>
      <c r="B60" s="3" t="s">
        <v>159</v>
      </c>
      <c r="C60" s="5">
        <v>43818</v>
      </c>
      <c r="D60" s="1" t="s">
        <v>440</v>
      </c>
      <c r="E60" s="3" t="s">
        <v>99</v>
      </c>
      <c r="F60" s="2">
        <v>4500</v>
      </c>
      <c r="G60" s="2"/>
      <c r="H60" s="4">
        <f t="shared" si="0"/>
        <v>4820.8499999999985</v>
      </c>
      <c r="I60" s="1" t="s">
        <v>416</v>
      </c>
      <c r="J60" s="3">
        <v>1873</v>
      </c>
    </row>
    <row r="61" spans="1:10" s="1" customFormat="1" ht="24" hidden="1" customHeight="1" x14ac:dyDescent="0.25">
      <c r="A61" s="3">
        <v>2019</v>
      </c>
      <c r="B61" s="3" t="s">
        <v>159</v>
      </c>
      <c r="C61" s="5">
        <v>43819</v>
      </c>
      <c r="D61" s="1" t="s">
        <v>155</v>
      </c>
      <c r="E61" s="3" t="s">
        <v>99</v>
      </c>
      <c r="F61" s="2"/>
      <c r="G61" s="2">
        <v>4511</v>
      </c>
      <c r="H61" s="4">
        <f t="shared" si="0"/>
        <v>309.84999999999854</v>
      </c>
      <c r="I61" s="1" t="s">
        <v>222</v>
      </c>
      <c r="J61" s="3">
        <v>1874</v>
      </c>
    </row>
    <row r="62" spans="1:10" s="1" customFormat="1" ht="24" hidden="1" customHeight="1" x14ac:dyDescent="0.25">
      <c r="A62" s="3">
        <v>2019</v>
      </c>
      <c r="B62" s="3" t="s">
        <v>159</v>
      </c>
      <c r="C62" s="5">
        <v>43826</v>
      </c>
      <c r="D62" s="1" t="s">
        <v>440</v>
      </c>
      <c r="E62" s="3" t="s">
        <v>99</v>
      </c>
      <c r="F62" s="2">
        <v>10000</v>
      </c>
      <c r="G62" s="2"/>
      <c r="H62" s="4">
        <f t="shared" si="0"/>
        <v>10309.849999999999</v>
      </c>
      <c r="I62" s="1" t="s">
        <v>416</v>
      </c>
      <c r="J62" s="3">
        <v>1900</v>
      </c>
    </row>
    <row r="63" spans="1:10" s="1" customFormat="1" ht="24" hidden="1" customHeight="1" x14ac:dyDescent="0.25">
      <c r="A63" s="3">
        <v>2019</v>
      </c>
      <c r="B63" s="3" t="s">
        <v>159</v>
      </c>
      <c r="C63" s="5">
        <v>43827</v>
      </c>
      <c r="D63" s="1" t="s">
        <v>441</v>
      </c>
      <c r="E63" s="3" t="s">
        <v>99</v>
      </c>
      <c r="F63" s="2"/>
      <c r="G63" s="2">
        <v>4595</v>
      </c>
      <c r="H63" s="4">
        <f t="shared" si="0"/>
        <v>5714.8499999999985</v>
      </c>
      <c r="I63" s="1" t="s">
        <v>444</v>
      </c>
      <c r="J63" s="3">
        <v>1902</v>
      </c>
    </row>
    <row r="64" spans="1:10" s="1" customFormat="1" ht="24" hidden="1" customHeight="1" x14ac:dyDescent="0.25">
      <c r="A64" s="3">
        <v>2019</v>
      </c>
      <c r="B64" s="3" t="s">
        <v>159</v>
      </c>
      <c r="C64" s="5">
        <v>43827</v>
      </c>
      <c r="D64" s="1" t="s">
        <v>457</v>
      </c>
      <c r="E64" s="3" t="s">
        <v>99</v>
      </c>
      <c r="F64" s="2"/>
      <c r="G64" s="2">
        <v>5003</v>
      </c>
      <c r="H64" s="4">
        <f t="shared" si="0"/>
        <v>711.84999999999854</v>
      </c>
      <c r="I64" s="1" t="s">
        <v>458</v>
      </c>
      <c r="J64" s="3">
        <v>1903</v>
      </c>
    </row>
    <row r="65" spans="1:10" s="24" customFormat="1" ht="24" hidden="1" customHeight="1" thickBot="1" x14ac:dyDescent="0.3">
      <c r="A65" s="34">
        <v>2019</v>
      </c>
      <c r="B65" s="34" t="s">
        <v>159</v>
      </c>
      <c r="C65" s="19">
        <v>43830</v>
      </c>
      <c r="D65" s="24" t="s">
        <v>312</v>
      </c>
      <c r="E65" s="34" t="s">
        <v>99</v>
      </c>
      <c r="F65" s="21"/>
      <c r="G65" s="21">
        <v>30.5</v>
      </c>
      <c r="H65" s="22">
        <f t="shared" si="0"/>
        <v>681.34999999999854</v>
      </c>
      <c r="I65" s="24" t="s">
        <v>331</v>
      </c>
      <c r="J65" s="34">
        <v>1916</v>
      </c>
    </row>
    <row r="66" spans="1:10" s="1" customFormat="1" ht="24" hidden="1" customHeight="1" x14ac:dyDescent="0.25">
      <c r="A66" s="3">
        <v>2020</v>
      </c>
      <c r="B66" s="3" t="s">
        <v>104</v>
      </c>
      <c r="C66" s="5">
        <v>43832</v>
      </c>
      <c r="D66" s="1" t="s">
        <v>440</v>
      </c>
      <c r="E66" s="3" t="s">
        <v>99</v>
      </c>
      <c r="F66" s="2">
        <v>4000</v>
      </c>
      <c r="G66" s="2"/>
      <c r="H66" s="4">
        <f t="shared" si="0"/>
        <v>4681.3499999999985</v>
      </c>
      <c r="I66" s="1" t="s">
        <v>416</v>
      </c>
      <c r="J66" s="3">
        <v>1925</v>
      </c>
    </row>
    <row r="67" spans="1:10" s="1" customFormat="1" ht="24" customHeight="1" x14ac:dyDescent="0.25">
      <c r="A67" s="3">
        <v>2020</v>
      </c>
      <c r="B67" s="3" t="s">
        <v>104</v>
      </c>
      <c r="C67" s="5"/>
      <c r="D67" s="1" t="s">
        <v>156</v>
      </c>
      <c r="E67" s="3" t="s">
        <v>99</v>
      </c>
      <c r="F67" s="2"/>
      <c r="G67" s="2">
        <v>4032</v>
      </c>
      <c r="H67" s="4">
        <f t="shared" si="0"/>
        <v>649.34999999999854</v>
      </c>
      <c r="I67" s="1" t="s">
        <v>219</v>
      </c>
      <c r="J67" s="3">
        <v>1966</v>
      </c>
    </row>
    <row r="68" spans="1:10" s="1" customFormat="1" ht="24" customHeight="1" x14ac:dyDescent="0.25">
      <c r="A68" s="3">
        <v>2020</v>
      </c>
      <c r="B68" s="3" t="s">
        <v>104</v>
      </c>
      <c r="C68" s="5"/>
      <c r="D68" s="1" t="s">
        <v>312</v>
      </c>
      <c r="E68" s="3" t="s">
        <v>99</v>
      </c>
      <c r="F68" s="2"/>
      <c r="G68" s="2">
        <v>0.5</v>
      </c>
      <c r="H68" s="4">
        <f t="shared" si="0"/>
        <v>648.84999999999854</v>
      </c>
      <c r="I68" s="1" t="s">
        <v>331</v>
      </c>
      <c r="J68" s="3">
        <v>1967</v>
      </c>
    </row>
    <row r="69" spans="1:10" s="1" customFormat="1" ht="24" hidden="1" customHeight="1" x14ac:dyDescent="0.25">
      <c r="A69" s="3">
        <v>2020</v>
      </c>
      <c r="B69" s="3" t="s">
        <v>104</v>
      </c>
      <c r="C69" s="5">
        <v>43850</v>
      </c>
      <c r="D69" s="1" t="s">
        <v>440</v>
      </c>
      <c r="E69" s="3" t="s">
        <v>99</v>
      </c>
      <c r="F69" s="2">
        <v>5000</v>
      </c>
      <c r="G69" s="2"/>
      <c r="H69" s="4">
        <f t="shared" si="0"/>
        <v>5648.8499999999985</v>
      </c>
      <c r="I69" s="1" t="s">
        <v>416</v>
      </c>
      <c r="J69" s="3">
        <v>1978</v>
      </c>
    </row>
    <row r="70" spans="1:10" s="1" customFormat="1" ht="24" customHeight="1" x14ac:dyDescent="0.25">
      <c r="A70" s="3">
        <v>2020</v>
      </c>
      <c r="B70" s="3" t="s">
        <v>104</v>
      </c>
      <c r="C70" s="5"/>
      <c r="D70" s="1" t="s">
        <v>155</v>
      </c>
      <c r="E70" s="3" t="s">
        <v>99</v>
      </c>
      <c r="F70" s="2"/>
      <c r="G70" s="2">
        <v>4511</v>
      </c>
      <c r="H70" s="4">
        <f t="shared" si="0"/>
        <v>1137.8499999999985</v>
      </c>
      <c r="I70" s="1" t="s">
        <v>222</v>
      </c>
      <c r="J70" s="3">
        <v>1979</v>
      </c>
    </row>
    <row r="71" spans="1:10" s="1" customFormat="1" ht="24" customHeight="1" x14ac:dyDescent="0.25">
      <c r="A71" s="3">
        <v>2020</v>
      </c>
      <c r="B71" s="3" t="s">
        <v>104</v>
      </c>
      <c r="C71" s="5"/>
      <c r="D71" s="1" t="s">
        <v>312</v>
      </c>
      <c r="E71" s="3" t="s">
        <v>99</v>
      </c>
      <c r="F71" s="2"/>
      <c r="G71" s="2">
        <v>0.5</v>
      </c>
      <c r="H71" s="4">
        <f t="shared" si="0"/>
        <v>1137.3499999999985</v>
      </c>
      <c r="I71" s="1" t="s">
        <v>331</v>
      </c>
      <c r="J71" s="3">
        <v>1980</v>
      </c>
    </row>
    <row r="72" spans="1:10" s="1" customFormat="1" ht="24" hidden="1" customHeight="1" x14ac:dyDescent="0.25">
      <c r="A72" s="3">
        <v>2020</v>
      </c>
      <c r="B72" s="3" t="s">
        <v>104</v>
      </c>
      <c r="C72" s="5">
        <v>43851</v>
      </c>
      <c r="D72" s="1" t="s">
        <v>440</v>
      </c>
      <c r="E72" s="3" t="s">
        <v>99</v>
      </c>
      <c r="F72" s="2">
        <v>10000</v>
      </c>
      <c r="G72" s="2"/>
      <c r="H72" s="4">
        <f t="shared" si="0"/>
        <v>11137.349999999999</v>
      </c>
      <c r="I72" s="1" t="s">
        <v>416</v>
      </c>
      <c r="J72" s="3">
        <v>1982</v>
      </c>
    </row>
    <row r="73" spans="1:10" s="1" customFormat="1" ht="24" hidden="1" customHeight="1" x14ac:dyDescent="0.25">
      <c r="A73" s="3">
        <v>2020</v>
      </c>
      <c r="B73" s="3" t="s">
        <v>104</v>
      </c>
      <c r="C73" s="5">
        <v>43858</v>
      </c>
      <c r="D73" s="1" t="s">
        <v>457</v>
      </c>
      <c r="E73" s="3" t="s">
        <v>99</v>
      </c>
      <c r="F73" s="2"/>
      <c r="G73" s="2">
        <v>5003</v>
      </c>
      <c r="H73" s="4">
        <f t="shared" ref="H73:H81" si="1">H72+F73-G73</f>
        <v>6134.3499999999985</v>
      </c>
      <c r="I73" s="1" t="s">
        <v>458</v>
      </c>
      <c r="J73" s="3">
        <v>1987</v>
      </c>
    </row>
    <row r="74" spans="1:10" s="1" customFormat="1" ht="24" hidden="1" customHeight="1" x14ac:dyDescent="0.25">
      <c r="A74" s="3">
        <v>2020</v>
      </c>
      <c r="B74" s="3" t="s">
        <v>104</v>
      </c>
      <c r="C74" s="5">
        <v>43858</v>
      </c>
      <c r="D74" s="1" t="s">
        <v>441</v>
      </c>
      <c r="E74" s="3" t="s">
        <v>99</v>
      </c>
      <c r="F74" s="2"/>
      <c r="G74" s="2">
        <v>4595</v>
      </c>
      <c r="H74" s="4">
        <f t="shared" si="1"/>
        <v>1539.3499999999985</v>
      </c>
      <c r="I74" s="1" t="s">
        <v>444</v>
      </c>
      <c r="J74" s="3">
        <v>1988</v>
      </c>
    </row>
    <row r="75" spans="1:10" s="24" customFormat="1" ht="24" hidden="1" customHeight="1" thickBot="1" x14ac:dyDescent="0.3">
      <c r="A75" s="34">
        <v>2020</v>
      </c>
      <c r="B75" s="34" t="s">
        <v>104</v>
      </c>
      <c r="C75" s="19">
        <v>43858</v>
      </c>
      <c r="D75" s="24" t="s">
        <v>312</v>
      </c>
      <c r="E75" s="34" t="s">
        <v>99</v>
      </c>
      <c r="F75" s="21"/>
      <c r="G75" s="21">
        <v>30</v>
      </c>
      <c r="H75" s="22">
        <f t="shared" si="1"/>
        <v>1509.3499999999985</v>
      </c>
      <c r="I75" s="24" t="s">
        <v>331</v>
      </c>
      <c r="J75" s="34">
        <v>2025</v>
      </c>
    </row>
    <row r="76" spans="1:10" s="1" customFormat="1" ht="24" hidden="1" customHeight="1" x14ac:dyDescent="0.25">
      <c r="A76" s="3">
        <v>2020</v>
      </c>
      <c r="B76" s="3" t="s">
        <v>358</v>
      </c>
      <c r="C76" s="5">
        <v>43864</v>
      </c>
      <c r="D76" s="1" t="s">
        <v>440</v>
      </c>
      <c r="E76" s="3" t="s">
        <v>99</v>
      </c>
      <c r="F76" s="2">
        <v>3000</v>
      </c>
      <c r="G76" s="2"/>
      <c r="H76" s="4">
        <f t="shared" si="1"/>
        <v>4509.3499999999985</v>
      </c>
      <c r="I76" s="1" t="s">
        <v>416</v>
      </c>
      <c r="J76" s="3">
        <v>1999</v>
      </c>
    </row>
    <row r="77" spans="1:10" s="1" customFormat="1" ht="24" hidden="1" customHeight="1" x14ac:dyDescent="0.25">
      <c r="A77" s="3">
        <v>2020</v>
      </c>
      <c r="B77" s="3" t="s">
        <v>358</v>
      </c>
      <c r="C77" s="5">
        <v>43864</v>
      </c>
      <c r="D77" s="1" t="s">
        <v>156</v>
      </c>
      <c r="E77" s="3" t="s">
        <v>99</v>
      </c>
      <c r="F77" s="2"/>
      <c r="G77" s="2">
        <v>4032</v>
      </c>
      <c r="H77" s="4">
        <f t="shared" si="1"/>
        <v>477.34999999999854</v>
      </c>
      <c r="I77" s="1" t="s">
        <v>219</v>
      </c>
      <c r="J77" s="3">
        <v>2002</v>
      </c>
    </row>
    <row r="78" spans="1:10" s="1" customFormat="1" ht="24" hidden="1" customHeight="1" x14ac:dyDescent="0.25">
      <c r="A78" s="3">
        <v>2020</v>
      </c>
      <c r="B78" s="3" t="s">
        <v>358</v>
      </c>
      <c r="C78" s="5">
        <v>43864</v>
      </c>
      <c r="D78" s="1" t="s">
        <v>312</v>
      </c>
      <c r="E78" s="3" t="s">
        <v>99</v>
      </c>
      <c r="F78" s="2"/>
      <c r="G78" s="2">
        <v>0.5</v>
      </c>
      <c r="H78" s="4">
        <f t="shared" si="1"/>
        <v>476.84999999999854</v>
      </c>
      <c r="I78" s="1" t="s">
        <v>331</v>
      </c>
      <c r="J78" s="3">
        <v>2003</v>
      </c>
    </row>
    <row r="79" spans="1:10" s="1" customFormat="1" ht="24" hidden="1" customHeight="1" x14ac:dyDescent="0.25">
      <c r="A79" s="3">
        <v>2020</v>
      </c>
      <c r="B79" s="3" t="s">
        <v>358</v>
      </c>
      <c r="C79" s="5">
        <v>43880</v>
      </c>
      <c r="D79" s="1" t="s">
        <v>440</v>
      </c>
      <c r="E79" s="3" t="s">
        <v>99</v>
      </c>
      <c r="F79" s="2">
        <v>4500</v>
      </c>
      <c r="G79" s="2"/>
      <c r="H79" s="4">
        <f t="shared" si="1"/>
        <v>4976.8499999999985</v>
      </c>
      <c r="I79" s="1" t="s">
        <v>416</v>
      </c>
      <c r="J79" s="3">
        <v>2028</v>
      </c>
    </row>
    <row r="80" spans="1:10" s="1" customFormat="1" ht="24" hidden="1" customHeight="1" x14ac:dyDescent="0.25">
      <c r="A80" s="3">
        <v>2020</v>
      </c>
      <c r="B80" s="3" t="s">
        <v>358</v>
      </c>
      <c r="C80" s="5">
        <v>43881</v>
      </c>
      <c r="D80" s="1" t="s">
        <v>155</v>
      </c>
      <c r="E80" s="3" t="s">
        <v>99</v>
      </c>
      <c r="F80" s="2"/>
      <c r="G80" s="2">
        <v>4511</v>
      </c>
      <c r="H80" s="4">
        <f t="shared" si="1"/>
        <v>465.84999999999854</v>
      </c>
      <c r="I80" s="1" t="s">
        <v>222</v>
      </c>
      <c r="J80" s="3">
        <v>2030</v>
      </c>
    </row>
    <row r="81" spans="1:10" s="1" customFormat="1" ht="24" hidden="1" customHeight="1" x14ac:dyDescent="0.25">
      <c r="A81" s="3">
        <v>2020</v>
      </c>
      <c r="B81" s="3" t="s">
        <v>358</v>
      </c>
      <c r="C81" s="5">
        <v>43881</v>
      </c>
      <c r="D81" s="1" t="s">
        <v>312</v>
      </c>
      <c r="E81" s="3" t="s">
        <v>99</v>
      </c>
      <c r="F81" s="2"/>
      <c r="G81" s="2">
        <v>0.5</v>
      </c>
      <c r="H81" s="4">
        <f t="shared" si="1"/>
        <v>465.34999999999854</v>
      </c>
      <c r="J81" s="3">
        <v>2043</v>
      </c>
    </row>
    <row r="82" spans="1:10" s="1" customFormat="1" ht="24" hidden="1" customHeight="1" x14ac:dyDescent="0.25">
      <c r="A82" s="3">
        <v>2020</v>
      </c>
      <c r="B82" s="3" t="s">
        <v>358</v>
      </c>
      <c r="C82" s="5">
        <v>43888</v>
      </c>
      <c r="D82" s="1" t="s">
        <v>440</v>
      </c>
      <c r="E82" s="3" t="s">
        <v>99</v>
      </c>
      <c r="F82" s="2">
        <v>10000</v>
      </c>
      <c r="G82" s="2"/>
      <c r="H82" s="4">
        <f t="shared" ref="H82:H152" si="2">H81+F82-G82</f>
        <v>10465.349999999999</v>
      </c>
      <c r="J82" s="3">
        <v>2057</v>
      </c>
    </row>
    <row r="83" spans="1:10" s="1" customFormat="1" ht="24" hidden="1" customHeight="1" x14ac:dyDescent="0.25">
      <c r="A83" s="3">
        <v>2020</v>
      </c>
      <c r="B83" s="3" t="s">
        <v>358</v>
      </c>
      <c r="C83" s="5">
        <v>43889</v>
      </c>
      <c r="D83" s="1" t="s">
        <v>457</v>
      </c>
      <c r="E83" s="3" t="s">
        <v>99</v>
      </c>
      <c r="F83" s="2"/>
      <c r="G83" s="2">
        <v>5003</v>
      </c>
      <c r="H83" s="4">
        <f t="shared" si="2"/>
        <v>5462.3499999999985</v>
      </c>
      <c r="J83" s="3">
        <v>2060</v>
      </c>
    </row>
    <row r="84" spans="1:10" s="1" customFormat="1" ht="24" hidden="1" customHeight="1" x14ac:dyDescent="0.25">
      <c r="A84" s="3">
        <v>2020</v>
      </c>
      <c r="B84" s="3" t="s">
        <v>358</v>
      </c>
      <c r="C84" s="5">
        <v>43889</v>
      </c>
      <c r="D84" s="1" t="s">
        <v>441</v>
      </c>
      <c r="E84" s="3" t="s">
        <v>99</v>
      </c>
      <c r="F84" s="2"/>
      <c r="G84" s="2">
        <v>4595</v>
      </c>
      <c r="H84" s="4">
        <f t="shared" si="2"/>
        <v>867.34999999999854</v>
      </c>
      <c r="J84" s="3">
        <v>2061</v>
      </c>
    </row>
    <row r="85" spans="1:10" s="24" customFormat="1" ht="24" hidden="1" customHeight="1" thickBot="1" x14ac:dyDescent="0.3">
      <c r="A85" s="34">
        <v>2020</v>
      </c>
      <c r="B85" s="34" t="s">
        <v>358</v>
      </c>
      <c r="C85" s="19">
        <v>43890</v>
      </c>
      <c r="D85" s="24" t="s">
        <v>312</v>
      </c>
      <c r="E85" s="34" t="s">
        <v>99</v>
      </c>
      <c r="F85" s="21"/>
      <c r="G85" s="21">
        <v>30</v>
      </c>
      <c r="H85" s="22">
        <f t="shared" si="2"/>
        <v>837.34999999999854</v>
      </c>
      <c r="J85" s="34">
        <v>2062</v>
      </c>
    </row>
    <row r="86" spans="1:10" s="1" customFormat="1" ht="24" hidden="1" customHeight="1" x14ac:dyDescent="0.25">
      <c r="A86" s="3">
        <v>2020</v>
      </c>
      <c r="B86" s="3" t="s">
        <v>369</v>
      </c>
      <c r="C86" s="5">
        <v>43892</v>
      </c>
      <c r="D86" s="1" t="s">
        <v>383</v>
      </c>
      <c r="E86" s="3" t="s">
        <v>99</v>
      </c>
      <c r="F86" s="2">
        <v>4000</v>
      </c>
      <c r="G86" s="2"/>
      <c r="H86" s="4">
        <f t="shared" si="2"/>
        <v>4837.3499999999985</v>
      </c>
      <c r="J86" s="3" t="s">
        <v>493</v>
      </c>
    </row>
    <row r="87" spans="1:10" s="1" customFormat="1" ht="24" hidden="1" customHeight="1" x14ac:dyDescent="0.25">
      <c r="A87" s="3">
        <v>2020</v>
      </c>
      <c r="B87" s="3" t="s">
        <v>369</v>
      </c>
      <c r="C87" s="5">
        <v>43892</v>
      </c>
      <c r="D87" s="1" t="s">
        <v>156</v>
      </c>
      <c r="E87" s="3" t="s">
        <v>99</v>
      </c>
      <c r="F87" s="2"/>
      <c r="G87" s="2">
        <v>4032</v>
      </c>
      <c r="H87" s="4">
        <f t="shared" si="2"/>
        <v>805.34999999999854</v>
      </c>
      <c r="J87" s="3">
        <v>2134</v>
      </c>
    </row>
    <row r="88" spans="1:10" s="1" customFormat="1" ht="24" hidden="1" customHeight="1" x14ac:dyDescent="0.25">
      <c r="A88" s="3">
        <v>2020</v>
      </c>
      <c r="B88" s="3" t="s">
        <v>369</v>
      </c>
      <c r="C88" s="5">
        <v>43910</v>
      </c>
      <c r="D88" s="1" t="s">
        <v>312</v>
      </c>
      <c r="E88" s="3" t="s">
        <v>99</v>
      </c>
      <c r="F88" s="2"/>
      <c r="G88" s="2">
        <v>0.5</v>
      </c>
      <c r="H88" s="4">
        <f t="shared" si="2"/>
        <v>804.84999999999854</v>
      </c>
      <c r="J88" s="3">
        <v>2134</v>
      </c>
    </row>
    <row r="89" spans="1:10" s="1" customFormat="1" ht="24" hidden="1" customHeight="1" x14ac:dyDescent="0.25">
      <c r="A89" s="3">
        <v>2020</v>
      </c>
      <c r="B89" s="3" t="s">
        <v>369</v>
      </c>
      <c r="C89" s="5">
        <v>43910</v>
      </c>
      <c r="D89" s="1" t="s">
        <v>383</v>
      </c>
      <c r="E89" s="3" t="s">
        <v>99</v>
      </c>
      <c r="F89" s="2">
        <v>4500</v>
      </c>
      <c r="G89" s="2"/>
      <c r="H89" s="4">
        <f t="shared" si="2"/>
        <v>5304.8499999999985</v>
      </c>
      <c r="J89" s="3" t="s">
        <v>493</v>
      </c>
    </row>
    <row r="90" spans="1:10" s="1" customFormat="1" ht="24" hidden="1" customHeight="1" x14ac:dyDescent="0.25">
      <c r="A90" s="3">
        <v>2020</v>
      </c>
      <c r="B90" s="3" t="s">
        <v>369</v>
      </c>
      <c r="C90" s="5">
        <v>43918</v>
      </c>
      <c r="D90" s="1" t="s">
        <v>312</v>
      </c>
      <c r="E90" s="3" t="s">
        <v>99</v>
      </c>
      <c r="F90" s="2"/>
      <c r="G90" s="2">
        <v>30</v>
      </c>
      <c r="H90" s="4">
        <f t="shared" si="2"/>
        <v>5274.8499999999985</v>
      </c>
      <c r="J90" s="3">
        <v>2135</v>
      </c>
    </row>
    <row r="91" spans="1:10" s="1" customFormat="1" ht="24" hidden="1" customHeight="1" x14ac:dyDescent="0.25">
      <c r="A91" s="3">
        <v>2020</v>
      </c>
      <c r="B91" s="3" t="s">
        <v>369</v>
      </c>
      <c r="C91" s="5">
        <v>43919</v>
      </c>
      <c r="D91" s="1" t="s">
        <v>441</v>
      </c>
      <c r="E91" s="3" t="s">
        <v>99</v>
      </c>
      <c r="F91" s="2"/>
      <c r="G91" s="2">
        <v>4595</v>
      </c>
      <c r="H91" s="4">
        <f t="shared" si="2"/>
        <v>679.84999999999854</v>
      </c>
      <c r="J91" s="3">
        <v>2136</v>
      </c>
    </row>
    <row r="92" spans="1:10" s="1" customFormat="1" ht="24" hidden="1" customHeight="1" x14ac:dyDescent="0.25">
      <c r="A92" s="3">
        <v>2020</v>
      </c>
      <c r="B92" s="3" t="s">
        <v>369</v>
      </c>
      <c r="C92" s="5">
        <v>43919</v>
      </c>
      <c r="D92" s="1" t="s">
        <v>457</v>
      </c>
      <c r="E92" s="3" t="s">
        <v>99</v>
      </c>
      <c r="F92" s="2"/>
      <c r="G92" s="2">
        <v>679.85</v>
      </c>
      <c r="H92" s="4">
        <f t="shared" si="2"/>
        <v>-1.4779288903810084E-12</v>
      </c>
      <c r="J92" s="3">
        <v>2137</v>
      </c>
    </row>
    <row r="93" spans="1:10" s="1" customFormat="1" ht="24" hidden="1" customHeight="1" x14ac:dyDescent="0.25">
      <c r="A93" s="3">
        <v>2020</v>
      </c>
      <c r="B93" s="3" t="s">
        <v>369</v>
      </c>
      <c r="C93" s="5">
        <v>43921</v>
      </c>
      <c r="D93" s="1" t="s">
        <v>155</v>
      </c>
      <c r="E93" s="3" t="s">
        <v>99</v>
      </c>
      <c r="F93" s="2"/>
      <c r="G93" s="2">
        <v>4511</v>
      </c>
      <c r="H93" s="4">
        <f t="shared" si="2"/>
        <v>-4511.0000000000018</v>
      </c>
      <c r="J93" s="3">
        <v>2138</v>
      </c>
    </row>
    <row r="94" spans="1:10" s="24" customFormat="1" ht="24" hidden="1" customHeight="1" thickBot="1" x14ac:dyDescent="0.3">
      <c r="A94" s="34">
        <v>2020</v>
      </c>
      <c r="B94" s="34" t="s">
        <v>369</v>
      </c>
      <c r="C94" s="19">
        <v>43921</v>
      </c>
      <c r="D94" s="24" t="s">
        <v>312</v>
      </c>
      <c r="E94" s="34" t="s">
        <v>99</v>
      </c>
      <c r="F94" s="21"/>
      <c r="G94" s="21">
        <v>10</v>
      </c>
      <c r="H94" s="22">
        <f t="shared" si="2"/>
        <v>-4521.0000000000018</v>
      </c>
      <c r="J94" s="34">
        <v>2138</v>
      </c>
    </row>
    <row r="95" spans="1:10" s="1" customFormat="1" ht="24" hidden="1" customHeight="1" x14ac:dyDescent="0.25">
      <c r="A95" s="3">
        <v>2020</v>
      </c>
      <c r="B95" s="3" t="s">
        <v>389</v>
      </c>
      <c r="C95" s="5">
        <v>43922</v>
      </c>
      <c r="D95" s="1" t="s">
        <v>440</v>
      </c>
      <c r="E95" s="3" t="s">
        <v>99</v>
      </c>
      <c r="F95" s="2">
        <v>5000</v>
      </c>
      <c r="G95" s="2"/>
      <c r="H95" s="4">
        <f t="shared" si="2"/>
        <v>478.99999999999818</v>
      </c>
      <c r="J95" s="3" t="s">
        <v>17</v>
      </c>
    </row>
    <row r="96" spans="1:10" s="1" customFormat="1" ht="24" hidden="1" customHeight="1" x14ac:dyDescent="0.25">
      <c r="A96" s="3">
        <v>2020</v>
      </c>
      <c r="B96" s="3" t="s">
        <v>389</v>
      </c>
      <c r="C96" s="5">
        <v>43922</v>
      </c>
      <c r="D96" s="1" t="s">
        <v>312</v>
      </c>
      <c r="E96" s="3" t="s">
        <v>99</v>
      </c>
      <c r="F96" s="2"/>
      <c r="G96" s="2">
        <v>50.5</v>
      </c>
      <c r="H96" s="4">
        <f t="shared" si="2"/>
        <v>428.49999999999818</v>
      </c>
      <c r="J96" s="3">
        <v>2267</v>
      </c>
    </row>
    <row r="97" spans="1:10" s="1" customFormat="1" ht="24" hidden="1" customHeight="1" x14ac:dyDescent="0.25">
      <c r="A97" s="3">
        <v>2020</v>
      </c>
      <c r="B97" s="3" t="s">
        <v>389</v>
      </c>
      <c r="C97" s="5">
        <v>43943</v>
      </c>
      <c r="D97" s="1" t="s">
        <v>440</v>
      </c>
      <c r="E97" s="3" t="s">
        <v>99</v>
      </c>
      <c r="F97" s="2">
        <v>4500</v>
      </c>
      <c r="G97" s="2"/>
      <c r="H97" s="4">
        <f t="shared" si="2"/>
        <v>4928.4999999999982</v>
      </c>
      <c r="J97" s="3" t="s">
        <v>17</v>
      </c>
    </row>
    <row r="98" spans="1:10" s="24" customFormat="1" ht="24" hidden="1" customHeight="1" thickBot="1" x14ac:dyDescent="0.3">
      <c r="A98" s="34">
        <v>2020</v>
      </c>
      <c r="B98" s="34" t="s">
        <v>389</v>
      </c>
      <c r="C98" s="19">
        <v>43949</v>
      </c>
      <c r="D98" s="24" t="s">
        <v>312</v>
      </c>
      <c r="E98" s="34" t="s">
        <v>99</v>
      </c>
      <c r="F98" s="21"/>
      <c r="G98" s="21">
        <v>30</v>
      </c>
      <c r="H98" s="22">
        <f t="shared" si="2"/>
        <v>4898.4999999999982</v>
      </c>
      <c r="J98" s="34">
        <v>2268</v>
      </c>
    </row>
    <row r="99" spans="1:10" s="36" customFormat="1" ht="24" hidden="1" customHeight="1" x14ac:dyDescent="0.25">
      <c r="A99" s="35">
        <v>2020</v>
      </c>
      <c r="B99" s="35" t="s">
        <v>123</v>
      </c>
      <c r="C99" s="63">
        <v>43965</v>
      </c>
      <c r="D99" s="36" t="s">
        <v>532</v>
      </c>
      <c r="E99" s="35"/>
      <c r="F99" s="25"/>
      <c r="G99" s="25">
        <v>4323.1499999999996</v>
      </c>
      <c r="H99" s="70">
        <f t="shared" si="2"/>
        <v>575.34999999999854</v>
      </c>
      <c r="J99" s="35"/>
    </row>
    <row r="100" spans="1:10" s="24" customFormat="1" ht="24" customHeight="1" thickBot="1" x14ac:dyDescent="0.3">
      <c r="A100" s="34">
        <v>2020</v>
      </c>
      <c r="B100" s="34" t="s">
        <v>123</v>
      </c>
      <c r="C100" s="19">
        <v>44071</v>
      </c>
      <c r="D100" s="24" t="s">
        <v>312</v>
      </c>
      <c r="E100" s="34" t="s">
        <v>99</v>
      </c>
      <c r="F100" s="21"/>
      <c r="G100" s="21">
        <v>30</v>
      </c>
      <c r="H100" s="22">
        <f t="shared" si="2"/>
        <v>545.34999999999854</v>
      </c>
      <c r="J100" s="34">
        <v>2473</v>
      </c>
    </row>
    <row r="101" spans="1:10" s="1" customFormat="1" ht="24" hidden="1" customHeight="1" x14ac:dyDescent="0.25">
      <c r="A101" s="3">
        <v>2020</v>
      </c>
      <c r="B101" s="3" t="s">
        <v>132</v>
      </c>
      <c r="C101" s="5">
        <v>43984</v>
      </c>
      <c r="D101" s="1" t="s">
        <v>440</v>
      </c>
      <c r="E101" s="3"/>
      <c r="F101" s="2">
        <v>4500</v>
      </c>
      <c r="G101" s="2"/>
      <c r="H101" s="4">
        <f t="shared" si="2"/>
        <v>5045.3499999999985</v>
      </c>
      <c r="J101" s="3">
        <v>2457</v>
      </c>
    </row>
    <row r="102" spans="1:10" s="1" customFormat="1" ht="24" hidden="1" customHeight="1" x14ac:dyDescent="0.25">
      <c r="A102" s="3">
        <v>2020</v>
      </c>
      <c r="B102" s="3" t="s">
        <v>132</v>
      </c>
      <c r="C102" s="5">
        <v>43984</v>
      </c>
      <c r="D102" s="1" t="s">
        <v>155</v>
      </c>
      <c r="E102" s="3"/>
      <c r="F102" s="2"/>
      <c r="G102" s="2">
        <v>4032</v>
      </c>
      <c r="H102" s="4">
        <f t="shared" si="2"/>
        <v>1013.3499999999985</v>
      </c>
      <c r="J102" s="3">
        <v>2474</v>
      </c>
    </row>
    <row r="103" spans="1:10" s="1" customFormat="1" ht="24" hidden="1" customHeight="1" x14ac:dyDescent="0.25">
      <c r="A103" s="3">
        <v>2020</v>
      </c>
      <c r="B103" s="3" t="s">
        <v>132</v>
      </c>
      <c r="C103" s="5">
        <v>43984</v>
      </c>
      <c r="D103" s="1" t="s">
        <v>312</v>
      </c>
      <c r="E103" s="3"/>
      <c r="F103" s="2"/>
      <c r="G103" s="2">
        <v>0.5</v>
      </c>
      <c r="H103" s="4">
        <f t="shared" si="2"/>
        <v>1012.8499999999985</v>
      </c>
      <c r="J103" s="3">
        <v>2475</v>
      </c>
    </row>
    <row r="104" spans="1:10" s="1" customFormat="1" ht="24" hidden="1" customHeight="1" x14ac:dyDescent="0.25">
      <c r="A104" s="3">
        <v>2020</v>
      </c>
      <c r="B104" s="3" t="s">
        <v>132</v>
      </c>
      <c r="C104" s="5">
        <v>43998</v>
      </c>
      <c r="D104" s="1" t="s">
        <v>383</v>
      </c>
      <c r="E104" s="3"/>
      <c r="F104" s="2">
        <v>4500</v>
      </c>
      <c r="G104" s="2"/>
      <c r="H104" s="4">
        <f t="shared" si="2"/>
        <v>5512.8499999999985</v>
      </c>
      <c r="J104" s="3"/>
    </row>
    <row r="105" spans="1:10" s="1" customFormat="1" ht="24" hidden="1" customHeight="1" x14ac:dyDescent="0.25">
      <c r="A105" s="3">
        <v>2020</v>
      </c>
      <c r="B105" s="3" t="s">
        <v>132</v>
      </c>
      <c r="C105" s="5">
        <v>43998</v>
      </c>
      <c r="D105" s="1" t="s">
        <v>155</v>
      </c>
      <c r="E105" s="3"/>
      <c r="F105" s="2"/>
      <c r="G105" s="2">
        <v>4511</v>
      </c>
      <c r="H105" s="4">
        <f t="shared" si="2"/>
        <v>1001.8499999999985</v>
      </c>
      <c r="J105" s="3">
        <v>2476</v>
      </c>
    </row>
    <row r="106" spans="1:10" s="1" customFormat="1" ht="24" hidden="1" customHeight="1" x14ac:dyDescent="0.25">
      <c r="A106" s="3">
        <v>2020</v>
      </c>
      <c r="B106" s="3" t="s">
        <v>132</v>
      </c>
      <c r="C106" s="5">
        <v>43998</v>
      </c>
      <c r="D106" s="1" t="s">
        <v>312</v>
      </c>
      <c r="E106" s="3"/>
      <c r="F106" s="2"/>
      <c r="G106" s="2">
        <v>0.5</v>
      </c>
      <c r="H106" s="4">
        <f t="shared" si="2"/>
        <v>1001.3499999999985</v>
      </c>
      <c r="J106" s="3">
        <v>2477</v>
      </c>
    </row>
    <row r="107" spans="1:10" s="1" customFormat="1" ht="24" hidden="1" customHeight="1" x14ac:dyDescent="0.25">
      <c r="A107" s="3">
        <v>2020</v>
      </c>
      <c r="B107" s="3" t="s">
        <v>132</v>
      </c>
      <c r="C107" s="5">
        <v>44010</v>
      </c>
      <c r="D107" s="1" t="s">
        <v>312</v>
      </c>
      <c r="E107" s="3"/>
      <c r="F107" s="2"/>
      <c r="G107" s="2">
        <v>30</v>
      </c>
      <c r="H107" s="4">
        <f t="shared" si="2"/>
        <v>971.34999999999854</v>
      </c>
      <c r="J107" s="3">
        <v>2478</v>
      </c>
    </row>
    <row r="108" spans="1:10" s="24" customFormat="1" ht="24" hidden="1" customHeight="1" thickBot="1" x14ac:dyDescent="0.3">
      <c r="A108" s="34">
        <v>2020</v>
      </c>
      <c r="B108" s="34" t="s">
        <v>132</v>
      </c>
      <c r="C108" s="19">
        <v>44011</v>
      </c>
      <c r="D108" s="24" t="s">
        <v>440</v>
      </c>
      <c r="E108" s="34"/>
      <c r="F108" s="21">
        <v>10000</v>
      </c>
      <c r="G108" s="21"/>
      <c r="H108" s="22">
        <f t="shared" si="2"/>
        <v>10971.349999999999</v>
      </c>
      <c r="J108" s="34">
        <v>2461</v>
      </c>
    </row>
    <row r="109" spans="1:10" s="1" customFormat="1" ht="24" hidden="1" customHeight="1" x14ac:dyDescent="0.25">
      <c r="A109" s="3">
        <v>2020</v>
      </c>
      <c r="B109" s="3" t="s">
        <v>132</v>
      </c>
      <c r="C109" s="5">
        <v>44011</v>
      </c>
      <c r="D109" s="1" t="s">
        <v>457</v>
      </c>
      <c r="E109" s="3"/>
      <c r="F109" s="2"/>
      <c r="G109" s="2">
        <v>5003</v>
      </c>
      <c r="H109" s="4">
        <f t="shared" si="2"/>
        <v>5968.3499999999985</v>
      </c>
      <c r="J109" s="3">
        <v>2479</v>
      </c>
    </row>
    <row r="110" spans="1:10" s="1" customFormat="1" ht="24" hidden="1" customHeight="1" x14ac:dyDescent="0.25">
      <c r="A110" s="3">
        <v>2020</v>
      </c>
      <c r="B110" s="3" t="s">
        <v>132</v>
      </c>
      <c r="C110" s="5">
        <v>44011</v>
      </c>
      <c r="D110" s="1" t="s">
        <v>441</v>
      </c>
      <c r="E110" s="3"/>
      <c r="F110" s="2"/>
      <c r="G110" s="2">
        <v>4595</v>
      </c>
      <c r="H110" s="4">
        <f t="shared" si="2"/>
        <v>1373.3499999999985</v>
      </c>
      <c r="J110" s="3">
        <v>2480</v>
      </c>
    </row>
    <row r="111" spans="1:10" s="1" customFormat="1" ht="24" customHeight="1" x14ac:dyDescent="0.25">
      <c r="A111" s="3">
        <v>2020</v>
      </c>
      <c r="B111" s="3" t="s">
        <v>133</v>
      </c>
      <c r="C111" s="5">
        <v>44014</v>
      </c>
      <c r="D111" s="1" t="s">
        <v>440</v>
      </c>
      <c r="E111" s="3"/>
      <c r="F111" s="2">
        <v>4000</v>
      </c>
      <c r="G111" s="2"/>
      <c r="H111" s="4">
        <f t="shared" si="2"/>
        <v>5373.3499999999985</v>
      </c>
      <c r="J111" s="3"/>
    </row>
    <row r="112" spans="1:10" s="1" customFormat="1" ht="24" customHeight="1" x14ac:dyDescent="0.25">
      <c r="A112" s="3">
        <v>2020</v>
      </c>
      <c r="B112" s="3" t="s">
        <v>133</v>
      </c>
      <c r="C112" s="5">
        <v>44015</v>
      </c>
      <c r="D112" s="1" t="s">
        <v>156</v>
      </c>
      <c r="E112" s="3"/>
      <c r="F112" s="2"/>
      <c r="G112" s="2">
        <v>4032</v>
      </c>
      <c r="H112" s="4">
        <f t="shared" si="2"/>
        <v>1341.3499999999985</v>
      </c>
      <c r="J112" s="3"/>
    </row>
    <row r="113" spans="1:10" s="1" customFormat="1" ht="24" customHeight="1" x14ac:dyDescent="0.25">
      <c r="A113" s="3">
        <v>2020</v>
      </c>
      <c r="B113" s="3" t="s">
        <v>133</v>
      </c>
      <c r="C113" s="5">
        <v>44015</v>
      </c>
      <c r="D113" s="1" t="s">
        <v>312</v>
      </c>
      <c r="E113" s="3"/>
      <c r="F113" s="2"/>
      <c r="G113" s="2">
        <v>0.5</v>
      </c>
      <c r="H113" s="4">
        <f t="shared" si="2"/>
        <v>1340.8499999999985</v>
      </c>
      <c r="J113" s="3"/>
    </row>
    <row r="114" spans="1:10" s="1" customFormat="1" ht="24" customHeight="1" x14ac:dyDescent="0.25">
      <c r="A114" s="3">
        <v>2020</v>
      </c>
      <c r="B114" s="3" t="s">
        <v>133</v>
      </c>
      <c r="C114" s="5">
        <v>44025</v>
      </c>
      <c r="D114" s="1" t="s">
        <v>440</v>
      </c>
      <c r="E114" s="3"/>
      <c r="F114" s="2">
        <v>4500</v>
      </c>
      <c r="G114" s="2"/>
      <c r="H114" s="4">
        <f t="shared" si="2"/>
        <v>5840.8499999999985</v>
      </c>
      <c r="J114" s="3"/>
    </row>
    <row r="115" spans="1:10" s="1" customFormat="1" ht="24" customHeight="1" x14ac:dyDescent="0.25">
      <c r="A115" s="3">
        <v>2020</v>
      </c>
      <c r="B115" s="3" t="s">
        <v>133</v>
      </c>
      <c r="C115" s="5">
        <v>44022</v>
      </c>
      <c r="D115" s="1" t="s">
        <v>155</v>
      </c>
      <c r="E115" s="3"/>
      <c r="F115" s="2"/>
      <c r="G115" s="2">
        <v>4511</v>
      </c>
      <c r="H115" s="4">
        <f t="shared" si="2"/>
        <v>1329.8499999999985</v>
      </c>
      <c r="J115" s="3"/>
    </row>
    <row r="116" spans="1:10" s="1" customFormat="1" ht="24" customHeight="1" x14ac:dyDescent="0.25">
      <c r="A116" s="3">
        <v>2020</v>
      </c>
      <c r="B116" s="3" t="s">
        <v>133</v>
      </c>
      <c r="C116" s="5">
        <v>44039</v>
      </c>
      <c r="D116" s="1" t="s">
        <v>440</v>
      </c>
      <c r="E116" s="3"/>
      <c r="F116" s="2">
        <v>10000</v>
      </c>
      <c r="G116" s="2"/>
      <c r="H116" s="4">
        <f t="shared" si="2"/>
        <v>11329.849999999999</v>
      </c>
      <c r="J116" s="3"/>
    </row>
    <row r="117" spans="1:10" s="1" customFormat="1" ht="24" customHeight="1" x14ac:dyDescent="0.25">
      <c r="A117" s="3">
        <v>2020</v>
      </c>
      <c r="B117" s="3" t="s">
        <v>133</v>
      </c>
      <c r="C117" s="5">
        <v>44040</v>
      </c>
      <c r="D117" s="1" t="s">
        <v>457</v>
      </c>
      <c r="E117" s="3" t="s">
        <v>99</v>
      </c>
      <c r="F117" s="2"/>
      <c r="G117" s="2">
        <v>5003</v>
      </c>
      <c r="H117" s="4">
        <f t="shared" si="2"/>
        <v>6326.8499999999985</v>
      </c>
      <c r="J117" s="3"/>
    </row>
    <row r="118" spans="1:10" s="1" customFormat="1" ht="24" customHeight="1" x14ac:dyDescent="0.25">
      <c r="A118" s="3">
        <v>2020</v>
      </c>
      <c r="B118" s="3" t="s">
        <v>133</v>
      </c>
      <c r="C118" s="5">
        <v>44040</v>
      </c>
      <c r="D118" s="1" t="s">
        <v>441</v>
      </c>
      <c r="E118" s="3" t="s">
        <v>99</v>
      </c>
      <c r="F118" s="2"/>
      <c r="G118" s="2">
        <v>4595</v>
      </c>
      <c r="H118" s="4">
        <f t="shared" si="2"/>
        <v>1731.8499999999985</v>
      </c>
      <c r="J118" s="3"/>
    </row>
    <row r="119" spans="1:10" s="1" customFormat="1" ht="24" customHeight="1" x14ac:dyDescent="0.25">
      <c r="A119" s="3">
        <v>2020</v>
      </c>
      <c r="B119" s="3" t="s">
        <v>133</v>
      </c>
      <c r="C119" s="5"/>
      <c r="E119" s="3"/>
      <c r="F119" s="2"/>
      <c r="G119" s="2">
        <v>1228.5</v>
      </c>
      <c r="H119" s="4">
        <f t="shared" si="2"/>
        <v>503.34999999999854</v>
      </c>
      <c r="J119" s="3"/>
    </row>
    <row r="120" spans="1:10" s="1" customFormat="1" ht="24" customHeight="1" x14ac:dyDescent="0.25">
      <c r="A120" s="3">
        <v>2020</v>
      </c>
      <c r="B120" s="3" t="s">
        <v>135</v>
      </c>
      <c r="C120" s="5">
        <v>44046</v>
      </c>
      <c r="D120" s="1" t="s">
        <v>440</v>
      </c>
      <c r="E120" s="3"/>
      <c r="F120" s="2">
        <v>4000</v>
      </c>
      <c r="G120" s="2"/>
      <c r="H120" s="4">
        <f t="shared" si="2"/>
        <v>4503.3499999999985</v>
      </c>
      <c r="J120" s="3"/>
    </row>
    <row r="121" spans="1:10" s="1" customFormat="1" ht="24" customHeight="1" x14ac:dyDescent="0.25">
      <c r="A121" s="3">
        <v>2020</v>
      </c>
      <c r="B121" s="3" t="s">
        <v>135</v>
      </c>
      <c r="C121" s="5">
        <v>44046</v>
      </c>
      <c r="D121" s="1" t="s">
        <v>156</v>
      </c>
      <c r="E121" s="3"/>
      <c r="F121" s="2"/>
      <c r="G121" s="2">
        <v>4032</v>
      </c>
      <c r="H121" s="4">
        <f t="shared" si="2"/>
        <v>471.34999999999854</v>
      </c>
      <c r="J121" s="3"/>
    </row>
    <row r="122" spans="1:10" s="1" customFormat="1" ht="24" customHeight="1" x14ac:dyDescent="0.25">
      <c r="A122" s="3">
        <v>2020</v>
      </c>
      <c r="B122" s="3" t="s">
        <v>135</v>
      </c>
      <c r="C122" s="5">
        <v>44047</v>
      </c>
      <c r="D122" s="1" t="s">
        <v>440</v>
      </c>
      <c r="E122" s="3"/>
      <c r="F122" s="2">
        <v>100</v>
      </c>
      <c r="G122" s="2"/>
      <c r="H122" s="4">
        <f t="shared" si="2"/>
        <v>571.34999999999854</v>
      </c>
      <c r="J122" s="3"/>
    </row>
    <row r="123" spans="1:10" s="1" customFormat="1" ht="24" customHeight="1" x14ac:dyDescent="0.25">
      <c r="A123" s="3">
        <v>2020</v>
      </c>
      <c r="B123" s="3" t="s">
        <v>135</v>
      </c>
      <c r="C123" s="5">
        <v>44047</v>
      </c>
      <c r="D123" s="1" t="s">
        <v>312</v>
      </c>
      <c r="E123" s="3"/>
      <c r="F123" s="2"/>
      <c r="G123" s="2">
        <v>50</v>
      </c>
      <c r="H123" s="4">
        <f t="shared" si="2"/>
        <v>521.34999999999854</v>
      </c>
      <c r="J123" s="3"/>
    </row>
    <row r="124" spans="1:10" s="1" customFormat="1" ht="24" customHeight="1" x14ac:dyDescent="0.25">
      <c r="A124" s="3">
        <v>2020</v>
      </c>
      <c r="B124" s="3" t="s">
        <v>135</v>
      </c>
      <c r="C124" s="5">
        <v>44061</v>
      </c>
      <c r="D124" s="1" t="s">
        <v>440</v>
      </c>
      <c r="E124" s="3"/>
      <c r="F124" s="2">
        <v>6000</v>
      </c>
      <c r="G124" s="2"/>
      <c r="H124" s="4">
        <f t="shared" si="2"/>
        <v>6521.3499999999985</v>
      </c>
      <c r="J124" s="3"/>
    </row>
    <row r="125" spans="1:10" s="1" customFormat="1" ht="24" customHeight="1" x14ac:dyDescent="0.25">
      <c r="A125" s="3">
        <v>2020</v>
      </c>
      <c r="B125" s="3" t="s">
        <v>135</v>
      </c>
      <c r="C125" s="5">
        <v>44061</v>
      </c>
      <c r="D125" s="1" t="s">
        <v>145</v>
      </c>
      <c r="E125" s="3"/>
      <c r="F125" s="2"/>
      <c r="G125" s="2">
        <v>2880</v>
      </c>
      <c r="H125" s="4">
        <f t="shared" si="2"/>
        <v>3641.3499999999985</v>
      </c>
      <c r="J125" s="3"/>
    </row>
    <row r="126" spans="1:10" s="1" customFormat="1" ht="24" customHeight="1" x14ac:dyDescent="0.25">
      <c r="A126" s="3">
        <v>2020</v>
      </c>
      <c r="B126" s="3" t="s">
        <v>135</v>
      </c>
      <c r="C126" s="5">
        <v>44061</v>
      </c>
      <c r="D126" s="1" t="s">
        <v>145</v>
      </c>
      <c r="E126" s="3"/>
      <c r="F126" s="2"/>
      <c r="G126" s="2">
        <v>2880</v>
      </c>
      <c r="H126" s="4">
        <f t="shared" si="2"/>
        <v>761.34999999999854</v>
      </c>
      <c r="J126" s="3"/>
    </row>
    <row r="127" spans="1:10" s="1" customFormat="1" ht="24" customHeight="1" x14ac:dyDescent="0.25">
      <c r="A127" s="3">
        <v>2020</v>
      </c>
      <c r="B127" s="3" t="s">
        <v>135</v>
      </c>
      <c r="C127" s="5">
        <v>44061</v>
      </c>
      <c r="D127" s="1" t="s">
        <v>312</v>
      </c>
      <c r="E127" s="3"/>
      <c r="F127" s="2"/>
      <c r="G127" s="2">
        <v>50</v>
      </c>
      <c r="H127" s="4">
        <f t="shared" si="2"/>
        <v>711.34999999999854</v>
      </c>
      <c r="J127" s="3"/>
    </row>
    <row r="128" spans="1:10" s="1" customFormat="1" ht="24" customHeight="1" x14ac:dyDescent="0.25">
      <c r="A128" s="3">
        <v>2020</v>
      </c>
      <c r="B128" s="3" t="s">
        <v>135</v>
      </c>
      <c r="C128" s="5">
        <v>44061</v>
      </c>
      <c r="D128" s="1" t="s">
        <v>312</v>
      </c>
      <c r="E128" s="3"/>
      <c r="F128" s="2"/>
      <c r="G128" s="2">
        <v>50</v>
      </c>
      <c r="H128" s="4">
        <f t="shared" si="2"/>
        <v>661.34999999999854</v>
      </c>
      <c r="J128" s="3"/>
    </row>
    <row r="129" spans="1:10" s="1" customFormat="1" ht="24" customHeight="1" x14ac:dyDescent="0.25">
      <c r="A129" s="3">
        <v>2020</v>
      </c>
      <c r="B129" s="3" t="s">
        <v>135</v>
      </c>
      <c r="C129" s="5">
        <v>44064</v>
      </c>
      <c r="D129" s="1" t="s">
        <v>440</v>
      </c>
      <c r="E129" s="3"/>
      <c r="F129" s="2">
        <v>5000</v>
      </c>
      <c r="G129" s="2"/>
      <c r="H129" s="4">
        <f t="shared" si="2"/>
        <v>5661.3499999999985</v>
      </c>
      <c r="J129" s="3"/>
    </row>
    <row r="130" spans="1:10" s="1" customFormat="1" ht="24" customHeight="1" x14ac:dyDescent="0.25">
      <c r="A130" s="3">
        <v>2020</v>
      </c>
      <c r="B130" s="3" t="s">
        <v>135</v>
      </c>
      <c r="C130" s="5">
        <v>44064</v>
      </c>
      <c r="D130" s="1" t="s">
        <v>155</v>
      </c>
      <c r="E130" s="3"/>
      <c r="F130" s="2"/>
      <c r="G130" s="2">
        <v>4511</v>
      </c>
      <c r="H130" s="4">
        <f t="shared" si="2"/>
        <v>1150.3499999999985</v>
      </c>
      <c r="J130" s="3"/>
    </row>
    <row r="131" spans="1:10" s="36" customFormat="1" ht="24" customHeight="1" x14ac:dyDescent="0.25">
      <c r="A131" s="35">
        <v>2020</v>
      </c>
      <c r="B131" s="35" t="s">
        <v>135</v>
      </c>
      <c r="C131" s="63">
        <v>44065</v>
      </c>
      <c r="D131" s="36" t="s">
        <v>532</v>
      </c>
      <c r="E131" s="35"/>
      <c r="F131" s="25"/>
      <c r="G131" s="25">
        <v>647</v>
      </c>
      <c r="H131" s="70">
        <f t="shared" si="2"/>
        <v>503.34999999999854</v>
      </c>
      <c r="J131" s="35"/>
    </row>
    <row r="132" spans="1:10" s="1" customFormat="1" ht="24" customHeight="1" x14ac:dyDescent="0.25">
      <c r="A132" s="3">
        <v>2020</v>
      </c>
      <c r="B132" s="3" t="s">
        <v>135</v>
      </c>
      <c r="C132" s="5">
        <v>44072</v>
      </c>
      <c r="D132" s="1" t="s">
        <v>312</v>
      </c>
      <c r="E132" s="3"/>
      <c r="F132" s="2"/>
      <c r="G132" s="2">
        <v>0.5</v>
      </c>
      <c r="H132" s="4">
        <f t="shared" si="2"/>
        <v>502.84999999999854</v>
      </c>
      <c r="J132" s="3"/>
    </row>
    <row r="133" spans="1:10" s="1" customFormat="1" ht="24" customHeight="1" x14ac:dyDescent="0.25">
      <c r="A133" s="3">
        <v>2020</v>
      </c>
      <c r="B133" s="3"/>
      <c r="C133" s="5"/>
      <c r="E133" s="3"/>
      <c r="F133" s="2"/>
      <c r="G133" s="2">
        <v>10</v>
      </c>
      <c r="H133" s="4">
        <f t="shared" si="2"/>
        <v>492.84999999999854</v>
      </c>
      <c r="J133" s="3"/>
    </row>
    <row r="134" spans="1:10" s="1" customFormat="1" ht="24" customHeight="1" x14ac:dyDescent="0.25">
      <c r="A134" s="3">
        <v>2020</v>
      </c>
      <c r="B134" s="3" t="s">
        <v>135</v>
      </c>
      <c r="C134" s="5">
        <v>44072</v>
      </c>
      <c r="D134" s="1" t="s">
        <v>440</v>
      </c>
      <c r="E134" s="3"/>
      <c r="F134" s="2">
        <v>500</v>
      </c>
      <c r="G134" s="2"/>
      <c r="H134" s="4">
        <f t="shared" si="2"/>
        <v>992.84999999999854</v>
      </c>
      <c r="J134" s="3"/>
    </row>
    <row r="135" spans="1:10" s="1" customFormat="1" ht="24" customHeight="1" x14ac:dyDescent="0.25">
      <c r="A135" s="3">
        <v>2020</v>
      </c>
      <c r="B135" s="3" t="s">
        <v>147</v>
      </c>
      <c r="C135" s="5">
        <v>44076</v>
      </c>
      <c r="D135" s="1" t="s">
        <v>440</v>
      </c>
      <c r="E135" s="3"/>
      <c r="F135" s="2">
        <v>4000</v>
      </c>
      <c r="G135" s="2"/>
      <c r="H135" s="4">
        <f t="shared" si="2"/>
        <v>4992.8499999999985</v>
      </c>
      <c r="J135" s="3"/>
    </row>
    <row r="136" spans="1:10" s="1" customFormat="1" ht="24" customHeight="1" x14ac:dyDescent="0.25">
      <c r="A136" s="3">
        <v>2020</v>
      </c>
      <c r="B136" s="3" t="s">
        <v>147</v>
      </c>
      <c r="C136" s="5">
        <v>44076</v>
      </c>
      <c r="E136" s="3"/>
      <c r="F136" s="2"/>
      <c r="G136" s="2">
        <v>4032</v>
      </c>
      <c r="H136" s="4">
        <f t="shared" si="2"/>
        <v>960.84999999999854</v>
      </c>
      <c r="J136" s="3"/>
    </row>
    <row r="137" spans="1:10" s="1" customFormat="1" ht="24" customHeight="1" x14ac:dyDescent="0.25">
      <c r="A137" s="3">
        <v>2020</v>
      </c>
      <c r="B137" s="3" t="s">
        <v>147</v>
      </c>
      <c r="C137" s="5">
        <v>44095</v>
      </c>
      <c r="D137" s="1" t="s">
        <v>440</v>
      </c>
      <c r="E137" s="3"/>
      <c r="F137" s="2">
        <v>5000</v>
      </c>
      <c r="G137" s="2"/>
      <c r="H137" s="4">
        <f t="shared" si="2"/>
        <v>5960.8499999999985</v>
      </c>
      <c r="J137" s="3"/>
    </row>
    <row r="138" spans="1:10" s="1" customFormat="1" ht="24" customHeight="1" x14ac:dyDescent="0.25">
      <c r="A138" s="3">
        <v>2020</v>
      </c>
      <c r="B138" s="3" t="s">
        <v>147</v>
      </c>
      <c r="C138" s="5">
        <v>44095</v>
      </c>
      <c r="E138" s="3"/>
      <c r="F138" s="2"/>
      <c r="G138" s="2">
        <v>4511</v>
      </c>
      <c r="H138" s="4">
        <f t="shared" si="2"/>
        <v>1449.8499999999985</v>
      </c>
      <c r="J138" s="3"/>
    </row>
    <row r="139" spans="1:10" s="1" customFormat="1" ht="24" customHeight="1" x14ac:dyDescent="0.25">
      <c r="A139" s="3">
        <v>2020</v>
      </c>
      <c r="B139" s="3" t="s">
        <v>147</v>
      </c>
      <c r="C139" s="5">
        <v>44104</v>
      </c>
      <c r="E139" s="3"/>
      <c r="F139" s="2"/>
      <c r="G139" s="2">
        <v>30</v>
      </c>
      <c r="H139" s="4">
        <f t="shared" si="2"/>
        <v>1419.8499999999985</v>
      </c>
      <c r="J139" s="3"/>
    </row>
    <row r="140" spans="1:10" s="24" customFormat="1" ht="24" customHeight="1" thickBot="1" x14ac:dyDescent="0.3">
      <c r="A140" s="34">
        <v>2020</v>
      </c>
      <c r="B140" s="34" t="s">
        <v>147</v>
      </c>
      <c r="C140" s="19">
        <v>44104</v>
      </c>
      <c r="D140" s="24" t="s">
        <v>312</v>
      </c>
      <c r="E140" s="34"/>
      <c r="F140" s="21"/>
      <c r="G140" s="21">
        <v>1</v>
      </c>
      <c r="H140" s="22">
        <f t="shared" si="2"/>
        <v>1418.8499999999985</v>
      </c>
      <c r="J140" s="34"/>
    </row>
    <row r="141" spans="1:10" s="1" customFormat="1" ht="24" customHeight="1" x14ac:dyDescent="0.25">
      <c r="A141" s="3">
        <v>2020</v>
      </c>
      <c r="B141" s="3" t="s">
        <v>459</v>
      </c>
      <c r="C141" s="5">
        <v>44106</v>
      </c>
      <c r="D141" s="1" t="s">
        <v>440</v>
      </c>
      <c r="E141" s="3"/>
      <c r="F141" s="2">
        <v>4000</v>
      </c>
      <c r="G141" s="2"/>
      <c r="H141" s="4">
        <f t="shared" si="2"/>
        <v>5418.8499999999985</v>
      </c>
      <c r="J141" s="3"/>
    </row>
    <row r="142" spans="1:10" s="1" customFormat="1" ht="24" customHeight="1" x14ac:dyDescent="0.25">
      <c r="A142" s="3">
        <v>2020</v>
      </c>
      <c r="B142" s="3" t="s">
        <v>459</v>
      </c>
      <c r="C142" s="5">
        <v>44106</v>
      </c>
      <c r="D142" s="1" t="s">
        <v>156</v>
      </c>
      <c r="E142" s="3"/>
      <c r="F142" s="2"/>
      <c r="G142" s="2">
        <v>4032</v>
      </c>
      <c r="H142" s="4">
        <f t="shared" si="2"/>
        <v>1386.8499999999985</v>
      </c>
      <c r="J142" s="3"/>
    </row>
    <row r="143" spans="1:10" s="1" customFormat="1" ht="24" customHeight="1" x14ac:dyDescent="0.25">
      <c r="A143" s="3">
        <v>2020</v>
      </c>
      <c r="B143" s="3" t="s">
        <v>459</v>
      </c>
      <c r="C143" s="5">
        <v>44106</v>
      </c>
      <c r="D143" s="1" t="s">
        <v>312</v>
      </c>
      <c r="E143" s="3"/>
      <c r="F143" s="2"/>
      <c r="G143" s="2">
        <v>0.5</v>
      </c>
      <c r="H143" s="4">
        <f t="shared" si="2"/>
        <v>1386.3499999999985</v>
      </c>
      <c r="J143" s="3"/>
    </row>
    <row r="144" spans="1:10" s="1" customFormat="1" ht="24" customHeight="1" x14ac:dyDescent="0.25">
      <c r="A144" s="3">
        <v>2020</v>
      </c>
      <c r="B144" s="5" t="s">
        <v>459</v>
      </c>
      <c r="C144" s="5">
        <v>44124</v>
      </c>
      <c r="D144" s="1" t="s">
        <v>440</v>
      </c>
      <c r="E144" s="3"/>
      <c r="F144" s="2">
        <v>4500</v>
      </c>
      <c r="G144" s="2"/>
      <c r="H144" s="4">
        <f t="shared" si="2"/>
        <v>5886.3499999999985</v>
      </c>
      <c r="J144" s="3"/>
    </row>
    <row r="145" spans="1:10" s="1" customFormat="1" ht="24" customHeight="1" x14ac:dyDescent="0.25">
      <c r="A145" s="3">
        <v>2020</v>
      </c>
      <c r="B145" s="3" t="s">
        <v>459</v>
      </c>
      <c r="C145" s="5">
        <v>44124</v>
      </c>
      <c r="D145" s="1" t="s">
        <v>155</v>
      </c>
      <c r="E145" s="3"/>
      <c r="F145" s="2"/>
      <c r="G145" s="2">
        <v>4511</v>
      </c>
      <c r="H145" s="4">
        <f t="shared" si="2"/>
        <v>1375.3499999999985</v>
      </c>
      <c r="J145" s="3"/>
    </row>
    <row r="146" spans="1:10" s="24" customFormat="1" ht="24" customHeight="1" thickBot="1" x14ac:dyDescent="0.3">
      <c r="A146" s="34">
        <v>2020</v>
      </c>
      <c r="B146" s="34" t="s">
        <v>459</v>
      </c>
      <c r="C146" s="19">
        <v>44124</v>
      </c>
      <c r="D146" s="24" t="s">
        <v>312</v>
      </c>
      <c r="E146" s="34"/>
      <c r="F146" s="21"/>
      <c r="G146" s="21">
        <v>0.5</v>
      </c>
      <c r="H146" s="22">
        <f t="shared" si="2"/>
        <v>1374.8499999999985</v>
      </c>
      <c r="J146" s="34"/>
    </row>
    <row r="147" spans="1:10" s="1" customFormat="1" ht="24" customHeight="1" x14ac:dyDescent="0.25">
      <c r="A147" s="3">
        <v>2020</v>
      </c>
      <c r="B147" s="3" t="s">
        <v>360</v>
      </c>
      <c r="C147" s="5">
        <v>44137</v>
      </c>
      <c r="D147" s="1" t="s">
        <v>440</v>
      </c>
      <c r="E147" s="3"/>
      <c r="F147" s="2">
        <v>7000</v>
      </c>
      <c r="G147" s="2"/>
      <c r="H147" s="4">
        <f t="shared" si="2"/>
        <v>8374.8499999999985</v>
      </c>
      <c r="J147" s="3"/>
    </row>
    <row r="148" spans="1:10" s="1" customFormat="1" ht="24" customHeight="1" x14ac:dyDescent="0.25">
      <c r="A148" s="3">
        <v>2020</v>
      </c>
      <c r="B148" s="3" t="s">
        <v>360</v>
      </c>
      <c r="C148" s="5">
        <v>44137</v>
      </c>
      <c r="D148" s="1" t="s">
        <v>156</v>
      </c>
      <c r="E148" s="3"/>
      <c r="F148" s="2"/>
      <c r="G148" s="2">
        <v>4032</v>
      </c>
      <c r="H148" s="4">
        <f t="shared" si="2"/>
        <v>4342.8499999999985</v>
      </c>
      <c r="J148" s="3"/>
    </row>
    <row r="149" spans="1:10" s="1" customFormat="1" ht="24" customHeight="1" x14ac:dyDescent="0.25">
      <c r="A149" s="3">
        <v>2020</v>
      </c>
      <c r="B149" s="3" t="s">
        <v>360</v>
      </c>
      <c r="C149" s="5">
        <v>44137</v>
      </c>
      <c r="D149" s="1" t="s">
        <v>145</v>
      </c>
      <c r="E149" s="3"/>
      <c r="F149" s="2"/>
      <c r="G149" s="2">
        <v>2880</v>
      </c>
      <c r="H149" s="4">
        <f t="shared" si="2"/>
        <v>1462.8499999999985</v>
      </c>
      <c r="J149" s="3"/>
    </row>
    <row r="150" spans="1:10" s="1" customFormat="1" ht="24" customHeight="1" x14ac:dyDescent="0.25">
      <c r="A150" s="3">
        <v>2020</v>
      </c>
      <c r="B150" s="3" t="s">
        <v>360</v>
      </c>
      <c r="C150" s="5">
        <v>44137</v>
      </c>
      <c r="D150" s="1" t="s">
        <v>312</v>
      </c>
      <c r="E150" s="3"/>
      <c r="F150" s="2"/>
      <c r="G150" s="2">
        <v>1</v>
      </c>
      <c r="H150" s="4">
        <f t="shared" si="2"/>
        <v>1461.8499999999985</v>
      </c>
      <c r="J150" s="3"/>
    </row>
    <row r="151" spans="1:10" s="1" customFormat="1" ht="24" customHeight="1" x14ac:dyDescent="0.25">
      <c r="A151" s="3">
        <v>2020</v>
      </c>
      <c r="B151" s="3"/>
      <c r="C151" s="5"/>
      <c r="E151" s="3"/>
      <c r="F151" s="2"/>
      <c r="G151" s="2"/>
      <c r="H151" s="4">
        <f t="shared" si="2"/>
        <v>1461.8499999999985</v>
      </c>
      <c r="J151" s="3"/>
    </row>
    <row r="152" spans="1:10" s="1" customFormat="1" ht="24" customHeight="1" x14ac:dyDescent="0.25">
      <c r="A152" s="3">
        <v>2020</v>
      </c>
      <c r="B152" s="3"/>
      <c r="C152" s="5"/>
      <c r="E152" s="3"/>
      <c r="F152" s="2"/>
      <c r="G152" s="2"/>
      <c r="H152" s="4">
        <f t="shared" si="2"/>
        <v>1461.8499999999985</v>
      </c>
      <c r="J152" s="3"/>
    </row>
    <row r="153" spans="1:10" s="1" customFormat="1" ht="24" customHeight="1" x14ac:dyDescent="0.25">
      <c r="A153" s="3">
        <v>2020</v>
      </c>
      <c r="B153" s="3"/>
      <c r="C153" s="5"/>
      <c r="E153" s="3"/>
      <c r="F153" s="2"/>
      <c r="G153" s="2"/>
      <c r="H153" s="4">
        <f t="shared" ref="H153:H160" si="3">H152+F153-G153</f>
        <v>1461.8499999999985</v>
      </c>
      <c r="J153" s="3"/>
    </row>
    <row r="154" spans="1:10" s="1" customFormat="1" ht="24" customHeight="1" x14ac:dyDescent="0.25">
      <c r="A154" s="3">
        <v>2020</v>
      </c>
      <c r="B154" s="3"/>
      <c r="C154" s="5"/>
      <c r="E154" s="3"/>
      <c r="F154" s="2"/>
      <c r="G154" s="2"/>
      <c r="H154" s="4">
        <f t="shared" si="3"/>
        <v>1461.8499999999985</v>
      </c>
      <c r="J154" s="3"/>
    </row>
    <row r="155" spans="1:10" s="1" customFormat="1" ht="24" customHeight="1" x14ac:dyDescent="0.25">
      <c r="A155" s="3">
        <v>2020</v>
      </c>
      <c r="B155" s="3"/>
      <c r="C155" s="5"/>
      <c r="E155" s="3"/>
      <c r="F155" s="2"/>
      <c r="G155" s="2"/>
      <c r="H155" s="4">
        <f t="shared" si="3"/>
        <v>1461.8499999999985</v>
      </c>
      <c r="J155" s="3"/>
    </row>
    <row r="156" spans="1:10" s="1" customFormat="1" ht="24" customHeight="1" x14ac:dyDescent="0.25">
      <c r="A156" s="3">
        <v>2020</v>
      </c>
      <c r="B156" s="3"/>
      <c r="C156" s="5"/>
      <c r="E156" s="3"/>
      <c r="F156" s="2"/>
      <c r="G156" s="2"/>
      <c r="H156" s="4">
        <f t="shared" si="3"/>
        <v>1461.8499999999985</v>
      </c>
      <c r="J156" s="3"/>
    </row>
    <row r="157" spans="1:10" s="1" customFormat="1" ht="24" customHeight="1" x14ac:dyDescent="0.25">
      <c r="A157" s="3">
        <v>2020</v>
      </c>
      <c r="B157" s="3"/>
      <c r="C157" s="5"/>
      <c r="E157" s="3"/>
      <c r="F157" s="2"/>
      <c r="G157" s="2"/>
      <c r="H157" s="4">
        <f t="shared" si="3"/>
        <v>1461.8499999999985</v>
      </c>
      <c r="J157" s="3"/>
    </row>
    <row r="158" spans="1:10" s="1" customFormat="1" ht="24" customHeight="1" x14ac:dyDescent="0.25">
      <c r="A158" s="3">
        <v>2020</v>
      </c>
      <c r="B158" s="3"/>
      <c r="C158" s="5"/>
      <c r="E158" s="3"/>
      <c r="F158" s="2"/>
      <c r="G158" s="2"/>
      <c r="H158" s="4">
        <f t="shared" si="3"/>
        <v>1461.8499999999985</v>
      </c>
      <c r="J158" s="3"/>
    </row>
    <row r="159" spans="1:10" s="1" customFormat="1" ht="24" customHeight="1" x14ac:dyDescent="0.25">
      <c r="A159" s="3">
        <v>2020</v>
      </c>
      <c r="B159" s="3"/>
      <c r="C159" s="5"/>
      <c r="E159" s="3"/>
      <c r="F159" s="2"/>
      <c r="G159" s="2"/>
      <c r="H159" s="4">
        <f t="shared" si="3"/>
        <v>1461.8499999999985</v>
      </c>
      <c r="J159" s="3"/>
    </row>
    <row r="160" spans="1:10" s="1" customFormat="1" ht="24" customHeight="1" x14ac:dyDescent="0.25">
      <c r="A160" s="3">
        <v>2020</v>
      </c>
      <c r="B160" s="3"/>
      <c r="C160" s="5"/>
      <c r="E160" s="3"/>
      <c r="F160" s="2"/>
      <c r="G160" s="2"/>
      <c r="H160" s="4">
        <f t="shared" si="3"/>
        <v>1461.8499999999985</v>
      </c>
      <c r="J160" s="3"/>
    </row>
    <row r="161" spans="1:10" s="1" customFormat="1" ht="24" customHeight="1" x14ac:dyDescent="0.25">
      <c r="A161" s="3">
        <v>2020</v>
      </c>
      <c r="B161" s="3"/>
      <c r="C161" s="5"/>
      <c r="E161" s="3"/>
      <c r="F161" s="2"/>
      <c r="G161" s="2"/>
      <c r="H161" s="4">
        <f t="shared" ref="H161:H216" si="4">H160+F161-G161</f>
        <v>1461.8499999999985</v>
      </c>
      <c r="J161" s="3"/>
    </row>
    <row r="162" spans="1:10" s="1" customFormat="1" ht="24" customHeight="1" x14ac:dyDescent="0.25">
      <c r="A162" s="3">
        <v>2020</v>
      </c>
      <c r="B162" s="3"/>
      <c r="C162" s="5"/>
      <c r="E162" s="3"/>
      <c r="F162" s="2"/>
      <c r="G162" s="2"/>
      <c r="H162" s="4">
        <f t="shared" si="4"/>
        <v>1461.8499999999985</v>
      </c>
      <c r="J162" s="3"/>
    </row>
    <row r="163" spans="1:10" s="1" customFormat="1" ht="24" customHeight="1" x14ac:dyDescent="0.25">
      <c r="A163" s="3">
        <v>2020</v>
      </c>
      <c r="B163" s="3"/>
      <c r="C163" s="5"/>
      <c r="E163" s="3"/>
      <c r="F163" s="2"/>
      <c r="G163" s="2"/>
      <c r="H163" s="4">
        <f t="shared" si="4"/>
        <v>1461.8499999999985</v>
      </c>
      <c r="J163" s="3"/>
    </row>
    <row r="164" spans="1:10" s="1" customFormat="1" ht="24" customHeight="1" x14ac:dyDescent="0.25">
      <c r="A164" s="3">
        <v>2020</v>
      </c>
      <c r="B164" s="3"/>
      <c r="C164" s="5"/>
      <c r="E164" s="3"/>
      <c r="F164" s="2"/>
      <c r="G164" s="2"/>
      <c r="H164" s="4">
        <f t="shared" si="4"/>
        <v>1461.8499999999985</v>
      </c>
      <c r="J164" s="3"/>
    </row>
    <row r="165" spans="1:10" s="1" customFormat="1" ht="24" customHeight="1" x14ac:dyDescent="0.25">
      <c r="A165" s="3">
        <v>2020</v>
      </c>
      <c r="B165" s="3"/>
      <c r="C165" s="5"/>
      <c r="E165" s="3"/>
      <c r="F165" s="2"/>
      <c r="G165" s="2"/>
      <c r="H165" s="4">
        <f t="shared" si="4"/>
        <v>1461.8499999999985</v>
      </c>
      <c r="J165" s="3"/>
    </row>
    <row r="166" spans="1:10" s="1" customFormat="1" ht="24" customHeight="1" x14ac:dyDescent="0.25">
      <c r="A166" s="3">
        <v>2020</v>
      </c>
      <c r="B166" s="3"/>
      <c r="C166" s="5"/>
      <c r="E166" s="3"/>
      <c r="F166" s="2"/>
      <c r="G166" s="2"/>
      <c r="H166" s="4">
        <f t="shared" si="4"/>
        <v>1461.8499999999985</v>
      </c>
      <c r="J166" s="3"/>
    </row>
    <row r="167" spans="1:10" s="1" customFormat="1" ht="24" customHeight="1" x14ac:dyDescent="0.25">
      <c r="A167" s="3">
        <v>2020</v>
      </c>
      <c r="B167" s="3"/>
      <c r="C167" s="5"/>
      <c r="E167" s="3"/>
      <c r="F167" s="2"/>
      <c r="G167" s="2"/>
      <c r="H167" s="4">
        <f t="shared" si="4"/>
        <v>1461.8499999999985</v>
      </c>
      <c r="J167" s="3"/>
    </row>
    <row r="168" spans="1:10" s="1" customFormat="1" ht="24" customHeight="1" x14ac:dyDescent="0.25">
      <c r="A168" s="3">
        <v>2020</v>
      </c>
      <c r="B168" s="3"/>
      <c r="C168" s="5"/>
      <c r="E168" s="3"/>
      <c r="F168" s="2"/>
      <c r="G168" s="2"/>
      <c r="H168" s="4">
        <f t="shared" si="4"/>
        <v>1461.8499999999985</v>
      </c>
      <c r="J168" s="3"/>
    </row>
    <row r="169" spans="1:10" s="1" customFormat="1" ht="24" customHeight="1" x14ac:dyDescent="0.25">
      <c r="A169" s="3">
        <v>2020</v>
      </c>
      <c r="B169" s="3"/>
      <c r="C169" s="5"/>
      <c r="E169" s="3"/>
      <c r="F169" s="2"/>
      <c r="G169" s="2"/>
      <c r="H169" s="4">
        <f t="shared" si="4"/>
        <v>1461.8499999999985</v>
      </c>
      <c r="J169" s="3"/>
    </row>
    <row r="170" spans="1:10" s="1" customFormat="1" ht="24" customHeight="1" x14ac:dyDescent="0.25">
      <c r="A170" s="3">
        <v>2020</v>
      </c>
      <c r="B170" s="3"/>
      <c r="C170" s="5"/>
      <c r="E170" s="3"/>
      <c r="F170" s="2"/>
      <c r="G170" s="2"/>
      <c r="H170" s="4">
        <f t="shared" si="4"/>
        <v>1461.8499999999985</v>
      </c>
      <c r="J170" s="3"/>
    </row>
    <row r="171" spans="1:10" s="1" customFormat="1" ht="24" customHeight="1" x14ac:dyDescent="0.25">
      <c r="A171" s="3">
        <v>2020</v>
      </c>
      <c r="B171" s="3"/>
      <c r="C171" s="5"/>
      <c r="E171" s="3"/>
      <c r="F171" s="2"/>
      <c r="G171" s="2"/>
      <c r="H171" s="4">
        <f t="shared" si="4"/>
        <v>1461.8499999999985</v>
      </c>
      <c r="J171" s="3"/>
    </row>
    <row r="172" spans="1:10" s="1" customFormat="1" ht="24" customHeight="1" x14ac:dyDescent="0.25">
      <c r="A172" s="3">
        <v>2020</v>
      </c>
      <c r="B172" s="3"/>
      <c r="C172" s="5"/>
      <c r="E172" s="3"/>
      <c r="F172" s="2"/>
      <c r="G172" s="2"/>
      <c r="H172" s="4">
        <f t="shared" si="4"/>
        <v>1461.8499999999985</v>
      </c>
      <c r="J172" s="3"/>
    </row>
    <row r="173" spans="1:10" s="1" customFormat="1" ht="24" customHeight="1" x14ac:dyDescent="0.25">
      <c r="A173" s="3">
        <v>2020</v>
      </c>
      <c r="B173" s="3"/>
      <c r="C173" s="5"/>
      <c r="E173" s="3"/>
      <c r="F173" s="2"/>
      <c r="G173" s="2"/>
      <c r="H173" s="4">
        <f t="shared" si="4"/>
        <v>1461.8499999999985</v>
      </c>
      <c r="J173" s="3"/>
    </row>
    <row r="174" spans="1:10" s="1" customFormat="1" ht="24" customHeight="1" x14ac:dyDescent="0.25">
      <c r="A174" s="3">
        <v>2020</v>
      </c>
      <c r="B174" s="3"/>
      <c r="C174" s="5"/>
      <c r="E174" s="3"/>
      <c r="F174" s="2"/>
      <c r="G174" s="2"/>
      <c r="H174" s="4">
        <f t="shared" si="4"/>
        <v>1461.8499999999985</v>
      </c>
      <c r="J174" s="3"/>
    </row>
    <row r="175" spans="1:10" s="1" customFormat="1" ht="24" customHeight="1" x14ac:dyDescent="0.25">
      <c r="A175" s="3">
        <v>2020</v>
      </c>
      <c r="B175" s="3"/>
      <c r="C175" s="5"/>
      <c r="E175" s="3"/>
      <c r="F175" s="2"/>
      <c r="G175" s="2"/>
      <c r="H175" s="4">
        <f t="shared" si="4"/>
        <v>1461.8499999999985</v>
      </c>
      <c r="J175" s="3"/>
    </row>
    <row r="176" spans="1:10" s="1" customFormat="1" ht="24" customHeight="1" x14ac:dyDescent="0.25">
      <c r="A176" s="3">
        <v>2020</v>
      </c>
      <c r="B176" s="3"/>
      <c r="C176" s="5"/>
      <c r="E176" s="3"/>
      <c r="F176" s="2"/>
      <c r="G176" s="2"/>
      <c r="H176" s="4">
        <f t="shared" si="4"/>
        <v>1461.8499999999985</v>
      </c>
      <c r="J176" s="3"/>
    </row>
    <row r="177" spans="1:10" s="1" customFormat="1" ht="24" customHeight="1" x14ac:dyDescent="0.25">
      <c r="A177" s="3">
        <v>2020</v>
      </c>
      <c r="B177" s="3"/>
      <c r="C177" s="5"/>
      <c r="E177" s="3"/>
      <c r="F177" s="2"/>
      <c r="G177" s="2"/>
      <c r="H177" s="4">
        <f t="shared" si="4"/>
        <v>1461.8499999999985</v>
      </c>
      <c r="J177" s="3"/>
    </row>
    <row r="178" spans="1:10" s="1" customFormat="1" ht="24" customHeight="1" x14ac:dyDescent="0.25">
      <c r="A178" s="3">
        <v>2020</v>
      </c>
      <c r="B178" s="3"/>
      <c r="C178" s="5"/>
      <c r="E178" s="3"/>
      <c r="F178" s="2"/>
      <c r="G178" s="2"/>
      <c r="H178" s="4">
        <f t="shared" si="4"/>
        <v>1461.8499999999985</v>
      </c>
      <c r="J178" s="3"/>
    </row>
    <row r="179" spans="1:10" s="1" customFormat="1" ht="24" customHeight="1" x14ac:dyDescent="0.25">
      <c r="A179" s="3">
        <v>2020</v>
      </c>
      <c r="B179" s="3"/>
      <c r="C179" s="5"/>
      <c r="E179" s="3"/>
      <c r="F179" s="2"/>
      <c r="G179" s="2"/>
      <c r="H179" s="4">
        <f t="shared" si="4"/>
        <v>1461.8499999999985</v>
      </c>
      <c r="J179" s="3"/>
    </row>
    <row r="180" spans="1:10" s="1" customFormat="1" ht="24" customHeight="1" x14ac:dyDescent="0.25">
      <c r="A180" s="3">
        <v>2020</v>
      </c>
      <c r="B180" s="3"/>
      <c r="C180" s="5"/>
      <c r="E180" s="3"/>
      <c r="F180" s="2"/>
      <c r="G180" s="2"/>
      <c r="H180" s="4">
        <f t="shared" si="4"/>
        <v>1461.8499999999985</v>
      </c>
      <c r="J180" s="3"/>
    </row>
    <row r="181" spans="1:10" s="1" customFormat="1" ht="24" customHeight="1" x14ac:dyDescent="0.25">
      <c r="A181" s="3">
        <v>2020</v>
      </c>
      <c r="B181" s="3"/>
      <c r="C181" s="5"/>
      <c r="E181" s="3"/>
      <c r="F181" s="2"/>
      <c r="G181" s="2"/>
      <c r="H181" s="4">
        <f t="shared" si="4"/>
        <v>1461.8499999999985</v>
      </c>
      <c r="J181" s="3"/>
    </row>
    <row r="182" spans="1:10" s="1" customFormat="1" ht="24" customHeight="1" x14ac:dyDescent="0.25">
      <c r="A182" s="3">
        <v>2020</v>
      </c>
      <c r="B182" s="3"/>
      <c r="C182" s="5"/>
      <c r="E182" s="3"/>
      <c r="F182" s="2"/>
      <c r="G182" s="2"/>
      <c r="H182" s="4">
        <f t="shared" si="4"/>
        <v>1461.8499999999985</v>
      </c>
      <c r="J182" s="3"/>
    </row>
    <row r="183" spans="1:10" s="1" customFormat="1" ht="24" customHeight="1" x14ac:dyDescent="0.25">
      <c r="A183" s="3">
        <v>2020</v>
      </c>
      <c r="B183" s="3"/>
      <c r="C183" s="5"/>
      <c r="E183" s="3"/>
      <c r="F183" s="2"/>
      <c r="G183" s="2"/>
      <c r="H183" s="4">
        <f t="shared" si="4"/>
        <v>1461.8499999999985</v>
      </c>
      <c r="J183" s="3"/>
    </row>
    <row r="184" spans="1:10" s="1" customFormat="1" ht="24" customHeight="1" x14ac:dyDescent="0.25">
      <c r="A184" s="3">
        <v>2020</v>
      </c>
      <c r="B184" s="3"/>
      <c r="C184" s="5"/>
      <c r="E184" s="3"/>
      <c r="F184" s="2"/>
      <c r="G184" s="2"/>
      <c r="H184" s="4">
        <f t="shared" si="4"/>
        <v>1461.8499999999985</v>
      </c>
      <c r="J184" s="3"/>
    </row>
    <row r="185" spans="1:10" s="1" customFormat="1" ht="24" customHeight="1" x14ac:dyDescent="0.25">
      <c r="A185" s="3">
        <v>2020</v>
      </c>
      <c r="B185" s="3"/>
      <c r="C185" s="5"/>
      <c r="E185" s="3"/>
      <c r="F185" s="2"/>
      <c r="G185" s="2"/>
      <c r="H185" s="4">
        <f t="shared" si="4"/>
        <v>1461.8499999999985</v>
      </c>
      <c r="J185" s="3"/>
    </row>
    <row r="186" spans="1:10" s="1" customFormat="1" ht="24" customHeight="1" x14ac:dyDescent="0.25">
      <c r="A186" s="3">
        <v>2020</v>
      </c>
      <c r="B186" s="3"/>
      <c r="C186" s="5"/>
      <c r="E186" s="3"/>
      <c r="F186" s="2"/>
      <c r="G186" s="2"/>
      <c r="H186" s="4">
        <f t="shared" si="4"/>
        <v>1461.8499999999985</v>
      </c>
      <c r="J186" s="3"/>
    </row>
    <row r="187" spans="1:10" s="1" customFormat="1" ht="24" customHeight="1" x14ac:dyDescent="0.25">
      <c r="A187" s="3">
        <v>2020</v>
      </c>
      <c r="B187" s="3"/>
      <c r="C187" s="5"/>
      <c r="E187" s="3"/>
      <c r="F187" s="2"/>
      <c r="G187" s="2"/>
      <c r="H187" s="4">
        <f t="shared" si="4"/>
        <v>1461.8499999999985</v>
      </c>
      <c r="J187" s="3"/>
    </row>
    <row r="188" spans="1:10" s="1" customFormat="1" ht="24" customHeight="1" x14ac:dyDescent="0.25">
      <c r="A188" s="3">
        <v>2020</v>
      </c>
      <c r="B188" s="3"/>
      <c r="C188" s="5"/>
      <c r="E188" s="3"/>
      <c r="F188" s="2"/>
      <c r="G188" s="2"/>
      <c r="H188" s="4">
        <f t="shared" si="4"/>
        <v>1461.8499999999985</v>
      </c>
      <c r="J188" s="3"/>
    </row>
    <row r="189" spans="1:10" s="1" customFormat="1" ht="24" customHeight="1" x14ac:dyDescent="0.25">
      <c r="A189" s="3">
        <v>2020</v>
      </c>
      <c r="B189" s="3"/>
      <c r="C189" s="5"/>
      <c r="E189" s="3"/>
      <c r="F189" s="2"/>
      <c r="G189" s="2"/>
      <c r="H189" s="4">
        <f t="shared" si="4"/>
        <v>1461.8499999999985</v>
      </c>
      <c r="J189" s="3"/>
    </row>
    <row r="190" spans="1:10" s="1" customFormat="1" ht="24" customHeight="1" x14ac:dyDescent="0.25">
      <c r="A190" s="3">
        <v>2020</v>
      </c>
      <c r="B190" s="3"/>
      <c r="C190" s="5"/>
      <c r="E190" s="3"/>
      <c r="F190" s="2"/>
      <c r="G190" s="2"/>
      <c r="H190" s="4">
        <f t="shared" si="4"/>
        <v>1461.8499999999985</v>
      </c>
      <c r="J190" s="3"/>
    </row>
    <row r="191" spans="1:10" s="1" customFormat="1" ht="24" customHeight="1" x14ac:dyDescent="0.25">
      <c r="A191" s="3">
        <v>2020</v>
      </c>
      <c r="B191" s="3"/>
      <c r="C191" s="5"/>
      <c r="E191" s="3"/>
      <c r="F191" s="2"/>
      <c r="G191" s="2"/>
      <c r="H191" s="4">
        <f t="shared" si="4"/>
        <v>1461.8499999999985</v>
      </c>
      <c r="J191" s="3"/>
    </row>
    <row r="192" spans="1:10" s="1" customFormat="1" ht="24" customHeight="1" x14ac:dyDescent="0.25">
      <c r="A192" s="3">
        <v>2020</v>
      </c>
      <c r="B192" s="3"/>
      <c r="C192" s="5"/>
      <c r="E192" s="3"/>
      <c r="F192" s="2"/>
      <c r="G192" s="2"/>
      <c r="H192" s="4">
        <f t="shared" si="4"/>
        <v>1461.8499999999985</v>
      </c>
      <c r="J192" s="3"/>
    </row>
    <row r="193" spans="1:10" s="1" customFormat="1" ht="24" customHeight="1" x14ac:dyDescent="0.25">
      <c r="A193" s="3">
        <v>2020</v>
      </c>
      <c r="B193" s="3"/>
      <c r="C193" s="5"/>
      <c r="E193" s="3"/>
      <c r="F193" s="2"/>
      <c r="G193" s="2"/>
      <c r="H193" s="4">
        <f t="shared" si="4"/>
        <v>1461.8499999999985</v>
      </c>
      <c r="J193" s="3"/>
    </row>
    <row r="194" spans="1:10" s="1" customFormat="1" ht="24" customHeight="1" x14ac:dyDescent="0.25">
      <c r="A194" s="3">
        <v>2020</v>
      </c>
      <c r="B194" s="3"/>
      <c r="C194" s="5"/>
      <c r="E194" s="3"/>
      <c r="F194" s="2"/>
      <c r="G194" s="2"/>
      <c r="H194" s="4">
        <f t="shared" si="4"/>
        <v>1461.8499999999985</v>
      </c>
      <c r="J194" s="3"/>
    </row>
    <row r="195" spans="1:10" s="1" customFormat="1" ht="24" customHeight="1" x14ac:dyDescent="0.25">
      <c r="A195" s="3">
        <v>2020</v>
      </c>
      <c r="B195" s="3"/>
      <c r="C195" s="5"/>
      <c r="E195" s="3"/>
      <c r="F195" s="2"/>
      <c r="G195" s="2"/>
      <c r="H195" s="4">
        <f t="shared" si="4"/>
        <v>1461.8499999999985</v>
      </c>
      <c r="J195" s="3"/>
    </row>
    <row r="196" spans="1:10" s="1" customFormat="1" ht="24" customHeight="1" x14ac:dyDescent="0.25">
      <c r="A196" s="3">
        <v>2020</v>
      </c>
      <c r="B196" s="3"/>
      <c r="C196" s="5"/>
      <c r="E196" s="3"/>
      <c r="F196" s="2"/>
      <c r="G196" s="2"/>
      <c r="H196" s="4">
        <f t="shared" si="4"/>
        <v>1461.8499999999985</v>
      </c>
      <c r="J196" s="3"/>
    </row>
    <row r="197" spans="1:10" s="1" customFormat="1" ht="24" customHeight="1" x14ac:dyDescent="0.25">
      <c r="A197" s="3">
        <v>2020</v>
      </c>
      <c r="B197" s="3"/>
      <c r="C197" s="5"/>
      <c r="E197" s="3"/>
      <c r="F197" s="2"/>
      <c r="G197" s="2"/>
      <c r="H197" s="4">
        <f t="shared" si="4"/>
        <v>1461.8499999999985</v>
      </c>
      <c r="J197" s="3"/>
    </row>
    <row r="198" spans="1:10" s="1" customFormat="1" ht="24" customHeight="1" x14ac:dyDescent="0.25">
      <c r="A198" s="3">
        <v>2020</v>
      </c>
      <c r="B198" s="3"/>
      <c r="C198" s="5"/>
      <c r="E198" s="3"/>
      <c r="F198" s="2"/>
      <c r="G198" s="2"/>
      <c r="H198" s="4">
        <f t="shared" si="4"/>
        <v>1461.8499999999985</v>
      </c>
      <c r="J198" s="3"/>
    </row>
    <row r="199" spans="1:10" s="1" customFormat="1" ht="24" customHeight="1" x14ac:dyDescent="0.25">
      <c r="A199" s="3">
        <v>2020</v>
      </c>
      <c r="B199" s="3"/>
      <c r="C199" s="5"/>
      <c r="E199" s="3"/>
      <c r="F199" s="2"/>
      <c r="G199" s="2"/>
      <c r="H199" s="4">
        <f t="shared" si="4"/>
        <v>1461.8499999999985</v>
      </c>
      <c r="J199" s="3"/>
    </row>
    <row r="200" spans="1:10" s="1" customFormat="1" ht="24" customHeight="1" x14ac:dyDescent="0.25">
      <c r="A200" s="3">
        <v>2020</v>
      </c>
      <c r="B200" s="3"/>
      <c r="C200" s="5"/>
      <c r="E200" s="3"/>
      <c r="F200" s="2"/>
      <c r="G200" s="2"/>
      <c r="H200" s="4">
        <f t="shared" si="4"/>
        <v>1461.8499999999985</v>
      </c>
      <c r="J200" s="3"/>
    </row>
    <row r="201" spans="1:10" s="1" customFormat="1" ht="24" customHeight="1" x14ac:dyDescent="0.25">
      <c r="A201" s="3">
        <v>2020</v>
      </c>
      <c r="B201" s="3"/>
      <c r="C201" s="5"/>
      <c r="E201" s="3"/>
      <c r="F201" s="2"/>
      <c r="G201" s="2"/>
      <c r="H201" s="4">
        <f t="shared" si="4"/>
        <v>1461.8499999999985</v>
      </c>
      <c r="J201" s="3"/>
    </row>
    <row r="202" spans="1:10" s="1" customFormat="1" ht="24" customHeight="1" x14ac:dyDescent="0.25">
      <c r="A202" s="3">
        <v>2020</v>
      </c>
      <c r="B202" s="3"/>
      <c r="C202" s="5"/>
      <c r="E202" s="3"/>
      <c r="F202" s="2"/>
      <c r="G202" s="2"/>
      <c r="H202" s="4">
        <f t="shared" si="4"/>
        <v>1461.8499999999985</v>
      </c>
      <c r="J202" s="3"/>
    </row>
    <row r="203" spans="1:10" s="1" customFormat="1" ht="24" customHeight="1" x14ac:dyDescent="0.25">
      <c r="A203" s="3">
        <v>2020</v>
      </c>
      <c r="B203" s="3"/>
      <c r="C203" s="5"/>
      <c r="E203" s="3"/>
      <c r="F203" s="2"/>
      <c r="G203" s="2"/>
      <c r="H203" s="4">
        <f t="shared" si="4"/>
        <v>1461.8499999999985</v>
      </c>
      <c r="J203" s="3"/>
    </row>
    <row r="204" spans="1:10" s="1" customFormat="1" ht="24" customHeight="1" x14ac:dyDescent="0.25">
      <c r="A204" s="3">
        <v>2020</v>
      </c>
      <c r="B204" s="3"/>
      <c r="C204" s="5"/>
      <c r="E204" s="3"/>
      <c r="F204" s="2"/>
      <c r="G204" s="2"/>
      <c r="H204" s="4">
        <f t="shared" si="4"/>
        <v>1461.8499999999985</v>
      </c>
      <c r="J204" s="3"/>
    </row>
    <row r="205" spans="1:10" s="1" customFormat="1" ht="24" customHeight="1" x14ac:dyDescent="0.25">
      <c r="A205" s="3">
        <v>2020</v>
      </c>
      <c r="B205" s="3"/>
      <c r="C205" s="5"/>
      <c r="E205" s="3"/>
      <c r="F205" s="2"/>
      <c r="G205" s="2"/>
      <c r="H205" s="4">
        <f t="shared" si="4"/>
        <v>1461.8499999999985</v>
      </c>
      <c r="J205" s="3"/>
    </row>
    <row r="206" spans="1:10" s="1" customFormat="1" ht="24" customHeight="1" x14ac:dyDescent="0.25">
      <c r="A206" s="3">
        <v>2020</v>
      </c>
      <c r="B206" s="3"/>
      <c r="C206" s="5"/>
      <c r="E206" s="3"/>
      <c r="F206" s="2"/>
      <c r="G206" s="2"/>
      <c r="H206" s="4">
        <f t="shared" si="4"/>
        <v>1461.8499999999985</v>
      </c>
      <c r="J206" s="3"/>
    </row>
    <row r="207" spans="1:10" s="1" customFormat="1" ht="24" customHeight="1" x14ac:dyDescent="0.25">
      <c r="A207" s="3">
        <v>2020</v>
      </c>
      <c r="B207" s="3"/>
      <c r="C207" s="5"/>
      <c r="E207" s="3"/>
      <c r="F207" s="2"/>
      <c r="G207" s="2"/>
      <c r="H207" s="4">
        <f t="shared" si="4"/>
        <v>1461.8499999999985</v>
      </c>
      <c r="J207" s="3"/>
    </row>
    <row r="208" spans="1:10" s="1" customFormat="1" ht="24" customHeight="1" x14ac:dyDescent="0.25">
      <c r="A208" s="3">
        <v>2020</v>
      </c>
      <c r="B208" s="3"/>
      <c r="C208" s="5"/>
      <c r="E208" s="3"/>
      <c r="F208" s="2"/>
      <c r="G208" s="2"/>
      <c r="H208" s="4">
        <f t="shared" si="4"/>
        <v>1461.8499999999985</v>
      </c>
      <c r="J208" s="3"/>
    </row>
    <row r="209" spans="1:10" s="1" customFormat="1" ht="24" customHeight="1" x14ac:dyDescent="0.25">
      <c r="A209" s="3">
        <v>2020</v>
      </c>
      <c r="B209" s="3"/>
      <c r="C209" s="5"/>
      <c r="E209" s="3"/>
      <c r="F209" s="2"/>
      <c r="G209" s="2"/>
      <c r="H209" s="4">
        <f t="shared" si="4"/>
        <v>1461.8499999999985</v>
      </c>
      <c r="J209" s="3"/>
    </row>
    <row r="210" spans="1:10" s="1" customFormat="1" ht="24" customHeight="1" x14ac:dyDescent="0.25">
      <c r="A210" s="3">
        <v>2020</v>
      </c>
      <c r="B210" s="3"/>
      <c r="C210" s="5"/>
      <c r="E210" s="3"/>
      <c r="F210" s="2"/>
      <c r="G210" s="2"/>
      <c r="H210" s="4">
        <f t="shared" si="4"/>
        <v>1461.8499999999985</v>
      </c>
      <c r="J210" s="3"/>
    </row>
    <row r="211" spans="1:10" s="1" customFormat="1" ht="24" customHeight="1" x14ac:dyDescent="0.25">
      <c r="A211" s="3">
        <v>2020</v>
      </c>
      <c r="B211" s="3"/>
      <c r="C211" s="5"/>
      <c r="E211" s="3"/>
      <c r="F211" s="2"/>
      <c r="G211" s="2"/>
      <c r="H211" s="4">
        <f t="shared" si="4"/>
        <v>1461.8499999999985</v>
      </c>
      <c r="J211" s="3"/>
    </row>
    <row r="212" spans="1:10" s="1" customFormat="1" ht="24" customHeight="1" x14ac:dyDescent="0.25">
      <c r="A212" s="3">
        <v>2020</v>
      </c>
      <c r="B212" s="3"/>
      <c r="C212" s="5"/>
      <c r="E212" s="3"/>
      <c r="F212" s="2"/>
      <c r="G212" s="2"/>
      <c r="H212" s="4">
        <f t="shared" si="4"/>
        <v>1461.8499999999985</v>
      </c>
      <c r="J212" s="3"/>
    </row>
    <row r="213" spans="1:10" s="1" customFormat="1" ht="24" customHeight="1" x14ac:dyDescent="0.25">
      <c r="A213" s="3">
        <v>2020</v>
      </c>
      <c r="B213" s="3"/>
      <c r="C213" s="5"/>
      <c r="E213" s="3"/>
      <c r="F213" s="2"/>
      <c r="G213" s="2"/>
      <c r="H213" s="4">
        <f t="shared" si="4"/>
        <v>1461.8499999999985</v>
      </c>
      <c r="J213" s="3"/>
    </row>
    <row r="214" spans="1:10" s="1" customFormat="1" ht="24" customHeight="1" x14ac:dyDescent="0.25">
      <c r="A214" s="3">
        <v>2020</v>
      </c>
      <c r="B214" s="3"/>
      <c r="C214" s="5"/>
      <c r="E214" s="3"/>
      <c r="F214" s="2"/>
      <c r="G214" s="2"/>
      <c r="H214" s="4">
        <f t="shared" si="4"/>
        <v>1461.8499999999985</v>
      </c>
      <c r="J214" s="3"/>
    </row>
    <row r="215" spans="1:10" s="1" customFormat="1" ht="24" customHeight="1" x14ac:dyDescent="0.25">
      <c r="A215" s="3">
        <v>2020</v>
      </c>
      <c r="B215" s="3"/>
      <c r="C215" s="5"/>
      <c r="E215" s="3"/>
      <c r="F215" s="2"/>
      <c r="G215" s="2"/>
      <c r="H215" s="4">
        <f t="shared" si="4"/>
        <v>1461.8499999999985</v>
      </c>
      <c r="J215" s="3"/>
    </row>
    <row r="216" spans="1:10" s="1" customFormat="1" ht="24" customHeight="1" x14ac:dyDescent="0.25">
      <c r="A216" s="3">
        <v>2020</v>
      </c>
      <c r="B216" s="3"/>
      <c r="C216" s="5"/>
      <c r="E216" s="3"/>
      <c r="F216" s="2"/>
      <c r="G216" s="2"/>
      <c r="H216" s="4">
        <f t="shared" si="4"/>
        <v>1461.8499999999985</v>
      </c>
      <c r="J216" s="3"/>
    </row>
    <row r="217" spans="1:10" s="1" customFormat="1" ht="24" customHeight="1" x14ac:dyDescent="0.25">
      <c r="A217" s="3">
        <v>2020</v>
      </c>
      <c r="B217" s="3"/>
      <c r="C217" s="5"/>
      <c r="E217" s="3"/>
      <c r="F217" s="2"/>
      <c r="G217" s="2"/>
      <c r="H217" s="4">
        <f t="shared" ref="H217:H254" si="5">H216+F217-G217</f>
        <v>1461.8499999999985</v>
      </c>
      <c r="J217" s="3"/>
    </row>
    <row r="218" spans="1:10" s="1" customFormat="1" ht="24" customHeight="1" x14ac:dyDescent="0.25">
      <c r="A218" s="3">
        <v>2020</v>
      </c>
      <c r="B218" s="3"/>
      <c r="C218" s="5"/>
      <c r="E218" s="3"/>
      <c r="F218" s="2"/>
      <c r="G218" s="2"/>
      <c r="H218" s="4">
        <f t="shared" si="5"/>
        <v>1461.8499999999985</v>
      </c>
      <c r="J218" s="3"/>
    </row>
    <row r="219" spans="1:10" s="1" customFormat="1" ht="24" customHeight="1" x14ac:dyDescent="0.25">
      <c r="A219" s="3">
        <v>2020</v>
      </c>
      <c r="B219" s="3"/>
      <c r="C219" s="5"/>
      <c r="E219" s="3"/>
      <c r="F219" s="2"/>
      <c r="G219" s="2"/>
      <c r="H219" s="4">
        <f t="shared" si="5"/>
        <v>1461.8499999999985</v>
      </c>
      <c r="J219" s="3"/>
    </row>
    <row r="220" spans="1:10" s="1" customFormat="1" ht="24" customHeight="1" x14ac:dyDescent="0.25">
      <c r="A220" s="3">
        <v>2020</v>
      </c>
      <c r="B220" s="3"/>
      <c r="C220" s="5"/>
      <c r="E220" s="3"/>
      <c r="F220" s="2"/>
      <c r="G220" s="2"/>
      <c r="H220" s="4">
        <f t="shared" si="5"/>
        <v>1461.8499999999985</v>
      </c>
      <c r="J220" s="3"/>
    </row>
    <row r="221" spans="1:10" s="1" customFormat="1" ht="24" customHeight="1" x14ac:dyDescent="0.25">
      <c r="A221" s="3">
        <v>2020</v>
      </c>
      <c r="B221" s="3"/>
      <c r="C221" s="5"/>
      <c r="E221" s="3"/>
      <c r="F221" s="2"/>
      <c r="G221" s="2"/>
      <c r="H221" s="4">
        <f t="shared" si="5"/>
        <v>1461.8499999999985</v>
      </c>
      <c r="J221" s="3"/>
    </row>
    <row r="222" spans="1:10" s="1" customFormat="1" ht="24" customHeight="1" x14ac:dyDescent="0.25">
      <c r="A222" s="3">
        <v>2020</v>
      </c>
      <c r="B222" s="3"/>
      <c r="C222" s="5"/>
      <c r="E222" s="3"/>
      <c r="F222" s="2"/>
      <c r="G222" s="2"/>
      <c r="H222" s="4">
        <f t="shared" si="5"/>
        <v>1461.8499999999985</v>
      </c>
      <c r="J222" s="3"/>
    </row>
    <row r="223" spans="1:10" s="1" customFormat="1" ht="24" customHeight="1" x14ac:dyDescent="0.25">
      <c r="A223" s="3">
        <v>2020</v>
      </c>
      <c r="B223" s="3"/>
      <c r="C223" s="5"/>
      <c r="E223" s="3"/>
      <c r="F223" s="2"/>
      <c r="G223" s="2"/>
      <c r="H223" s="4">
        <f t="shared" si="5"/>
        <v>1461.8499999999985</v>
      </c>
      <c r="J223" s="3"/>
    </row>
    <row r="224" spans="1:10" s="1" customFormat="1" ht="24" customHeight="1" x14ac:dyDescent="0.25">
      <c r="A224" s="3">
        <v>2020</v>
      </c>
      <c r="B224" s="3"/>
      <c r="C224" s="5"/>
      <c r="E224" s="3"/>
      <c r="F224" s="2"/>
      <c r="G224" s="2"/>
      <c r="H224" s="4">
        <f t="shared" si="5"/>
        <v>1461.8499999999985</v>
      </c>
      <c r="J224" s="3"/>
    </row>
    <row r="225" spans="1:10" s="1" customFormat="1" ht="24" customHeight="1" x14ac:dyDescent="0.25">
      <c r="A225" s="3">
        <v>2020</v>
      </c>
      <c r="B225" s="3"/>
      <c r="C225" s="5"/>
      <c r="E225" s="3"/>
      <c r="F225" s="2"/>
      <c r="G225" s="2"/>
      <c r="H225" s="4">
        <f t="shared" si="5"/>
        <v>1461.8499999999985</v>
      </c>
      <c r="J225" s="3"/>
    </row>
    <row r="226" spans="1:10" s="1" customFormat="1" ht="24" customHeight="1" x14ac:dyDescent="0.25">
      <c r="A226" s="3">
        <v>2020</v>
      </c>
      <c r="B226" s="3"/>
      <c r="C226" s="5"/>
      <c r="E226" s="3"/>
      <c r="F226" s="2"/>
      <c r="G226" s="2"/>
      <c r="H226" s="4">
        <f t="shared" si="5"/>
        <v>1461.8499999999985</v>
      </c>
      <c r="J226" s="3"/>
    </row>
    <row r="227" spans="1:10" s="1" customFormat="1" ht="24" customHeight="1" x14ac:dyDescent="0.25">
      <c r="A227" s="3">
        <v>2020</v>
      </c>
      <c r="B227" s="3"/>
      <c r="C227" s="5"/>
      <c r="E227" s="3"/>
      <c r="F227" s="2"/>
      <c r="G227" s="2"/>
      <c r="H227" s="4">
        <f t="shared" si="5"/>
        <v>1461.8499999999985</v>
      </c>
      <c r="J227" s="3"/>
    </row>
    <row r="228" spans="1:10" s="1" customFormat="1" ht="24" customHeight="1" x14ac:dyDescent="0.25">
      <c r="A228" s="3">
        <v>2020</v>
      </c>
      <c r="B228" s="3"/>
      <c r="C228" s="5"/>
      <c r="E228" s="3"/>
      <c r="F228" s="2"/>
      <c r="G228" s="2"/>
      <c r="H228" s="4">
        <f t="shared" si="5"/>
        <v>1461.8499999999985</v>
      </c>
      <c r="J228" s="3"/>
    </row>
    <row r="229" spans="1:10" s="1" customFormat="1" ht="24" customHeight="1" x14ac:dyDescent="0.25">
      <c r="A229" s="3">
        <v>2020</v>
      </c>
      <c r="B229" s="3"/>
      <c r="C229" s="5"/>
      <c r="E229" s="3"/>
      <c r="F229" s="2"/>
      <c r="G229" s="2"/>
      <c r="H229" s="4">
        <f t="shared" si="5"/>
        <v>1461.8499999999985</v>
      </c>
      <c r="J229" s="3"/>
    </row>
    <row r="230" spans="1:10" s="1" customFormat="1" ht="24" customHeight="1" x14ac:dyDescent="0.25">
      <c r="A230" s="3">
        <v>2020</v>
      </c>
      <c r="B230" s="3"/>
      <c r="C230" s="5"/>
      <c r="E230" s="3"/>
      <c r="F230" s="2"/>
      <c r="G230" s="2"/>
      <c r="H230" s="4">
        <f t="shared" si="5"/>
        <v>1461.8499999999985</v>
      </c>
      <c r="J230" s="3"/>
    </row>
    <row r="231" spans="1:10" s="1" customFormat="1" ht="24" customHeight="1" x14ac:dyDescent="0.25">
      <c r="A231" s="3">
        <v>2020</v>
      </c>
      <c r="B231" s="3"/>
      <c r="C231" s="5"/>
      <c r="E231" s="3"/>
      <c r="F231" s="2"/>
      <c r="G231" s="2"/>
      <c r="H231" s="4">
        <f t="shared" si="5"/>
        <v>1461.8499999999985</v>
      </c>
      <c r="J231" s="3"/>
    </row>
    <row r="232" spans="1:10" s="1" customFormat="1" ht="24" customHeight="1" x14ac:dyDescent="0.25">
      <c r="A232" s="3">
        <v>2020</v>
      </c>
      <c r="B232" s="3"/>
      <c r="C232" s="5"/>
      <c r="E232" s="3"/>
      <c r="F232" s="2"/>
      <c r="G232" s="2"/>
      <c r="H232" s="4">
        <f t="shared" si="5"/>
        <v>1461.8499999999985</v>
      </c>
      <c r="J232" s="3"/>
    </row>
    <row r="233" spans="1:10" s="1" customFormat="1" ht="24" customHeight="1" x14ac:dyDescent="0.25">
      <c r="A233" s="3">
        <v>2020</v>
      </c>
      <c r="B233" s="3"/>
      <c r="C233" s="5"/>
      <c r="E233" s="3"/>
      <c r="F233" s="2"/>
      <c r="G233" s="2"/>
      <c r="H233" s="4">
        <f t="shared" si="5"/>
        <v>1461.8499999999985</v>
      </c>
      <c r="J233" s="3"/>
    </row>
    <row r="234" spans="1:10" s="1" customFormat="1" ht="24" customHeight="1" x14ac:dyDescent="0.25">
      <c r="A234" s="3">
        <v>2020</v>
      </c>
      <c r="B234" s="3"/>
      <c r="C234" s="5"/>
      <c r="E234" s="3"/>
      <c r="F234" s="2"/>
      <c r="G234" s="2"/>
      <c r="H234" s="4">
        <f t="shared" si="5"/>
        <v>1461.8499999999985</v>
      </c>
      <c r="J234" s="3"/>
    </row>
    <row r="235" spans="1:10" s="1" customFormat="1" ht="24" customHeight="1" x14ac:dyDescent="0.25">
      <c r="A235" s="3">
        <v>2020</v>
      </c>
      <c r="B235" s="3"/>
      <c r="C235" s="5"/>
      <c r="E235" s="3"/>
      <c r="F235" s="2"/>
      <c r="G235" s="2"/>
      <c r="H235" s="4">
        <f t="shared" si="5"/>
        <v>1461.8499999999985</v>
      </c>
      <c r="J235" s="3"/>
    </row>
    <row r="236" spans="1:10" s="1" customFormat="1" ht="24" customHeight="1" x14ac:dyDescent="0.25">
      <c r="A236" s="3">
        <v>2020</v>
      </c>
      <c r="B236" s="3"/>
      <c r="C236" s="5"/>
      <c r="E236" s="3"/>
      <c r="F236" s="2"/>
      <c r="G236" s="2"/>
      <c r="H236" s="4">
        <f t="shared" si="5"/>
        <v>1461.8499999999985</v>
      </c>
      <c r="J236" s="3"/>
    </row>
    <row r="237" spans="1:10" s="1" customFormat="1" ht="24" customHeight="1" x14ac:dyDescent="0.25">
      <c r="A237" s="3">
        <v>2020</v>
      </c>
      <c r="B237" s="3"/>
      <c r="C237" s="5"/>
      <c r="E237" s="3"/>
      <c r="F237" s="2"/>
      <c r="G237" s="2"/>
      <c r="H237" s="4">
        <f t="shared" si="5"/>
        <v>1461.8499999999985</v>
      </c>
      <c r="J237" s="3"/>
    </row>
    <row r="238" spans="1:10" s="1" customFormat="1" ht="24" customHeight="1" x14ac:dyDescent="0.25">
      <c r="A238" s="3">
        <v>2020</v>
      </c>
      <c r="B238" s="3"/>
      <c r="C238" s="5"/>
      <c r="E238" s="3"/>
      <c r="F238" s="2"/>
      <c r="G238" s="2"/>
      <c r="H238" s="4">
        <f t="shared" si="5"/>
        <v>1461.8499999999985</v>
      </c>
      <c r="J238" s="3"/>
    </row>
    <row r="239" spans="1:10" s="1" customFormat="1" ht="24" customHeight="1" x14ac:dyDescent="0.25">
      <c r="A239" s="3">
        <v>2020</v>
      </c>
      <c r="B239" s="3"/>
      <c r="C239" s="5"/>
      <c r="E239" s="3"/>
      <c r="F239" s="2"/>
      <c r="G239" s="2"/>
      <c r="H239" s="4">
        <f t="shared" si="5"/>
        <v>1461.8499999999985</v>
      </c>
      <c r="J239" s="3"/>
    </row>
    <row r="240" spans="1:10" s="1" customFormat="1" ht="24" customHeight="1" x14ac:dyDescent="0.25">
      <c r="A240" s="3">
        <v>2020</v>
      </c>
      <c r="B240" s="3"/>
      <c r="C240" s="5"/>
      <c r="E240" s="3"/>
      <c r="F240" s="2"/>
      <c r="G240" s="2"/>
      <c r="H240" s="4">
        <f t="shared" si="5"/>
        <v>1461.8499999999985</v>
      </c>
      <c r="J240" s="3"/>
    </row>
    <row r="241" spans="1:10" s="1" customFormat="1" ht="24" customHeight="1" x14ac:dyDescent="0.25">
      <c r="A241" s="3">
        <v>2020</v>
      </c>
      <c r="B241" s="3"/>
      <c r="C241" s="5"/>
      <c r="E241" s="3"/>
      <c r="F241" s="2"/>
      <c r="G241" s="2"/>
      <c r="H241" s="4">
        <f t="shared" si="5"/>
        <v>1461.8499999999985</v>
      </c>
      <c r="J241" s="3"/>
    </row>
    <row r="242" spans="1:10" s="1" customFormat="1" ht="24" customHeight="1" x14ac:dyDescent="0.25">
      <c r="A242" s="3">
        <v>2020</v>
      </c>
      <c r="B242" s="3"/>
      <c r="C242" s="5"/>
      <c r="E242" s="3"/>
      <c r="F242" s="2"/>
      <c r="G242" s="2"/>
      <c r="H242" s="4">
        <f t="shared" si="5"/>
        <v>1461.8499999999985</v>
      </c>
      <c r="J242" s="3"/>
    </row>
    <row r="243" spans="1:10" s="1" customFormat="1" ht="24" customHeight="1" x14ac:dyDescent="0.25">
      <c r="A243" s="3">
        <v>2020</v>
      </c>
      <c r="B243" s="3"/>
      <c r="C243" s="5"/>
      <c r="E243" s="3"/>
      <c r="F243" s="2"/>
      <c r="G243" s="2"/>
      <c r="H243" s="4">
        <f t="shared" si="5"/>
        <v>1461.8499999999985</v>
      </c>
      <c r="J243" s="3"/>
    </row>
    <row r="244" spans="1:10" s="1" customFormat="1" ht="24" customHeight="1" x14ac:dyDescent="0.25">
      <c r="A244" s="3">
        <v>2020</v>
      </c>
      <c r="B244" s="3"/>
      <c r="C244" s="5"/>
      <c r="E244" s="3"/>
      <c r="F244" s="2"/>
      <c r="G244" s="2"/>
      <c r="H244" s="4">
        <f t="shared" si="5"/>
        <v>1461.8499999999985</v>
      </c>
      <c r="J244" s="3"/>
    </row>
    <row r="245" spans="1:10" s="1" customFormat="1" ht="24" customHeight="1" x14ac:dyDescent="0.25">
      <c r="A245" s="3">
        <v>2020</v>
      </c>
      <c r="B245" s="3"/>
      <c r="C245" s="5"/>
      <c r="E245" s="3"/>
      <c r="F245" s="2"/>
      <c r="G245" s="2"/>
      <c r="H245" s="4">
        <f t="shared" si="5"/>
        <v>1461.8499999999985</v>
      </c>
      <c r="J245" s="3"/>
    </row>
    <row r="246" spans="1:10" s="1" customFormat="1" ht="24" customHeight="1" x14ac:dyDescent="0.25">
      <c r="A246" s="3">
        <v>2020</v>
      </c>
      <c r="B246" s="3"/>
      <c r="C246" s="5"/>
      <c r="E246" s="3"/>
      <c r="F246" s="2"/>
      <c r="G246" s="2"/>
      <c r="H246" s="4">
        <f t="shared" si="5"/>
        <v>1461.8499999999985</v>
      </c>
      <c r="J246" s="3"/>
    </row>
    <row r="247" spans="1:10" s="1" customFormat="1" ht="24" customHeight="1" x14ac:dyDescent="0.25">
      <c r="A247" s="3">
        <v>2020</v>
      </c>
      <c r="B247" s="3"/>
      <c r="C247" s="5"/>
      <c r="E247" s="3"/>
      <c r="F247" s="2"/>
      <c r="G247" s="2"/>
      <c r="H247" s="4">
        <f t="shared" si="5"/>
        <v>1461.8499999999985</v>
      </c>
      <c r="J247" s="3"/>
    </row>
    <row r="248" spans="1:10" s="1" customFormat="1" ht="24" customHeight="1" x14ac:dyDescent="0.25">
      <c r="A248" s="3">
        <v>2020</v>
      </c>
      <c r="B248" s="3"/>
      <c r="C248" s="5"/>
      <c r="E248" s="3"/>
      <c r="F248" s="2"/>
      <c r="G248" s="2"/>
      <c r="H248" s="4">
        <f t="shared" si="5"/>
        <v>1461.8499999999985</v>
      </c>
      <c r="J248" s="3"/>
    </row>
    <row r="249" spans="1:10" s="1" customFormat="1" ht="24" customHeight="1" x14ac:dyDescent="0.25">
      <c r="A249" s="3">
        <v>2020</v>
      </c>
      <c r="B249" s="3"/>
      <c r="C249" s="5"/>
      <c r="E249" s="3"/>
      <c r="F249" s="2"/>
      <c r="G249" s="2"/>
      <c r="H249" s="4">
        <f t="shared" si="5"/>
        <v>1461.8499999999985</v>
      </c>
      <c r="J249" s="3"/>
    </row>
    <row r="250" spans="1:10" s="1" customFormat="1" ht="24" customHeight="1" x14ac:dyDescent="0.25">
      <c r="A250" s="3">
        <v>2020</v>
      </c>
      <c r="B250" s="3"/>
      <c r="C250" s="5"/>
      <c r="E250" s="3"/>
      <c r="F250" s="2"/>
      <c r="G250" s="2"/>
      <c r="H250" s="4">
        <f t="shared" si="5"/>
        <v>1461.8499999999985</v>
      </c>
      <c r="J250" s="3"/>
    </row>
    <row r="251" spans="1:10" s="1" customFormat="1" ht="24" customHeight="1" x14ac:dyDescent="0.25">
      <c r="A251" s="3">
        <v>2020</v>
      </c>
      <c r="B251" s="3"/>
      <c r="C251" s="5"/>
      <c r="E251" s="3"/>
      <c r="F251" s="2"/>
      <c r="G251" s="2"/>
      <c r="H251" s="4">
        <f t="shared" si="5"/>
        <v>1461.8499999999985</v>
      </c>
      <c r="J251" s="3"/>
    </row>
    <row r="252" spans="1:10" s="1" customFormat="1" ht="24" customHeight="1" x14ac:dyDescent="0.25">
      <c r="A252" s="3">
        <v>2020</v>
      </c>
      <c r="B252" s="3"/>
      <c r="C252" s="5"/>
      <c r="E252" s="3"/>
      <c r="F252" s="2"/>
      <c r="G252" s="2"/>
      <c r="H252" s="4">
        <f t="shared" si="5"/>
        <v>1461.8499999999985</v>
      </c>
      <c r="J252" s="3"/>
    </row>
    <row r="253" spans="1:10" s="1" customFormat="1" ht="24" customHeight="1" x14ac:dyDescent="0.25">
      <c r="A253" s="3">
        <v>2020</v>
      </c>
      <c r="B253" s="3"/>
      <c r="C253" s="5"/>
      <c r="E253" s="3"/>
      <c r="F253" s="2"/>
      <c r="G253" s="2"/>
      <c r="H253" s="4">
        <f t="shared" si="5"/>
        <v>1461.8499999999985</v>
      </c>
      <c r="J253" s="3"/>
    </row>
    <row r="254" spans="1:10" s="1" customFormat="1" ht="24" customHeight="1" x14ac:dyDescent="0.25">
      <c r="A254" s="3">
        <v>2020</v>
      </c>
      <c r="B254" s="3"/>
      <c r="C254" s="5"/>
      <c r="E254" s="3"/>
      <c r="F254" s="2"/>
      <c r="G254" s="2"/>
      <c r="H254" s="4">
        <f t="shared" si="5"/>
        <v>1461.8499999999985</v>
      </c>
      <c r="J254" s="3"/>
    </row>
  </sheetData>
  <autoFilter ref="A2:J254" xr:uid="{00000000-0009-0000-0000-00000D000000}">
    <filterColumn colId="0">
      <filters>
        <filter val="2020"/>
      </filters>
    </filterColumn>
    <filterColumn colId="2">
      <filters blank="1">
        <dateGroupItem year="2020" month="7" dateTimeGrouping="month"/>
        <dateGroupItem year="2020" month="8" dateTimeGrouping="month"/>
        <dateGroupItem year="2020" month="9" dateTimeGrouping="month"/>
        <dateGroupItem year="2020" month="10" dateTimeGrouping="month"/>
        <dateGroupItem year="2020" month="11" dateTimeGrouping="month"/>
      </filters>
    </filterColumn>
  </autoFilter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filterMode="1">
    <tabColor theme="9" tint="-0.249977111117893"/>
  </sheetPr>
  <dimension ref="A1:K183"/>
  <sheetViews>
    <sheetView zoomScale="110" zoomScaleNormal="110" workbookViewId="0">
      <pane xSplit="3" ySplit="2" topLeftCell="D156" activePane="bottomRight" state="frozen"/>
      <selection pane="topRight" activeCell="D1" sqref="D1"/>
      <selection pane="bottomLeft" activeCell="A3" sqref="A3"/>
      <selection pane="bottomRight" activeCell="C161" sqref="C161"/>
    </sheetView>
  </sheetViews>
  <sheetFormatPr defaultColWidth="8.77734375" defaultRowHeight="15.6" x14ac:dyDescent="0.25"/>
  <cols>
    <col min="1" max="1" width="9.77734375" style="144" customWidth="1"/>
    <col min="2" max="2" width="7.6640625" style="144" hidden="1" customWidth="1"/>
    <col min="3" max="3" width="15.33203125" style="145" customWidth="1"/>
    <col min="4" max="4" width="24.44140625" style="144" customWidth="1"/>
    <col min="5" max="5" width="19" style="27" customWidth="1"/>
    <col min="6" max="7" width="17.5546875" style="144" customWidth="1"/>
    <col min="8" max="8" width="16.88671875" style="144" customWidth="1"/>
    <col min="9" max="9" width="20" style="144" bestFit="1" customWidth="1"/>
    <col min="10" max="10" width="19.109375" style="3" customWidth="1"/>
    <col min="11" max="11" width="12.109375" style="144" bestFit="1" customWidth="1"/>
    <col min="12" max="16384" width="8.77734375" style="144"/>
  </cols>
  <sheetData>
    <row r="1" spans="1:10" s="1" customFormat="1" ht="24" customHeight="1" x14ac:dyDescent="0.25">
      <c r="A1" s="9" t="s">
        <v>362</v>
      </c>
      <c r="B1" s="3"/>
      <c r="C1" s="37"/>
      <c r="E1" s="3"/>
      <c r="F1" s="2">
        <f>SUBTOTAL(9,F5:F6701)</f>
        <v>56500</v>
      </c>
      <c r="G1" s="2">
        <f>SUBTOTAL(9,G5:G6701)</f>
        <v>57657</v>
      </c>
      <c r="H1" s="2">
        <f>F1-G1</f>
        <v>-1157</v>
      </c>
      <c r="J1" s="3"/>
    </row>
    <row r="2" spans="1:10" s="6" customFormat="1" ht="30.75" customHeight="1" x14ac:dyDescent="0.25">
      <c r="A2" s="7" t="s">
        <v>181</v>
      </c>
      <c r="B2" s="7" t="s">
        <v>103</v>
      </c>
      <c r="C2" s="38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7" t="s">
        <v>311</v>
      </c>
    </row>
    <row r="3" spans="1:10" s="1" customFormat="1" ht="24" hidden="1" customHeight="1" x14ac:dyDescent="0.25">
      <c r="A3" s="3">
        <v>2019</v>
      </c>
      <c r="B3" s="3" t="s">
        <v>358</v>
      </c>
      <c r="C3" s="39">
        <v>43514</v>
      </c>
      <c r="D3" s="1" t="s">
        <v>14</v>
      </c>
      <c r="E3" s="3" t="s">
        <v>99</v>
      </c>
      <c r="F3" s="2"/>
      <c r="G3" s="2"/>
      <c r="H3" s="4">
        <v>0</v>
      </c>
      <c r="J3" s="3"/>
    </row>
    <row r="4" spans="1:10" s="1" customFormat="1" ht="24" hidden="1" customHeight="1" x14ac:dyDescent="0.25">
      <c r="A4" s="3">
        <v>2019</v>
      </c>
      <c r="B4" s="3" t="s">
        <v>358</v>
      </c>
      <c r="C4" s="39">
        <v>43517</v>
      </c>
      <c r="D4" s="1" t="s">
        <v>365</v>
      </c>
      <c r="E4" s="3" t="s">
        <v>99</v>
      </c>
      <c r="F4" s="2">
        <v>1000</v>
      </c>
      <c r="G4" s="2"/>
      <c r="H4" s="4">
        <f>H3+F4-G4</f>
        <v>1000</v>
      </c>
      <c r="I4" s="1" t="s">
        <v>417</v>
      </c>
      <c r="J4" s="3">
        <v>1313</v>
      </c>
    </row>
    <row r="5" spans="1:10" s="1" customFormat="1" ht="24" hidden="1" customHeight="1" x14ac:dyDescent="0.25">
      <c r="A5" s="3">
        <v>2019</v>
      </c>
      <c r="B5" s="3" t="s">
        <v>358</v>
      </c>
      <c r="C5" s="39">
        <v>43518</v>
      </c>
      <c r="D5" s="1" t="s">
        <v>371</v>
      </c>
      <c r="E5" s="3" t="s">
        <v>325</v>
      </c>
      <c r="F5" s="2">
        <v>250000</v>
      </c>
      <c r="G5" s="2"/>
      <c r="H5" s="4">
        <f t="shared" ref="H5:H69" si="0">H4+F5-G5</f>
        <v>251000</v>
      </c>
      <c r="I5" s="1" t="s">
        <v>426</v>
      </c>
      <c r="J5" s="3">
        <v>1013</v>
      </c>
    </row>
    <row r="6" spans="1:10" s="1" customFormat="1" ht="24" hidden="1" customHeight="1" x14ac:dyDescent="0.25">
      <c r="A6" s="3">
        <v>2019</v>
      </c>
      <c r="B6" s="3" t="s">
        <v>358</v>
      </c>
      <c r="C6" s="39">
        <v>43518</v>
      </c>
      <c r="D6" s="1" t="s">
        <v>372</v>
      </c>
      <c r="E6" s="77" t="s">
        <v>99</v>
      </c>
      <c r="F6" s="26"/>
      <c r="G6" s="26">
        <v>600</v>
      </c>
      <c r="H6" s="4">
        <f t="shared" si="0"/>
        <v>250400</v>
      </c>
      <c r="I6" s="1" t="s">
        <v>422</v>
      </c>
      <c r="J6" s="3">
        <v>1327</v>
      </c>
    </row>
    <row r="7" spans="1:10" s="1" customFormat="1" ht="24" hidden="1" customHeight="1" x14ac:dyDescent="0.25">
      <c r="A7" s="3">
        <v>2019</v>
      </c>
      <c r="B7" s="3" t="s">
        <v>358</v>
      </c>
      <c r="C7" s="39">
        <v>43518</v>
      </c>
      <c r="D7" s="1" t="s">
        <v>373</v>
      </c>
      <c r="E7" s="3" t="s">
        <v>99</v>
      </c>
      <c r="F7" s="2"/>
      <c r="G7" s="2">
        <v>1260</v>
      </c>
      <c r="H7" s="4">
        <f>H6+F7-G7</f>
        <v>249140</v>
      </c>
      <c r="I7" s="1" t="s">
        <v>423</v>
      </c>
      <c r="J7" s="3">
        <v>1328</v>
      </c>
    </row>
    <row r="8" spans="1:10" s="1" customFormat="1" ht="24" hidden="1" customHeight="1" x14ac:dyDescent="0.25">
      <c r="A8" s="3">
        <v>2019</v>
      </c>
      <c r="B8" s="3" t="s">
        <v>358</v>
      </c>
      <c r="C8" s="39">
        <v>43518</v>
      </c>
      <c r="D8" s="1" t="s">
        <v>374</v>
      </c>
      <c r="E8" s="3" t="s">
        <v>99</v>
      </c>
      <c r="F8" s="2"/>
      <c r="G8" s="2">
        <v>6373</v>
      </c>
      <c r="H8" s="4">
        <f t="shared" si="0"/>
        <v>242767</v>
      </c>
      <c r="I8" s="1" t="s">
        <v>424</v>
      </c>
      <c r="J8" s="3">
        <v>1330</v>
      </c>
    </row>
    <row r="9" spans="1:10" s="1" customFormat="1" ht="24" hidden="1" customHeight="1" x14ac:dyDescent="0.25">
      <c r="A9" s="3">
        <v>2019</v>
      </c>
      <c r="B9" s="3" t="s">
        <v>358</v>
      </c>
      <c r="C9" s="39">
        <v>43518</v>
      </c>
      <c r="D9" s="1" t="s">
        <v>47</v>
      </c>
      <c r="E9" s="66" t="s">
        <v>99</v>
      </c>
      <c r="F9" s="2"/>
      <c r="G9" s="2">
        <v>2.5</v>
      </c>
      <c r="H9" s="4">
        <f t="shared" si="0"/>
        <v>242764.5</v>
      </c>
      <c r="I9" s="1" t="s">
        <v>331</v>
      </c>
      <c r="J9" s="3">
        <v>1329</v>
      </c>
    </row>
    <row r="10" spans="1:10" s="1" customFormat="1" ht="24" hidden="1" customHeight="1" x14ac:dyDescent="0.25">
      <c r="A10" s="3">
        <v>2019</v>
      </c>
      <c r="B10" s="3" t="s">
        <v>358</v>
      </c>
      <c r="C10" s="39">
        <v>43518</v>
      </c>
      <c r="D10" s="1" t="s">
        <v>375</v>
      </c>
      <c r="E10" s="66" t="s">
        <v>99</v>
      </c>
      <c r="F10" s="2"/>
      <c r="G10" s="2">
        <v>5486</v>
      </c>
      <c r="H10" s="4">
        <f t="shared" si="0"/>
        <v>237278.5</v>
      </c>
      <c r="I10" s="1" t="s">
        <v>425</v>
      </c>
      <c r="J10" s="3">
        <v>1331</v>
      </c>
    </row>
    <row r="11" spans="1:10" s="1" customFormat="1" ht="24" hidden="1" customHeight="1" x14ac:dyDescent="0.25">
      <c r="A11" s="3">
        <v>2019</v>
      </c>
      <c r="B11" s="3" t="s">
        <v>369</v>
      </c>
      <c r="C11" s="39">
        <v>43525</v>
      </c>
      <c r="D11" s="1" t="s">
        <v>87</v>
      </c>
      <c r="E11" s="66" t="s">
        <v>325</v>
      </c>
      <c r="F11" s="2"/>
      <c r="G11" s="2">
        <v>50000</v>
      </c>
      <c r="H11" s="4">
        <f t="shared" si="0"/>
        <v>187278.5</v>
      </c>
      <c r="I11" s="1" t="s">
        <v>427</v>
      </c>
      <c r="J11" s="3">
        <v>982</v>
      </c>
    </row>
    <row r="12" spans="1:10" s="1" customFormat="1" ht="24" hidden="1" customHeight="1" x14ac:dyDescent="0.25">
      <c r="A12" s="3">
        <v>2019</v>
      </c>
      <c r="B12" s="3" t="s">
        <v>369</v>
      </c>
      <c r="C12" s="39">
        <v>43528</v>
      </c>
      <c r="D12" s="1" t="s">
        <v>87</v>
      </c>
      <c r="E12" s="66" t="s">
        <v>325</v>
      </c>
      <c r="F12" s="2"/>
      <c r="G12" s="2">
        <v>50000</v>
      </c>
      <c r="H12" s="4">
        <f t="shared" si="0"/>
        <v>137278.5</v>
      </c>
      <c r="I12" s="1" t="s">
        <v>427</v>
      </c>
      <c r="J12" s="3">
        <v>983</v>
      </c>
    </row>
    <row r="13" spans="1:10" s="1" customFormat="1" ht="24" hidden="1" customHeight="1" x14ac:dyDescent="0.25">
      <c r="A13" s="3">
        <v>2019</v>
      </c>
      <c r="B13" s="3" t="s">
        <v>369</v>
      </c>
      <c r="C13" s="39">
        <v>43529</v>
      </c>
      <c r="D13" s="1" t="s">
        <v>87</v>
      </c>
      <c r="E13" s="66" t="s">
        <v>325</v>
      </c>
      <c r="F13" s="2"/>
      <c r="G13" s="2">
        <v>50000</v>
      </c>
      <c r="H13" s="4">
        <f t="shared" si="0"/>
        <v>87278.5</v>
      </c>
      <c r="I13" s="1" t="s">
        <v>427</v>
      </c>
      <c r="J13" s="3">
        <v>984</v>
      </c>
    </row>
    <row r="14" spans="1:10" s="1" customFormat="1" ht="24" hidden="1" customHeight="1" x14ac:dyDescent="0.25">
      <c r="A14" s="3">
        <v>2019</v>
      </c>
      <c r="B14" s="3" t="s">
        <v>369</v>
      </c>
      <c r="C14" s="39">
        <v>43538</v>
      </c>
      <c r="D14" s="1" t="s">
        <v>87</v>
      </c>
      <c r="E14" s="66" t="s">
        <v>325</v>
      </c>
      <c r="F14" s="2"/>
      <c r="G14" s="2">
        <v>50000</v>
      </c>
      <c r="H14" s="4">
        <f t="shared" si="0"/>
        <v>37278.5</v>
      </c>
      <c r="I14" s="1" t="s">
        <v>427</v>
      </c>
      <c r="J14" s="3">
        <v>990</v>
      </c>
    </row>
    <row r="15" spans="1:10" s="1" customFormat="1" ht="24" hidden="1" customHeight="1" x14ac:dyDescent="0.25">
      <c r="A15" s="3">
        <v>2019</v>
      </c>
      <c r="B15" s="3" t="s">
        <v>369</v>
      </c>
      <c r="C15" s="39">
        <v>43544</v>
      </c>
      <c r="D15" s="1" t="s">
        <v>381</v>
      </c>
      <c r="E15" s="66" t="s">
        <v>99</v>
      </c>
      <c r="F15" s="2"/>
      <c r="G15" s="2">
        <v>30000</v>
      </c>
      <c r="H15" s="4">
        <f t="shared" si="0"/>
        <v>7278.5</v>
      </c>
      <c r="I15" s="1" t="s">
        <v>416</v>
      </c>
      <c r="J15" s="3">
        <v>1356</v>
      </c>
    </row>
    <row r="16" spans="1:10" s="1" customFormat="1" ht="24" hidden="1" customHeight="1" x14ac:dyDescent="0.25">
      <c r="A16" s="3">
        <v>2019</v>
      </c>
      <c r="B16" s="3" t="s">
        <v>389</v>
      </c>
      <c r="C16" s="39">
        <v>43556</v>
      </c>
      <c r="D16" s="1" t="s">
        <v>375</v>
      </c>
      <c r="E16" s="3" t="s">
        <v>99</v>
      </c>
      <c r="F16" s="2"/>
      <c r="G16" s="2">
        <v>5486</v>
      </c>
      <c r="H16" s="4">
        <f t="shared" si="0"/>
        <v>1792.5</v>
      </c>
      <c r="I16" s="1" t="s">
        <v>425</v>
      </c>
      <c r="J16" s="3">
        <v>1414</v>
      </c>
    </row>
    <row r="17" spans="1:10" s="1" customFormat="1" ht="24" hidden="1" customHeight="1" x14ac:dyDescent="0.25">
      <c r="A17" s="3">
        <v>2019</v>
      </c>
      <c r="B17" s="3" t="s">
        <v>389</v>
      </c>
      <c r="C17" s="39">
        <v>43584</v>
      </c>
      <c r="D17" s="1" t="s">
        <v>365</v>
      </c>
      <c r="E17" s="3" t="s">
        <v>99</v>
      </c>
      <c r="F17" s="2">
        <v>5000</v>
      </c>
      <c r="G17" s="2"/>
      <c r="H17" s="4">
        <f t="shared" si="0"/>
        <v>6792.5</v>
      </c>
      <c r="I17" s="1" t="s">
        <v>417</v>
      </c>
      <c r="J17" s="3">
        <v>1440</v>
      </c>
    </row>
    <row r="18" spans="1:10" s="1" customFormat="1" ht="24" hidden="1" customHeight="1" x14ac:dyDescent="0.25">
      <c r="A18" s="3">
        <v>2019</v>
      </c>
      <c r="B18" s="3" t="s">
        <v>123</v>
      </c>
      <c r="C18" s="39">
        <v>43586</v>
      </c>
      <c r="D18" s="1" t="s">
        <v>375</v>
      </c>
      <c r="E18" s="3" t="s">
        <v>99</v>
      </c>
      <c r="F18" s="2"/>
      <c r="G18" s="2">
        <v>5486</v>
      </c>
      <c r="H18" s="4">
        <f t="shared" si="0"/>
        <v>1306.5</v>
      </c>
      <c r="I18" s="1" t="s">
        <v>425</v>
      </c>
      <c r="J18" s="3">
        <v>1466</v>
      </c>
    </row>
    <row r="19" spans="1:10" s="1" customFormat="1" ht="24" hidden="1" customHeight="1" x14ac:dyDescent="0.25">
      <c r="A19" s="3">
        <v>2019</v>
      </c>
      <c r="B19" s="3" t="s">
        <v>123</v>
      </c>
      <c r="C19" s="39">
        <v>43613</v>
      </c>
      <c r="D19" s="1" t="s">
        <v>365</v>
      </c>
      <c r="E19" s="66" t="s">
        <v>99</v>
      </c>
      <c r="F19" s="2">
        <v>5500</v>
      </c>
      <c r="G19" s="2"/>
      <c r="H19" s="4">
        <f>H18+F19-G19</f>
        <v>6806.5</v>
      </c>
      <c r="I19" s="1" t="s">
        <v>417</v>
      </c>
      <c r="J19" s="3">
        <v>1490</v>
      </c>
    </row>
    <row r="20" spans="1:10" s="1" customFormat="1" ht="24" hidden="1" customHeight="1" x14ac:dyDescent="0.25">
      <c r="A20" s="3">
        <v>2019</v>
      </c>
      <c r="B20" s="3" t="s">
        <v>437</v>
      </c>
      <c r="C20" s="39">
        <v>43617</v>
      </c>
      <c r="D20" s="1" t="s">
        <v>375</v>
      </c>
      <c r="E20" s="66" t="s">
        <v>99</v>
      </c>
      <c r="F20" s="2"/>
      <c r="G20" s="2">
        <v>5486</v>
      </c>
      <c r="H20" s="4">
        <f t="shared" si="0"/>
        <v>1320.5</v>
      </c>
      <c r="I20" s="1" t="s">
        <v>425</v>
      </c>
      <c r="J20" s="3">
        <v>1538</v>
      </c>
    </row>
    <row r="21" spans="1:10" s="1" customFormat="1" ht="24" hidden="1" customHeight="1" x14ac:dyDescent="0.25">
      <c r="A21" s="3">
        <v>2019</v>
      </c>
      <c r="B21" s="3" t="s">
        <v>437</v>
      </c>
      <c r="C21" s="39">
        <v>43644</v>
      </c>
      <c r="D21" s="1" t="s">
        <v>365</v>
      </c>
      <c r="E21" s="66" t="s">
        <v>99</v>
      </c>
      <c r="F21" s="2">
        <v>5500</v>
      </c>
      <c r="G21" s="2"/>
      <c r="H21" s="4">
        <f t="shared" si="0"/>
        <v>6820.5</v>
      </c>
      <c r="I21" s="1" t="s">
        <v>417</v>
      </c>
      <c r="J21" s="3">
        <v>1533</v>
      </c>
    </row>
    <row r="22" spans="1:10" s="1" customFormat="1" ht="24" hidden="1" customHeight="1" x14ac:dyDescent="0.25">
      <c r="A22" s="3">
        <v>2019</v>
      </c>
      <c r="B22" s="3" t="s">
        <v>133</v>
      </c>
      <c r="C22" s="39">
        <v>43647</v>
      </c>
      <c r="D22" s="1" t="s">
        <v>375</v>
      </c>
      <c r="E22" s="66" t="s">
        <v>99</v>
      </c>
      <c r="F22" s="2"/>
      <c r="G22" s="2">
        <v>5486</v>
      </c>
      <c r="H22" s="4">
        <f t="shared" si="0"/>
        <v>1334.5</v>
      </c>
      <c r="I22" s="1" t="s">
        <v>425</v>
      </c>
      <c r="J22" s="3">
        <v>1539</v>
      </c>
    </row>
    <row r="23" spans="1:10" s="1" customFormat="1" ht="24" hidden="1" customHeight="1" x14ac:dyDescent="0.25">
      <c r="A23" s="3">
        <v>2019</v>
      </c>
      <c r="B23" s="3" t="s">
        <v>133</v>
      </c>
      <c r="C23" s="39">
        <v>43675</v>
      </c>
      <c r="D23" s="1" t="s">
        <v>365</v>
      </c>
      <c r="E23" s="66" t="s">
        <v>99</v>
      </c>
      <c r="F23" s="2">
        <v>5500</v>
      </c>
      <c r="G23" s="2"/>
      <c r="H23" s="4">
        <f t="shared" si="0"/>
        <v>6834.5</v>
      </c>
      <c r="I23" s="1" t="s">
        <v>417</v>
      </c>
      <c r="J23" s="3">
        <v>1575</v>
      </c>
    </row>
    <row r="24" spans="1:10" s="1" customFormat="1" ht="24" hidden="1" customHeight="1" x14ac:dyDescent="0.25">
      <c r="A24" s="3">
        <v>2019</v>
      </c>
      <c r="B24" s="3" t="s">
        <v>135</v>
      </c>
      <c r="C24" s="39">
        <v>43678</v>
      </c>
      <c r="D24" s="1" t="s">
        <v>375</v>
      </c>
      <c r="E24" s="66" t="s">
        <v>99</v>
      </c>
      <c r="F24" s="2"/>
      <c r="G24" s="2">
        <v>5486</v>
      </c>
      <c r="H24" s="4">
        <f t="shared" si="0"/>
        <v>1348.5</v>
      </c>
      <c r="I24" s="1" t="s">
        <v>425</v>
      </c>
      <c r="J24" s="3">
        <v>1588</v>
      </c>
    </row>
    <row r="25" spans="1:10" s="1" customFormat="1" ht="24" hidden="1" customHeight="1" x14ac:dyDescent="0.25">
      <c r="A25" s="3">
        <v>2019</v>
      </c>
      <c r="B25" s="3" t="s">
        <v>135</v>
      </c>
      <c r="C25" s="39">
        <v>43707</v>
      </c>
      <c r="D25" s="1" t="s">
        <v>365</v>
      </c>
      <c r="E25" s="3" t="s">
        <v>99</v>
      </c>
      <c r="F25" s="2">
        <v>5500</v>
      </c>
      <c r="G25" s="2"/>
      <c r="H25" s="4">
        <f t="shared" si="0"/>
        <v>6848.5</v>
      </c>
      <c r="I25" s="1" t="s">
        <v>417</v>
      </c>
      <c r="J25" s="3">
        <v>1645</v>
      </c>
    </row>
    <row r="26" spans="1:10" s="1" customFormat="1" ht="24" hidden="1" customHeight="1" x14ac:dyDescent="0.25">
      <c r="A26" s="3">
        <v>2019</v>
      </c>
      <c r="B26" s="3" t="s">
        <v>147</v>
      </c>
      <c r="C26" s="39">
        <v>43709</v>
      </c>
      <c r="D26" s="1" t="s">
        <v>375</v>
      </c>
      <c r="E26" s="3" t="s">
        <v>99</v>
      </c>
      <c r="F26" s="2"/>
      <c r="G26" s="2">
        <v>5486</v>
      </c>
      <c r="H26" s="4">
        <f t="shared" si="0"/>
        <v>1362.5</v>
      </c>
      <c r="I26" s="1" t="s">
        <v>425</v>
      </c>
      <c r="J26" s="3">
        <v>1648</v>
      </c>
    </row>
    <row r="27" spans="1:10" s="1" customFormat="1" ht="24" hidden="1" customHeight="1" x14ac:dyDescent="0.25">
      <c r="A27" s="3">
        <v>2019</v>
      </c>
      <c r="B27" s="5" t="s">
        <v>147</v>
      </c>
      <c r="C27" s="39">
        <v>43738</v>
      </c>
      <c r="D27" s="1" t="s">
        <v>365</v>
      </c>
      <c r="E27" s="3" t="s">
        <v>99</v>
      </c>
      <c r="F27" s="2">
        <v>4500</v>
      </c>
      <c r="G27" s="2"/>
      <c r="H27" s="4">
        <f t="shared" si="0"/>
        <v>5862.5</v>
      </c>
      <c r="I27" s="1" t="s">
        <v>417</v>
      </c>
      <c r="J27" s="3">
        <v>1705</v>
      </c>
    </row>
    <row r="28" spans="1:10" s="1" customFormat="1" ht="24" hidden="1" customHeight="1" x14ac:dyDescent="0.25">
      <c r="A28" s="3">
        <v>2019</v>
      </c>
      <c r="B28" s="3" t="s">
        <v>459</v>
      </c>
      <c r="C28" s="39">
        <v>43739</v>
      </c>
      <c r="D28" s="1" t="s">
        <v>375</v>
      </c>
      <c r="E28" s="3" t="s">
        <v>99</v>
      </c>
      <c r="F28" s="2"/>
      <c r="G28" s="2">
        <v>5486</v>
      </c>
      <c r="H28" s="4">
        <f t="shared" si="0"/>
        <v>376.5</v>
      </c>
      <c r="I28" s="1" t="s">
        <v>425</v>
      </c>
      <c r="J28" s="3">
        <v>1708</v>
      </c>
    </row>
    <row r="29" spans="1:10" s="1" customFormat="1" ht="24" hidden="1" customHeight="1" x14ac:dyDescent="0.25">
      <c r="A29" s="3">
        <v>2019</v>
      </c>
      <c r="B29" s="3" t="s">
        <v>459</v>
      </c>
      <c r="C29" s="39">
        <v>43768</v>
      </c>
      <c r="D29" s="1" t="s">
        <v>365</v>
      </c>
      <c r="E29" s="3" t="s">
        <v>99</v>
      </c>
      <c r="F29" s="2">
        <v>5500</v>
      </c>
      <c r="G29" s="2"/>
      <c r="H29" s="4">
        <f t="shared" si="0"/>
        <v>5876.5</v>
      </c>
      <c r="I29" s="1" t="s">
        <v>417</v>
      </c>
      <c r="J29" s="3">
        <v>1760</v>
      </c>
    </row>
    <row r="30" spans="1:10" s="1" customFormat="1" ht="24" hidden="1" customHeight="1" x14ac:dyDescent="0.25">
      <c r="A30" s="3">
        <v>2019</v>
      </c>
      <c r="B30" s="3" t="s">
        <v>360</v>
      </c>
      <c r="C30" s="39">
        <v>43770</v>
      </c>
      <c r="D30" s="1" t="s">
        <v>375</v>
      </c>
      <c r="E30" s="3" t="s">
        <v>99</v>
      </c>
      <c r="F30" s="2"/>
      <c r="G30" s="2">
        <v>5486</v>
      </c>
      <c r="H30" s="4">
        <f t="shared" si="0"/>
        <v>390.5</v>
      </c>
      <c r="I30" s="1" t="s">
        <v>425</v>
      </c>
      <c r="J30" s="3">
        <v>1789</v>
      </c>
    </row>
    <row r="31" spans="1:10" s="1" customFormat="1" ht="24" hidden="1" customHeight="1" x14ac:dyDescent="0.25">
      <c r="A31" s="3">
        <v>2019</v>
      </c>
      <c r="B31" s="3" t="s">
        <v>360</v>
      </c>
      <c r="C31" s="39">
        <v>43799</v>
      </c>
      <c r="D31" s="1" t="s">
        <v>365</v>
      </c>
      <c r="E31" s="3" t="s">
        <v>99</v>
      </c>
      <c r="F31" s="2">
        <v>5500</v>
      </c>
      <c r="G31" s="2"/>
      <c r="H31" s="4">
        <f t="shared" si="0"/>
        <v>5890.5</v>
      </c>
      <c r="I31" s="1" t="s">
        <v>417</v>
      </c>
      <c r="J31" s="3">
        <v>1834</v>
      </c>
    </row>
    <row r="32" spans="1:10" s="1" customFormat="1" ht="24" hidden="1" customHeight="1" x14ac:dyDescent="0.25">
      <c r="A32" s="3">
        <v>2019</v>
      </c>
      <c r="B32" s="3" t="s">
        <v>159</v>
      </c>
      <c r="C32" s="39">
        <v>43800</v>
      </c>
      <c r="D32" s="1" t="s">
        <v>375</v>
      </c>
      <c r="E32" s="3" t="s">
        <v>99</v>
      </c>
      <c r="F32" s="26"/>
      <c r="G32" s="26">
        <v>5486</v>
      </c>
      <c r="H32" s="4">
        <f t="shared" si="0"/>
        <v>404.5</v>
      </c>
      <c r="I32" s="1" t="s">
        <v>425</v>
      </c>
      <c r="J32" s="3">
        <v>1837</v>
      </c>
    </row>
    <row r="33" spans="1:10" s="1" customFormat="1" ht="24" hidden="1" customHeight="1" x14ac:dyDescent="0.25">
      <c r="A33" s="3">
        <v>2019</v>
      </c>
      <c r="B33" s="3" t="s">
        <v>159</v>
      </c>
      <c r="C33" s="39">
        <v>43825</v>
      </c>
      <c r="D33" s="1" t="s">
        <v>47</v>
      </c>
      <c r="E33" s="3" t="s">
        <v>99</v>
      </c>
      <c r="F33" s="26"/>
      <c r="G33" s="26">
        <v>10</v>
      </c>
      <c r="H33" s="4">
        <f t="shared" si="0"/>
        <v>394.5</v>
      </c>
      <c r="I33" s="1" t="s">
        <v>425</v>
      </c>
      <c r="J33" s="3">
        <v>1914</v>
      </c>
    </row>
    <row r="34" spans="1:10" s="1" customFormat="1" ht="24" hidden="1" customHeight="1" x14ac:dyDescent="0.25">
      <c r="A34" s="3">
        <v>2020</v>
      </c>
      <c r="B34" s="3" t="s">
        <v>104</v>
      </c>
      <c r="C34" s="39">
        <v>43831</v>
      </c>
      <c r="D34" s="1" t="s">
        <v>365</v>
      </c>
      <c r="E34" s="3" t="s">
        <v>99</v>
      </c>
      <c r="F34" s="2">
        <v>5500</v>
      </c>
      <c r="G34" s="2"/>
      <c r="H34" s="4">
        <f t="shared" si="0"/>
        <v>5894.5</v>
      </c>
      <c r="I34" s="1" t="s">
        <v>417</v>
      </c>
      <c r="J34" s="3">
        <v>1917</v>
      </c>
    </row>
    <row r="35" spans="1:10" s="1" customFormat="1" ht="24" hidden="1" customHeight="1" x14ac:dyDescent="0.25">
      <c r="A35" s="3">
        <v>2020</v>
      </c>
      <c r="B35" s="3" t="s">
        <v>104</v>
      </c>
      <c r="C35" s="39">
        <v>43831</v>
      </c>
      <c r="D35" s="1" t="s">
        <v>375</v>
      </c>
      <c r="E35" s="3" t="s">
        <v>99</v>
      </c>
      <c r="F35" s="2"/>
      <c r="G35" s="2">
        <v>5486</v>
      </c>
      <c r="H35" s="4">
        <f t="shared" si="0"/>
        <v>408.5</v>
      </c>
      <c r="I35" s="1" t="s">
        <v>425</v>
      </c>
      <c r="J35" s="3">
        <v>1918</v>
      </c>
    </row>
    <row r="36" spans="1:10" s="1" customFormat="1" ht="24" hidden="1" customHeight="1" x14ac:dyDescent="0.25">
      <c r="A36" s="3">
        <v>2020</v>
      </c>
      <c r="B36" s="3" t="s">
        <v>358</v>
      </c>
      <c r="C36" s="39">
        <v>43862</v>
      </c>
      <c r="D36" s="1" t="s">
        <v>365</v>
      </c>
      <c r="E36" s="3" t="s">
        <v>99</v>
      </c>
      <c r="F36" s="2">
        <v>5500</v>
      </c>
      <c r="G36" s="2"/>
      <c r="H36" s="4">
        <f t="shared" si="0"/>
        <v>5908.5</v>
      </c>
      <c r="I36" s="1" t="s">
        <v>417</v>
      </c>
      <c r="J36" s="3">
        <v>1995</v>
      </c>
    </row>
    <row r="37" spans="1:10" s="1" customFormat="1" ht="24" hidden="1" customHeight="1" x14ac:dyDescent="0.25">
      <c r="A37" s="3">
        <v>2020</v>
      </c>
      <c r="B37" s="3" t="s">
        <v>358</v>
      </c>
      <c r="C37" s="39">
        <v>43862</v>
      </c>
      <c r="D37" s="1" t="s">
        <v>375</v>
      </c>
      <c r="E37" s="3" t="s">
        <v>99</v>
      </c>
      <c r="F37" s="2"/>
      <c r="G37" s="2">
        <v>5486</v>
      </c>
      <c r="H37" s="4">
        <f t="shared" si="0"/>
        <v>422.5</v>
      </c>
      <c r="I37" s="1" t="s">
        <v>425</v>
      </c>
      <c r="J37" s="3">
        <v>1996</v>
      </c>
    </row>
    <row r="38" spans="1:10" s="1" customFormat="1" ht="24" hidden="1" customHeight="1" x14ac:dyDescent="0.25">
      <c r="A38" s="3">
        <v>2020</v>
      </c>
      <c r="B38" s="3" t="s">
        <v>358</v>
      </c>
      <c r="C38" s="39">
        <v>43862</v>
      </c>
      <c r="D38" s="1" t="s">
        <v>47</v>
      </c>
      <c r="E38" s="3" t="s">
        <v>99</v>
      </c>
      <c r="F38" s="2"/>
      <c r="G38" s="2">
        <v>2</v>
      </c>
      <c r="H38" s="4">
        <f t="shared" si="0"/>
        <v>420.5</v>
      </c>
      <c r="J38" s="3">
        <v>2063</v>
      </c>
    </row>
    <row r="39" spans="1:10" s="1" customFormat="1" ht="24" hidden="1" customHeight="1" x14ac:dyDescent="0.25">
      <c r="A39" s="3">
        <v>2020</v>
      </c>
      <c r="B39" s="3" t="s">
        <v>369</v>
      </c>
      <c r="C39" s="39">
        <v>43891</v>
      </c>
      <c r="D39" s="1" t="s">
        <v>365</v>
      </c>
      <c r="E39" s="3" t="s">
        <v>99</v>
      </c>
      <c r="F39" s="2">
        <v>5500</v>
      </c>
      <c r="G39" s="2"/>
      <c r="H39" s="4">
        <f t="shared" si="0"/>
        <v>5920.5</v>
      </c>
      <c r="J39" s="3" t="s">
        <v>17</v>
      </c>
    </row>
    <row r="40" spans="1:10" s="1" customFormat="1" ht="24" hidden="1" customHeight="1" x14ac:dyDescent="0.25">
      <c r="A40" s="3">
        <v>2020</v>
      </c>
      <c r="B40" s="3" t="s">
        <v>369</v>
      </c>
      <c r="C40" s="39">
        <v>43891</v>
      </c>
      <c r="D40" s="1" t="s">
        <v>375</v>
      </c>
      <c r="E40" s="3" t="s">
        <v>99</v>
      </c>
      <c r="F40" s="2"/>
      <c r="G40" s="2">
        <v>5486</v>
      </c>
      <c r="H40" s="4">
        <f t="shared" si="0"/>
        <v>434.5</v>
      </c>
      <c r="I40" s="1" t="s">
        <v>425</v>
      </c>
      <c r="J40" s="3">
        <v>2133</v>
      </c>
    </row>
    <row r="41" spans="1:10" s="24" customFormat="1" ht="24" hidden="1" customHeight="1" thickBot="1" x14ac:dyDescent="0.3">
      <c r="A41" s="34">
        <v>2020</v>
      </c>
      <c r="B41" s="34" t="s">
        <v>389</v>
      </c>
      <c r="C41" s="40">
        <v>43951</v>
      </c>
      <c r="E41" s="34"/>
      <c r="F41" s="21"/>
      <c r="G41" s="21"/>
      <c r="H41" s="22">
        <f t="shared" si="0"/>
        <v>434.5</v>
      </c>
      <c r="J41" s="34"/>
    </row>
    <row r="42" spans="1:10" s="1" customFormat="1" ht="24" hidden="1" customHeight="1" x14ac:dyDescent="0.25">
      <c r="A42" s="3">
        <v>2020</v>
      </c>
      <c r="B42" s="3" t="s">
        <v>123</v>
      </c>
      <c r="C42" s="39">
        <v>43982</v>
      </c>
      <c r="E42" s="3"/>
      <c r="F42" s="2"/>
      <c r="G42" s="2"/>
      <c r="H42" s="4">
        <f t="shared" si="0"/>
        <v>434.5</v>
      </c>
      <c r="J42" s="3"/>
    </row>
    <row r="43" spans="1:10" s="1" customFormat="1" ht="24" hidden="1" customHeight="1" x14ac:dyDescent="0.25">
      <c r="A43" s="3">
        <v>2020</v>
      </c>
      <c r="B43" s="3" t="s">
        <v>437</v>
      </c>
      <c r="C43" s="39">
        <v>44008</v>
      </c>
      <c r="D43" s="1" t="s">
        <v>47</v>
      </c>
      <c r="E43" s="3" t="s">
        <v>99</v>
      </c>
      <c r="F43" s="2"/>
      <c r="G43" s="2">
        <v>10</v>
      </c>
      <c r="H43" s="4">
        <f t="shared" si="0"/>
        <v>424.5</v>
      </c>
      <c r="J43" s="3">
        <v>2472</v>
      </c>
    </row>
    <row r="44" spans="1:10" s="1" customFormat="1" ht="24" hidden="1" customHeight="1" x14ac:dyDescent="0.25">
      <c r="A44" s="3">
        <v>2020</v>
      </c>
      <c r="B44" s="3" t="s">
        <v>133</v>
      </c>
      <c r="C44" s="39">
        <v>44043</v>
      </c>
      <c r="E44" s="3" t="s">
        <v>99</v>
      </c>
      <c r="F44" s="2"/>
      <c r="G44" s="2"/>
      <c r="H44" s="4">
        <f t="shared" si="0"/>
        <v>424.5</v>
      </c>
      <c r="J44" s="3"/>
    </row>
    <row r="45" spans="1:10" s="1" customFormat="1" ht="24" hidden="1" customHeight="1" x14ac:dyDescent="0.25">
      <c r="A45" s="3">
        <v>2020</v>
      </c>
      <c r="B45" s="3" t="s">
        <v>135</v>
      </c>
      <c r="C45" s="39">
        <v>44074</v>
      </c>
      <c r="E45" s="3" t="s">
        <v>99</v>
      </c>
      <c r="F45" s="2"/>
      <c r="G45" s="2"/>
      <c r="H45" s="4">
        <f t="shared" si="0"/>
        <v>424.5</v>
      </c>
      <c r="J45" s="3"/>
    </row>
    <row r="46" spans="1:10" s="1" customFormat="1" ht="24" hidden="1" customHeight="1" x14ac:dyDescent="0.25">
      <c r="A46" s="3">
        <v>2020</v>
      </c>
      <c r="B46" s="3" t="s">
        <v>147</v>
      </c>
      <c r="C46" s="39">
        <v>44104</v>
      </c>
      <c r="E46" s="3" t="s">
        <v>99</v>
      </c>
      <c r="F46" s="2"/>
      <c r="G46" s="2"/>
      <c r="H46" s="4">
        <f t="shared" si="0"/>
        <v>424.5</v>
      </c>
      <c r="J46" s="3"/>
    </row>
    <row r="47" spans="1:10" s="1" customFormat="1" ht="24" hidden="1" customHeight="1" x14ac:dyDescent="0.25">
      <c r="A47" s="3">
        <v>2020</v>
      </c>
      <c r="B47" s="3" t="s">
        <v>459</v>
      </c>
      <c r="C47" s="39">
        <v>44135</v>
      </c>
      <c r="E47" s="3" t="s">
        <v>99</v>
      </c>
      <c r="F47" s="2"/>
      <c r="G47" s="2"/>
      <c r="H47" s="4">
        <f t="shared" si="0"/>
        <v>424.5</v>
      </c>
      <c r="J47" s="3"/>
    </row>
    <row r="48" spans="1:10" s="1" customFormat="1" ht="24" hidden="1" customHeight="1" x14ac:dyDescent="0.25">
      <c r="A48" s="3">
        <v>2020</v>
      </c>
      <c r="B48" s="3" t="s">
        <v>360</v>
      </c>
      <c r="C48" s="39">
        <v>44165</v>
      </c>
      <c r="E48" s="3" t="s">
        <v>99</v>
      </c>
      <c r="F48" s="2"/>
      <c r="G48" s="2"/>
      <c r="H48" s="4">
        <f t="shared" si="0"/>
        <v>424.5</v>
      </c>
      <c r="J48" s="3"/>
    </row>
    <row r="49" spans="1:10" s="24" customFormat="1" ht="24" hidden="1" customHeight="1" thickBot="1" x14ac:dyDescent="0.3">
      <c r="A49" s="34">
        <v>2020</v>
      </c>
      <c r="B49" s="34" t="s">
        <v>159</v>
      </c>
      <c r="C49" s="40">
        <v>44191</v>
      </c>
      <c r="D49" s="24" t="s">
        <v>47</v>
      </c>
      <c r="E49" s="3" t="s">
        <v>99</v>
      </c>
      <c r="F49" s="21"/>
      <c r="G49" s="21">
        <v>10</v>
      </c>
      <c r="H49" s="22">
        <f t="shared" si="0"/>
        <v>414.5</v>
      </c>
      <c r="J49" s="34"/>
    </row>
    <row r="50" spans="1:10" s="1" customFormat="1" ht="24" hidden="1" customHeight="1" x14ac:dyDescent="0.25">
      <c r="A50" s="3">
        <v>2021</v>
      </c>
      <c r="B50" s="3" t="s">
        <v>104</v>
      </c>
      <c r="C50" s="39">
        <v>44207</v>
      </c>
      <c r="D50" s="1" t="s">
        <v>365</v>
      </c>
      <c r="E50" s="3" t="s">
        <v>99</v>
      </c>
      <c r="F50" s="2">
        <v>2500</v>
      </c>
      <c r="G50" s="2"/>
      <c r="H50" s="4">
        <f t="shared" si="0"/>
        <v>2914.5</v>
      </c>
      <c r="J50" s="3"/>
    </row>
    <row r="51" spans="1:10" s="1" customFormat="1" ht="24" hidden="1" customHeight="1" x14ac:dyDescent="0.25">
      <c r="A51" s="3">
        <v>2021</v>
      </c>
      <c r="B51" s="3" t="s">
        <v>104</v>
      </c>
      <c r="C51" s="39">
        <v>44207</v>
      </c>
      <c r="D51" s="1" t="s">
        <v>375</v>
      </c>
      <c r="E51" s="3" t="s">
        <v>99</v>
      </c>
      <c r="F51" s="2"/>
      <c r="G51" s="2">
        <v>2500</v>
      </c>
      <c r="H51" s="4">
        <f t="shared" si="0"/>
        <v>414.5</v>
      </c>
      <c r="J51" s="3"/>
    </row>
    <row r="52" spans="1:10" s="105" customFormat="1" ht="24" hidden="1" customHeight="1" thickBot="1" x14ac:dyDescent="0.3">
      <c r="A52" s="104">
        <v>2021</v>
      </c>
      <c r="B52" s="104" t="s">
        <v>389</v>
      </c>
      <c r="C52" s="118">
        <v>44316</v>
      </c>
      <c r="D52" s="105" t="s">
        <v>47</v>
      </c>
      <c r="E52" s="3" t="s">
        <v>99</v>
      </c>
      <c r="F52" s="106"/>
      <c r="G52" s="106">
        <v>6</v>
      </c>
      <c r="H52" s="107">
        <f t="shared" si="0"/>
        <v>408.5</v>
      </c>
      <c r="J52" s="104"/>
    </row>
    <row r="53" spans="1:10" s="1" customFormat="1" ht="24" hidden="1" customHeight="1" x14ac:dyDescent="0.25">
      <c r="A53" s="3">
        <v>2021</v>
      </c>
      <c r="B53" s="3" t="s">
        <v>123</v>
      </c>
      <c r="C53" s="39">
        <v>44317</v>
      </c>
      <c r="D53" s="1" t="s">
        <v>47</v>
      </c>
      <c r="E53" s="3" t="s">
        <v>99</v>
      </c>
      <c r="F53" s="2"/>
      <c r="G53" s="2">
        <v>2</v>
      </c>
      <c r="H53" s="4">
        <f t="shared" si="0"/>
        <v>406.5</v>
      </c>
      <c r="J53" s="3" t="s">
        <v>940</v>
      </c>
    </row>
    <row r="54" spans="1:10" s="1" customFormat="1" ht="24" hidden="1" customHeight="1" x14ac:dyDescent="0.25">
      <c r="A54" s="3">
        <v>2021</v>
      </c>
      <c r="B54" s="3" t="s">
        <v>123</v>
      </c>
      <c r="C54" s="39">
        <v>44323</v>
      </c>
      <c r="D54" s="1" t="s">
        <v>365</v>
      </c>
      <c r="E54" s="3" t="s">
        <v>99</v>
      </c>
      <c r="F54" s="2">
        <v>2500</v>
      </c>
      <c r="G54" s="2"/>
      <c r="H54" s="4">
        <f t="shared" si="0"/>
        <v>2906.5</v>
      </c>
      <c r="J54" s="3" t="s">
        <v>17</v>
      </c>
    </row>
    <row r="55" spans="1:10" s="1" customFormat="1" ht="24" hidden="1" customHeight="1" x14ac:dyDescent="0.25">
      <c r="A55" s="3">
        <v>2021</v>
      </c>
      <c r="B55" s="3" t="s">
        <v>123</v>
      </c>
      <c r="C55" s="39">
        <v>44323</v>
      </c>
      <c r="D55" s="1" t="s">
        <v>375</v>
      </c>
      <c r="E55" s="3" t="s">
        <v>99</v>
      </c>
      <c r="F55" s="26"/>
      <c r="G55" s="26">
        <v>2500</v>
      </c>
      <c r="H55" s="4">
        <f t="shared" si="0"/>
        <v>406.5</v>
      </c>
      <c r="J55" s="3" t="s">
        <v>941</v>
      </c>
    </row>
    <row r="56" spans="1:10" s="1" customFormat="1" ht="24" hidden="1" customHeight="1" x14ac:dyDescent="0.25">
      <c r="A56" s="3">
        <v>2021</v>
      </c>
      <c r="B56" s="3" t="s">
        <v>123</v>
      </c>
      <c r="C56" s="39">
        <v>44325</v>
      </c>
      <c r="D56" s="1" t="s">
        <v>939</v>
      </c>
      <c r="E56" s="3" t="s">
        <v>99</v>
      </c>
      <c r="F56" s="26">
        <v>50</v>
      </c>
      <c r="G56" s="26"/>
      <c r="H56" s="4">
        <f t="shared" si="0"/>
        <v>456.5</v>
      </c>
      <c r="J56" s="3" t="s">
        <v>953</v>
      </c>
    </row>
    <row r="57" spans="1:10" s="1" customFormat="1" ht="24" hidden="1" customHeight="1" x14ac:dyDescent="0.25">
      <c r="A57" s="3">
        <v>2021</v>
      </c>
      <c r="B57" s="3" t="s">
        <v>123</v>
      </c>
      <c r="C57" s="39">
        <v>44342</v>
      </c>
      <c r="D57" s="1" t="s">
        <v>47</v>
      </c>
      <c r="E57" s="3" t="s">
        <v>99</v>
      </c>
      <c r="F57" s="2"/>
      <c r="G57" s="2">
        <v>45</v>
      </c>
      <c r="H57" s="4">
        <f t="shared" si="0"/>
        <v>411.5</v>
      </c>
      <c r="J57" s="3" t="s">
        <v>942</v>
      </c>
    </row>
    <row r="58" spans="1:10" s="1" customFormat="1" ht="24" hidden="1" customHeight="1" x14ac:dyDescent="0.25">
      <c r="A58" s="3">
        <v>2021</v>
      </c>
      <c r="B58" s="3" t="s">
        <v>437</v>
      </c>
      <c r="C58" s="39">
        <v>44348</v>
      </c>
      <c r="D58" s="1" t="s">
        <v>47</v>
      </c>
      <c r="E58" s="3" t="s">
        <v>99</v>
      </c>
      <c r="F58" s="2"/>
      <c r="G58" s="2">
        <v>2</v>
      </c>
      <c r="H58" s="4">
        <f t="shared" si="0"/>
        <v>409.5</v>
      </c>
      <c r="J58" s="3" t="s">
        <v>943</v>
      </c>
    </row>
    <row r="59" spans="1:10" s="1" customFormat="1" ht="24" hidden="1" customHeight="1" x14ac:dyDescent="0.25">
      <c r="A59" s="3">
        <v>2021</v>
      </c>
      <c r="B59" s="3" t="s">
        <v>437</v>
      </c>
      <c r="C59" s="39">
        <v>44363</v>
      </c>
      <c r="D59" s="1" t="s">
        <v>365</v>
      </c>
      <c r="E59" s="3" t="s">
        <v>99</v>
      </c>
      <c r="F59" s="2">
        <v>2500</v>
      </c>
      <c r="G59" s="2"/>
      <c r="H59" s="4">
        <f t="shared" si="0"/>
        <v>2909.5</v>
      </c>
      <c r="J59" s="3" t="s">
        <v>17</v>
      </c>
    </row>
    <row r="60" spans="1:10" s="1" customFormat="1" ht="24" hidden="1" customHeight="1" x14ac:dyDescent="0.25">
      <c r="A60" s="3">
        <v>2021</v>
      </c>
      <c r="B60" s="3" t="s">
        <v>437</v>
      </c>
      <c r="C60" s="39">
        <v>44728</v>
      </c>
      <c r="D60" s="1" t="s">
        <v>375</v>
      </c>
      <c r="E60" s="3" t="s">
        <v>99</v>
      </c>
      <c r="F60" s="2"/>
      <c r="G60" s="2">
        <v>2500</v>
      </c>
      <c r="H60" s="4">
        <f t="shared" si="0"/>
        <v>409.5</v>
      </c>
      <c r="J60" s="3" t="s">
        <v>944</v>
      </c>
    </row>
    <row r="61" spans="1:10" s="1" customFormat="1" ht="24" hidden="1" customHeight="1" x14ac:dyDescent="0.25">
      <c r="A61" s="3">
        <v>2021</v>
      </c>
      <c r="B61" s="3" t="s">
        <v>437</v>
      </c>
      <c r="C61" s="39">
        <v>44738</v>
      </c>
      <c r="D61" s="1" t="s">
        <v>47</v>
      </c>
      <c r="E61" s="3" t="s">
        <v>99</v>
      </c>
      <c r="F61" s="2"/>
      <c r="G61" s="2">
        <v>10</v>
      </c>
      <c r="H61" s="4">
        <f t="shared" si="0"/>
        <v>399.5</v>
      </c>
      <c r="J61" s="3" t="s">
        <v>945</v>
      </c>
    </row>
    <row r="62" spans="1:10" s="1" customFormat="1" ht="24" hidden="1" customHeight="1" x14ac:dyDescent="0.25">
      <c r="A62" s="3">
        <v>2021</v>
      </c>
      <c r="B62" s="3" t="s">
        <v>133</v>
      </c>
      <c r="C62" s="39">
        <v>44743</v>
      </c>
      <c r="D62" s="1" t="s">
        <v>47</v>
      </c>
      <c r="E62" s="3" t="s">
        <v>99</v>
      </c>
      <c r="F62" s="2"/>
      <c r="G62" s="2">
        <v>2</v>
      </c>
      <c r="H62" s="4">
        <f t="shared" si="0"/>
        <v>397.5</v>
      </c>
      <c r="J62" s="3" t="s">
        <v>946</v>
      </c>
    </row>
    <row r="63" spans="1:10" s="1" customFormat="1" ht="24" hidden="1" customHeight="1" x14ac:dyDescent="0.25">
      <c r="A63" s="3">
        <v>2021</v>
      </c>
      <c r="B63" s="3" t="s">
        <v>133</v>
      </c>
      <c r="C63" s="39">
        <v>44744</v>
      </c>
      <c r="D63" s="1" t="s">
        <v>939</v>
      </c>
      <c r="E63" s="3" t="s">
        <v>99</v>
      </c>
      <c r="F63" s="2">
        <v>20</v>
      </c>
      <c r="G63" s="2"/>
      <c r="H63" s="4">
        <f t="shared" si="0"/>
        <v>417.5</v>
      </c>
      <c r="J63" s="3" t="s">
        <v>954</v>
      </c>
    </row>
    <row r="64" spans="1:10" s="1" customFormat="1" ht="24" hidden="1" customHeight="1" x14ac:dyDescent="0.25">
      <c r="A64" s="3">
        <v>2021</v>
      </c>
      <c r="B64" s="3" t="s">
        <v>133</v>
      </c>
      <c r="C64" s="39">
        <v>44760</v>
      </c>
      <c r="D64" s="1" t="s">
        <v>365</v>
      </c>
      <c r="E64" s="3" t="s">
        <v>99</v>
      </c>
      <c r="F64" s="2">
        <v>2500</v>
      </c>
      <c r="G64" s="2"/>
      <c r="H64" s="4">
        <f t="shared" si="0"/>
        <v>2917.5</v>
      </c>
      <c r="J64" s="3" t="s">
        <v>17</v>
      </c>
    </row>
    <row r="65" spans="1:10" s="1" customFormat="1" ht="24" hidden="1" customHeight="1" x14ac:dyDescent="0.25">
      <c r="A65" s="3">
        <v>2021</v>
      </c>
      <c r="B65" s="3" t="s">
        <v>133</v>
      </c>
      <c r="C65" s="39">
        <v>44760</v>
      </c>
      <c r="D65" s="1" t="s">
        <v>375</v>
      </c>
      <c r="E65" s="3" t="s">
        <v>99</v>
      </c>
      <c r="F65" s="2"/>
      <c r="G65" s="2">
        <v>2500</v>
      </c>
      <c r="H65" s="4">
        <f t="shared" si="0"/>
        <v>417.5</v>
      </c>
      <c r="J65" s="3" t="s">
        <v>947</v>
      </c>
    </row>
    <row r="66" spans="1:10" s="1" customFormat="1" ht="24" hidden="1" customHeight="1" x14ac:dyDescent="0.25">
      <c r="A66" s="3">
        <v>2021</v>
      </c>
      <c r="B66" s="3" t="s">
        <v>135</v>
      </c>
      <c r="C66" s="39">
        <v>44774</v>
      </c>
      <c r="D66" s="1" t="s">
        <v>47</v>
      </c>
      <c r="E66" s="3" t="s">
        <v>99</v>
      </c>
      <c r="F66" s="2"/>
      <c r="G66" s="2">
        <v>2</v>
      </c>
      <c r="H66" s="4">
        <f t="shared" si="0"/>
        <v>415.5</v>
      </c>
      <c r="J66" s="3" t="s">
        <v>948</v>
      </c>
    </row>
    <row r="67" spans="1:10" s="1" customFormat="1" ht="24" hidden="1" customHeight="1" x14ac:dyDescent="0.25">
      <c r="A67" s="3">
        <v>2021</v>
      </c>
      <c r="B67" s="3" t="s">
        <v>159</v>
      </c>
      <c r="C67" s="39">
        <v>44921</v>
      </c>
      <c r="D67" s="1" t="s">
        <v>47</v>
      </c>
      <c r="E67" s="3" t="s">
        <v>99</v>
      </c>
      <c r="F67" s="2"/>
      <c r="G67" s="2">
        <v>10</v>
      </c>
      <c r="H67" s="4">
        <f t="shared" si="0"/>
        <v>405.5</v>
      </c>
      <c r="J67" s="3" t="s">
        <v>949</v>
      </c>
    </row>
    <row r="68" spans="1:10" s="1" customFormat="1" ht="24" hidden="1" customHeight="1" x14ac:dyDescent="0.25">
      <c r="A68" s="3">
        <v>2022</v>
      </c>
      <c r="B68" s="3" t="s">
        <v>104</v>
      </c>
      <c r="C68" s="39">
        <v>44581</v>
      </c>
      <c r="D68" s="1" t="s">
        <v>47</v>
      </c>
      <c r="E68" s="3" t="s">
        <v>99</v>
      </c>
      <c r="F68" s="2"/>
      <c r="G68" s="2">
        <v>45</v>
      </c>
      <c r="H68" s="4">
        <f t="shared" si="0"/>
        <v>360.5</v>
      </c>
      <c r="J68" s="3" t="s">
        <v>950</v>
      </c>
    </row>
    <row r="69" spans="1:10" s="1" customFormat="1" ht="24" hidden="1" customHeight="1" x14ac:dyDescent="0.25">
      <c r="A69" s="3">
        <v>2022</v>
      </c>
      <c r="B69" s="3" t="s">
        <v>358</v>
      </c>
      <c r="C69" s="39">
        <v>44593</v>
      </c>
      <c r="D69" s="1" t="s">
        <v>47</v>
      </c>
      <c r="E69" s="3" t="s">
        <v>99</v>
      </c>
      <c r="F69" s="2"/>
      <c r="G69" s="2">
        <v>2</v>
      </c>
      <c r="H69" s="4">
        <f t="shared" si="0"/>
        <v>358.5</v>
      </c>
      <c r="J69" s="3" t="s">
        <v>951</v>
      </c>
    </row>
    <row r="70" spans="1:10" s="1" customFormat="1" ht="24" hidden="1" customHeight="1" x14ac:dyDescent="0.25">
      <c r="A70" s="3">
        <v>2022</v>
      </c>
      <c r="B70" s="3" t="s">
        <v>358</v>
      </c>
      <c r="C70" s="39">
        <v>44595</v>
      </c>
      <c r="D70" s="1" t="s">
        <v>329</v>
      </c>
      <c r="E70" s="3" t="s">
        <v>99</v>
      </c>
      <c r="F70" s="2">
        <v>6000</v>
      </c>
      <c r="G70" s="2"/>
      <c r="H70" s="4">
        <f t="shared" ref="H70:H78" si="1">H69+F70-G70</f>
        <v>6358.5</v>
      </c>
      <c r="J70" s="3" t="s">
        <v>493</v>
      </c>
    </row>
    <row r="71" spans="1:10" s="1" customFormat="1" ht="24" hidden="1" customHeight="1" x14ac:dyDescent="0.25">
      <c r="A71" s="3">
        <v>2022</v>
      </c>
      <c r="B71" s="3" t="s">
        <v>358</v>
      </c>
      <c r="C71" s="39">
        <v>44595</v>
      </c>
      <c r="D71" s="1" t="s">
        <v>375</v>
      </c>
      <c r="E71" s="3" t="s">
        <v>99</v>
      </c>
      <c r="F71" s="2"/>
      <c r="G71" s="2">
        <v>2500</v>
      </c>
      <c r="H71" s="4">
        <f t="shared" si="1"/>
        <v>3858.5</v>
      </c>
      <c r="J71" s="3" t="s">
        <v>952</v>
      </c>
    </row>
    <row r="72" spans="1:10" s="1" customFormat="1" ht="24" hidden="1" customHeight="1" x14ac:dyDescent="0.25">
      <c r="A72" s="3">
        <v>2022</v>
      </c>
      <c r="B72" s="3" t="s">
        <v>369</v>
      </c>
      <c r="C72" s="39">
        <v>44623</v>
      </c>
      <c r="D72" s="1" t="s">
        <v>375</v>
      </c>
      <c r="E72" s="3" t="s">
        <v>99</v>
      </c>
      <c r="F72" s="2"/>
      <c r="G72" s="2">
        <v>2500</v>
      </c>
      <c r="H72" s="4">
        <f t="shared" si="1"/>
        <v>1358.5</v>
      </c>
      <c r="J72" s="3" t="s">
        <v>1107</v>
      </c>
    </row>
    <row r="73" spans="1:10" s="1" customFormat="1" ht="24" hidden="1" customHeight="1" x14ac:dyDescent="0.25">
      <c r="A73" s="3">
        <v>2022</v>
      </c>
      <c r="B73" s="3" t="s">
        <v>369</v>
      </c>
      <c r="C73" s="39">
        <v>44651</v>
      </c>
      <c r="D73" s="1" t="s">
        <v>365</v>
      </c>
      <c r="E73" s="3" t="s">
        <v>99</v>
      </c>
      <c r="F73" s="2">
        <v>2500</v>
      </c>
      <c r="G73" s="2"/>
      <c r="H73" s="4">
        <f t="shared" si="1"/>
        <v>3858.5</v>
      </c>
      <c r="J73" s="3" t="s">
        <v>932</v>
      </c>
    </row>
    <row r="74" spans="1:10" s="1" customFormat="1" ht="24" hidden="1" customHeight="1" x14ac:dyDescent="0.25">
      <c r="A74" s="3">
        <v>2022</v>
      </c>
      <c r="B74" s="3" t="s">
        <v>389</v>
      </c>
      <c r="C74" s="39">
        <v>44654</v>
      </c>
      <c r="D74" s="1" t="s">
        <v>375</v>
      </c>
      <c r="E74" s="3" t="s">
        <v>99</v>
      </c>
      <c r="F74" s="2"/>
      <c r="G74" s="2">
        <v>2500</v>
      </c>
      <c r="H74" s="4">
        <f t="shared" si="1"/>
        <v>1358.5</v>
      </c>
      <c r="J74" s="3" t="s">
        <v>1108</v>
      </c>
    </row>
    <row r="75" spans="1:10" s="1" customFormat="1" ht="24" hidden="1" customHeight="1" x14ac:dyDescent="0.25">
      <c r="A75" s="3">
        <v>2022</v>
      </c>
      <c r="B75" s="3" t="s">
        <v>389</v>
      </c>
      <c r="C75" s="39">
        <v>44680</v>
      </c>
      <c r="D75" s="1" t="s">
        <v>365</v>
      </c>
      <c r="E75" s="3" t="s">
        <v>99</v>
      </c>
      <c r="F75" s="2">
        <v>2500</v>
      </c>
      <c r="G75" s="2"/>
      <c r="H75" s="4">
        <f t="shared" si="1"/>
        <v>3858.5</v>
      </c>
      <c r="J75" s="3" t="s">
        <v>1031</v>
      </c>
    </row>
    <row r="76" spans="1:10" s="1" customFormat="1" ht="24" hidden="1" customHeight="1" x14ac:dyDescent="0.25">
      <c r="A76" s="3">
        <v>2022</v>
      </c>
      <c r="B76" s="3" t="s">
        <v>123</v>
      </c>
      <c r="C76" s="39">
        <v>44684</v>
      </c>
      <c r="D76" s="1" t="s">
        <v>375</v>
      </c>
      <c r="E76" s="3" t="s">
        <v>99</v>
      </c>
      <c r="F76" s="2"/>
      <c r="G76" s="2">
        <v>2500</v>
      </c>
      <c r="H76" s="4">
        <f t="shared" si="1"/>
        <v>1358.5</v>
      </c>
      <c r="J76" s="3" t="s">
        <v>1109</v>
      </c>
    </row>
    <row r="77" spans="1:10" s="1" customFormat="1" ht="24" hidden="1" customHeight="1" x14ac:dyDescent="0.25">
      <c r="A77" s="3">
        <v>2022</v>
      </c>
      <c r="B77" s="3" t="s">
        <v>123</v>
      </c>
      <c r="C77" s="39">
        <v>44712</v>
      </c>
      <c r="D77" s="1" t="s">
        <v>365</v>
      </c>
      <c r="E77" s="3" t="s">
        <v>99</v>
      </c>
      <c r="F77" s="2">
        <v>2500</v>
      </c>
      <c r="G77" s="2"/>
      <c r="H77" s="4">
        <f t="shared" si="1"/>
        <v>3858.5</v>
      </c>
      <c r="J77" s="3" t="s">
        <v>1105</v>
      </c>
    </row>
    <row r="78" spans="1:10" s="1" customFormat="1" ht="26.25" hidden="1" customHeight="1" x14ac:dyDescent="0.25">
      <c r="A78" s="3">
        <v>2022</v>
      </c>
      <c r="B78" s="3" t="s">
        <v>437</v>
      </c>
      <c r="C78" s="39">
        <v>44715</v>
      </c>
      <c r="D78" s="1" t="s">
        <v>375</v>
      </c>
      <c r="E78" s="3" t="s">
        <v>99</v>
      </c>
      <c r="F78" s="2"/>
      <c r="G78" s="2">
        <v>2500</v>
      </c>
      <c r="H78" s="4">
        <f t="shared" si="1"/>
        <v>1358.5</v>
      </c>
      <c r="J78" s="3" t="s">
        <v>1294</v>
      </c>
    </row>
    <row r="79" spans="1:10" ht="26.25" hidden="1" customHeight="1" x14ac:dyDescent="0.25">
      <c r="A79" s="3">
        <v>2022</v>
      </c>
      <c r="B79" s="3" t="s">
        <v>437</v>
      </c>
      <c r="C79" s="39">
        <v>44742</v>
      </c>
      <c r="D79" s="1" t="s">
        <v>365</v>
      </c>
      <c r="E79" s="3" t="s">
        <v>99</v>
      </c>
      <c r="F79" s="2">
        <v>2500</v>
      </c>
      <c r="G79" s="2"/>
      <c r="H79" s="4">
        <f t="shared" ref="H79:H80" si="2">H78+F79-G79</f>
        <v>3858.5</v>
      </c>
      <c r="J79" s="3" t="s">
        <v>1194</v>
      </c>
    </row>
    <row r="80" spans="1:10" ht="26.25" hidden="1" customHeight="1" x14ac:dyDescent="0.25">
      <c r="A80" s="3">
        <v>2022</v>
      </c>
      <c r="B80" s="3" t="s">
        <v>133</v>
      </c>
      <c r="C80" s="39">
        <v>44745</v>
      </c>
      <c r="D80" s="1" t="s">
        <v>375</v>
      </c>
      <c r="E80" s="3" t="s">
        <v>99</v>
      </c>
      <c r="F80" s="2"/>
      <c r="G80" s="2">
        <v>2500</v>
      </c>
      <c r="H80" s="4">
        <f t="shared" si="2"/>
        <v>1358.5</v>
      </c>
      <c r="J80" s="3" t="s">
        <v>1295</v>
      </c>
    </row>
    <row r="81" spans="1:10" ht="26.25" hidden="1" customHeight="1" x14ac:dyDescent="0.25">
      <c r="A81" s="3">
        <v>2022</v>
      </c>
      <c r="B81" s="3" t="s">
        <v>133</v>
      </c>
      <c r="C81" s="39">
        <v>44772</v>
      </c>
      <c r="D81" s="1" t="s">
        <v>365</v>
      </c>
      <c r="E81" s="3" t="s">
        <v>99</v>
      </c>
      <c r="F81" s="2">
        <v>2500</v>
      </c>
      <c r="G81" s="2"/>
      <c r="H81" s="4">
        <f t="shared" ref="H81:H162" si="3">H80+F81-G81</f>
        <v>3858.5</v>
      </c>
      <c r="J81" s="3" t="s">
        <v>1285</v>
      </c>
    </row>
    <row r="82" spans="1:10" ht="26.25" hidden="1" customHeight="1" x14ac:dyDescent="0.25">
      <c r="A82" s="3">
        <v>2022</v>
      </c>
      <c r="B82" s="3" t="s">
        <v>135</v>
      </c>
      <c r="C82" s="39">
        <v>44776</v>
      </c>
      <c r="D82" s="1" t="s">
        <v>375</v>
      </c>
      <c r="E82" s="3" t="s">
        <v>99</v>
      </c>
      <c r="F82" s="2"/>
      <c r="G82" s="2">
        <v>2500</v>
      </c>
      <c r="H82" s="4">
        <f t="shared" si="3"/>
        <v>1358.5</v>
      </c>
      <c r="J82" s="3" t="s">
        <v>1300</v>
      </c>
    </row>
    <row r="83" spans="1:10" ht="26.25" hidden="1" customHeight="1" x14ac:dyDescent="0.25">
      <c r="A83" s="3">
        <v>2022</v>
      </c>
      <c r="B83" s="3" t="s">
        <v>135</v>
      </c>
      <c r="C83" s="39">
        <v>44803</v>
      </c>
      <c r="D83" s="1" t="s">
        <v>365</v>
      </c>
      <c r="E83" s="3" t="s">
        <v>99</v>
      </c>
      <c r="F83" s="2">
        <v>2500</v>
      </c>
      <c r="G83" s="2"/>
      <c r="H83" s="4">
        <f t="shared" si="3"/>
        <v>3858.5</v>
      </c>
      <c r="J83" s="3" t="s">
        <v>1363</v>
      </c>
    </row>
    <row r="84" spans="1:10" ht="26.25" hidden="1" customHeight="1" x14ac:dyDescent="0.25">
      <c r="A84" s="3">
        <v>2022</v>
      </c>
      <c r="B84" s="3" t="s">
        <v>147</v>
      </c>
      <c r="C84" s="39">
        <v>44807</v>
      </c>
      <c r="D84" s="1" t="s">
        <v>375</v>
      </c>
      <c r="E84" s="3" t="s">
        <v>99</v>
      </c>
      <c r="F84" s="2"/>
      <c r="G84" s="2">
        <v>2500</v>
      </c>
      <c r="H84" s="4">
        <f t="shared" si="3"/>
        <v>1358.5</v>
      </c>
      <c r="J84" s="3" t="s">
        <v>1411</v>
      </c>
    </row>
    <row r="85" spans="1:10" ht="26.25" hidden="1" customHeight="1" x14ac:dyDescent="0.25">
      <c r="A85" s="3">
        <v>2022</v>
      </c>
      <c r="B85" s="3" t="s">
        <v>147</v>
      </c>
      <c r="C85" s="39">
        <v>44833</v>
      </c>
      <c r="D85" s="1" t="s">
        <v>365</v>
      </c>
      <c r="E85" s="3" t="s">
        <v>99</v>
      </c>
      <c r="F85" s="2">
        <v>2500</v>
      </c>
      <c r="G85" s="2"/>
      <c r="H85" s="4">
        <f t="shared" si="3"/>
        <v>3858.5</v>
      </c>
      <c r="J85" s="3" t="s">
        <v>1444</v>
      </c>
    </row>
    <row r="86" spans="1:10" ht="26.25" hidden="1" customHeight="1" x14ac:dyDescent="0.25">
      <c r="A86" s="3">
        <v>2022</v>
      </c>
      <c r="B86" s="3" t="s">
        <v>459</v>
      </c>
      <c r="C86" s="39">
        <v>44807</v>
      </c>
      <c r="D86" s="1" t="s">
        <v>375</v>
      </c>
      <c r="E86" s="3" t="s">
        <v>99</v>
      </c>
      <c r="F86" s="2">
        <v>0</v>
      </c>
      <c r="G86" s="2">
        <v>2500</v>
      </c>
      <c r="H86" s="4">
        <f t="shared" si="3"/>
        <v>1358.5</v>
      </c>
      <c r="J86" s="3" t="s">
        <v>179</v>
      </c>
    </row>
    <row r="87" spans="1:10" ht="26.25" hidden="1" customHeight="1" x14ac:dyDescent="0.25">
      <c r="A87" s="3">
        <v>2022</v>
      </c>
      <c r="B87" s="3" t="s">
        <v>459</v>
      </c>
      <c r="C87" s="39">
        <v>44864</v>
      </c>
      <c r="D87" s="1" t="s">
        <v>365</v>
      </c>
      <c r="E87" s="3" t="s">
        <v>99</v>
      </c>
      <c r="F87" s="2">
        <v>2500</v>
      </c>
      <c r="G87" s="2"/>
      <c r="H87" s="4">
        <f t="shared" si="3"/>
        <v>3858.5</v>
      </c>
      <c r="J87" s="3" t="s">
        <v>1542</v>
      </c>
    </row>
    <row r="88" spans="1:10" ht="26.25" hidden="1" customHeight="1" x14ac:dyDescent="0.25">
      <c r="A88" s="3">
        <v>2022</v>
      </c>
      <c r="B88" s="3" t="s">
        <v>360</v>
      </c>
      <c r="C88" s="39">
        <v>44868</v>
      </c>
      <c r="D88" s="1" t="s">
        <v>375</v>
      </c>
      <c r="E88" s="3" t="s">
        <v>99</v>
      </c>
      <c r="F88" s="2"/>
      <c r="G88" s="2">
        <v>2500</v>
      </c>
      <c r="H88" s="4">
        <f t="shared" si="3"/>
        <v>1358.5</v>
      </c>
    </row>
    <row r="89" spans="1:10" ht="26.25" hidden="1" customHeight="1" x14ac:dyDescent="0.25">
      <c r="A89" s="3">
        <v>2022</v>
      </c>
      <c r="B89" s="3" t="s">
        <v>360</v>
      </c>
      <c r="C89" s="39">
        <v>44893</v>
      </c>
      <c r="D89" s="1" t="s">
        <v>365</v>
      </c>
      <c r="E89" s="3" t="s">
        <v>99</v>
      </c>
      <c r="F89" s="2">
        <v>2500</v>
      </c>
      <c r="G89" s="2">
        <v>0</v>
      </c>
      <c r="H89" s="4">
        <f t="shared" si="3"/>
        <v>3858.5</v>
      </c>
      <c r="J89" s="3" t="s">
        <v>1609</v>
      </c>
    </row>
    <row r="90" spans="1:10" ht="26.25" hidden="1" customHeight="1" x14ac:dyDescent="0.25">
      <c r="A90" s="3">
        <v>2022</v>
      </c>
      <c r="B90" s="3" t="s">
        <v>159</v>
      </c>
      <c r="C90" s="39">
        <v>44898</v>
      </c>
      <c r="D90" s="1" t="s">
        <v>375</v>
      </c>
      <c r="E90" s="3" t="s">
        <v>99</v>
      </c>
      <c r="F90" s="2">
        <v>0</v>
      </c>
      <c r="G90" s="2">
        <v>2500</v>
      </c>
      <c r="H90" s="4">
        <f t="shared" si="3"/>
        <v>1358.5</v>
      </c>
      <c r="J90" s="3" t="s">
        <v>179</v>
      </c>
    </row>
    <row r="91" spans="1:10" ht="26.25" hidden="1" customHeight="1" x14ac:dyDescent="0.25">
      <c r="A91" s="3">
        <v>2022</v>
      </c>
      <c r="B91" s="3" t="s">
        <v>159</v>
      </c>
      <c r="C91" s="39">
        <v>44926</v>
      </c>
      <c r="D91" s="1" t="s">
        <v>365</v>
      </c>
      <c r="E91" s="3" t="s">
        <v>99</v>
      </c>
      <c r="F91" s="2">
        <v>2500</v>
      </c>
      <c r="G91" s="2">
        <v>0</v>
      </c>
      <c r="H91" s="4">
        <f t="shared" si="3"/>
        <v>3858.5</v>
      </c>
      <c r="J91" s="3" t="s">
        <v>1677</v>
      </c>
    </row>
    <row r="92" spans="1:10" ht="26.25" hidden="1" customHeight="1" x14ac:dyDescent="0.25">
      <c r="A92" s="3">
        <v>2023</v>
      </c>
      <c r="B92" s="3" t="s">
        <v>104</v>
      </c>
      <c r="C92" s="39">
        <v>44927</v>
      </c>
      <c r="D92" s="1" t="s">
        <v>375</v>
      </c>
      <c r="E92" s="3" t="s">
        <v>99</v>
      </c>
      <c r="F92" s="2"/>
      <c r="G92" s="2">
        <v>2500</v>
      </c>
      <c r="H92" s="4">
        <f t="shared" si="3"/>
        <v>1358.5</v>
      </c>
      <c r="J92" s="3" t="s">
        <v>3470</v>
      </c>
    </row>
    <row r="93" spans="1:10" ht="26.25" hidden="1" customHeight="1" x14ac:dyDescent="0.25">
      <c r="A93" s="3">
        <v>2023</v>
      </c>
      <c r="B93" s="3" t="s">
        <v>104</v>
      </c>
      <c r="C93" s="39">
        <v>44957</v>
      </c>
      <c r="D93" s="1" t="s">
        <v>365</v>
      </c>
      <c r="E93" s="3" t="s">
        <v>99</v>
      </c>
      <c r="F93" s="2">
        <v>2500</v>
      </c>
      <c r="G93" s="2">
        <v>0</v>
      </c>
      <c r="H93" s="4">
        <f t="shared" si="3"/>
        <v>3858.5</v>
      </c>
      <c r="J93" s="3" t="s">
        <v>1745</v>
      </c>
    </row>
    <row r="94" spans="1:10" ht="26.25" hidden="1" customHeight="1" x14ac:dyDescent="0.25">
      <c r="A94" s="3">
        <v>2023</v>
      </c>
      <c r="B94" s="3" t="s">
        <v>358</v>
      </c>
      <c r="C94" s="39">
        <v>44960</v>
      </c>
      <c r="D94" s="1" t="s">
        <v>375</v>
      </c>
      <c r="E94" s="3" t="s">
        <v>99</v>
      </c>
      <c r="F94" s="2">
        <v>0</v>
      </c>
      <c r="G94" s="2">
        <v>2500</v>
      </c>
      <c r="H94" s="4">
        <f t="shared" si="3"/>
        <v>1358.5</v>
      </c>
      <c r="J94" s="3" t="s">
        <v>3483</v>
      </c>
    </row>
    <row r="95" spans="1:10" ht="26.25" hidden="1" customHeight="1" x14ac:dyDescent="0.25">
      <c r="A95" s="3">
        <v>2023</v>
      </c>
      <c r="B95" s="3" t="s">
        <v>358</v>
      </c>
      <c r="C95" s="39">
        <v>44985</v>
      </c>
      <c r="D95" s="1" t="s">
        <v>365</v>
      </c>
      <c r="E95" s="3" t="s">
        <v>99</v>
      </c>
      <c r="F95" s="2">
        <v>2500</v>
      </c>
      <c r="G95" s="2"/>
      <c r="H95" s="4">
        <f t="shared" si="3"/>
        <v>3858.5</v>
      </c>
      <c r="J95" s="3" t="s">
        <v>1833</v>
      </c>
    </row>
    <row r="96" spans="1:10" ht="26.25" hidden="1" customHeight="1" x14ac:dyDescent="0.25">
      <c r="A96" s="3">
        <v>2023</v>
      </c>
      <c r="B96" s="3" t="s">
        <v>3471</v>
      </c>
      <c r="C96" s="39">
        <v>44988</v>
      </c>
      <c r="D96" s="1" t="s">
        <v>375</v>
      </c>
      <c r="E96" s="3" t="s">
        <v>99</v>
      </c>
      <c r="F96" s="2">
        <v>0</v>
      </c>
      <c r="G96" s="2">
        <v>2500</v>
      </c>
      <c r="H96" s="4">
        <f t="shared" si="3"/>
        <v>1358.5</v>
      </c>
      <c r="J96" s="3" t="s">
        <v>3484</v>
      </c>
    </row>
    <row r="97" spans="1:10" ht="26.25" hidden="1" customHeight="1" x14ac:dyDescent="0.25">
      <c r="A97" s="3">
        <v>2023</v>
      </c>
      <c r="B97" s="3" t="s">
        <v>3471</v>
      </c>
      <c r="C97" s="39">
        <v>45016</v>
      </c>
      <c r="D97" s="1" t="s">
        <v>365</v>
      </c>
      <c r="E97" s="3" t="s">
        <v>99</v>
      </c>
      <c r="F97" s="2">
        <v>2500</v>
      </c>
      <c r="G97" s="2"/>
      <c r="H97" s="4">
        <f t="shared" si="3"/>
        <v>3858.5</v>
      </c>
      <c r="J97" s="3" t="s">
        <v>1901</v>
      </c>
    </row>
    <row r="98" spans="1:10" ht="26.25" hidden="1" customHeight="1" x14ac:dyDescent="0.25">
      <c r="A98" s="3">
        <v>2023</v>
      </c>
      <c r="B98" s="3" t="s">
        <v>389</v>
      </c>
      <c r="C98" s="39">
        <v>45019</v>
      </c>
      <c r="D98" s="1" t="s">
        <v>375</v>
      </c>
      <c r="E98" s="3" t="s">
        <v>99</v>
      </c>
      <c r="F98" s="2"/>
      <c r="G98" s="2">
        <v>2500</v>
      </c>
      <c r="H98" s="4">
        <f t="shared" si="3"/>
        <v>1358.5</v>
      </c>
      <c r="J98" s="3" t="s">
        <v>3485</v>
      </c>
    </row>
    <row r="99" spans="1:10" ht="26.25" hidden="1" customHeight="1" x14ac:dyDescent="0.25">
      <c r="A99" s="3">
        <v>2023</v>
      </c>
      <c r="B99" s="3" t="s">
        <v>389</v>
      </c>
      <c r="C99" s="39">
        <v>45046</v>
      </c>
      <c r="D99" s="1" t="s">
        <v>365</v>
      </c>
      <c r="E99" s="3" t="s">
        <v>99</v>
      </c>
      <c r="F99" s="2">
        <v>2500</v>
      </c>
      <c r="G99" s="2">
        <v>0</v>
      </c>
      <c r="H99" s="4">
        <f t="shared" si="3"/>
        <v>3858.5</v>
      </c>
      <c r="J99" s="3" t="s">
        <v>1985</v>
      </c>
    </row>
    <row r="100" spans="1:10" ht="26.25" hidden="1" customHeight="1" x14ac:dyDescent="0.25">
      <c r="A100" s="3">
        <v>2023</v>
      </c>
      <c r="B100" s="3" t="s">
        <v>123</v>
      </c>
      <c r="C100" s="39">
        <v>45049</v>
      </c>
      <c r="D100" s="1" t="s">
        <v>375</v>
      </c>
      <c r="E100" s="3" t="s">
        <v>99</v>
      </c>
      <c r="F100" s="2"/>
      <c r="G100" s="2">
        <v>2500</v>
      </c>
      <c r="H100" s="4">
        <f t="shared" si="3"/>
        <v>1358.5</v>
      </c>
      <c r="J100" s="3" t="s">
        <v>3486</v>
      </c>
    </row>
    <row r="101" spans="1:10" ht="26.25" hidden="1" customHeight="1" x14ac:dyDescent="0.25">
      <c r="A101" s="3">
        <v>2023</v>
      </c>
      <c r="B101" s="3" t="s">
        <v>123</v>
      </c>
      <c r="C101" s="39">
        <v>45077</v>
      </c>
      <c r="D101" s="1" t="s">
        <v>365</v>
      </c>
      <c r="E101" s="3" t="s">
        <v>99</v>
      </c>
      <c r="F101" s="2">
        <v>2500</v>
      </c>
      <c r="G101" s="2">
        <v>0</v>
      </c>
      <c r="H101" s="4">
        <f t="shared" si="3"/>
        <v>3858.5</v>
      </c>
      <c r="J101" s="3" t="s">
        <v>2080</v>
      </c>
    </row>
    <row r="102" spans="1:10" ht="26.25" hidden="1" customHeight="1" x14ac:dyDescent="0.25">
      <c r="A102" s="3">
        <v>2023</v>
      </c>
      <c r="B102" s="3" t="s">
        <v>437</v>
      </c>
      <c r="C102" s="39">
        <v>45080</v>
      </c>
      <c r="D102" s="1" t="s">
        <v>375</v>
      </c>
      <c r="E102" s="3" t="s">
        <v>99</v>
      </c>
      <c r="F102" s="2"/>
      <c r="G102" s="2">
        <v>2500</v>
      </c>
      <c r="H102" s="4">
        <f t="shared" si="3"/>
        <v>1358.5</v>
      </c>
      <c r="J102" s="3" t="s">
        <v>3487</v>
      </c>
    </row>
    <row r="103" spans="1:10" ht="26.25" hidden="1" customHeight="1" x14ac:dyDescent="0.25">
      <c r="A103" s="3">
        <v>2023</v>
      </c>
      <c r="B103" s="3" t="s">
        <v>437</v>
      </c>
      <c r="C103" s="39">
        <v>45173</v>
      </c>
      <c r="D103" s="1" t="s">
        <v>365</v>
      </c>
      <c r="E103" s="3" t="s">
        <v>99</v>
      </c>
      <c r="F103" s="2">
        <v>2500</v>
      </c>
      <c r="G103" s="2"/>
      <c r="H103" s="4">
        <f t="shared" si="3"/>
        <v>3858.5</v>
      </c>
      <c r="J103" s="3" t="s">
        <v>2313</v>
      </c>
    </row>
    <row r="104" spans="1:10" s="183" customFormat="1" ht="26.25" hidden="1" customHeight="1" x14ac:dyDescent="0.25">
      <c r="A104" s="3">
        <v>2023</v>
      </c>
      <c r="B104" s="3" t="s">
        <v>133</v>
      </c>
      <c r="C104" s="39">
        <v>45110</v>
      </c>
      <c r="D104" s="1" t="s">
        <v>375</v>
      </c>
      <c r="E104" s="3" t="s">
        <v>99</v>
      </c>
      <c r="F104" s="2"/>
      <c r="G104" s="2">
        <v>2500</v>
      </c>
      <c r="H104" s="4">
        <f t="shared" si="3"/>
        <v>1358.5</v>
      </c>
      <c r="J104" s="3" t="s">
        <v>3488</v>
      </c>
    </row>
    <row r="105" spans="1:10" s="183" customFormat="1" ht="26.25" hidden="1" customHeight="1" x14ac:dyDescent="0.25">
      <c r="A105" s="3">
        <v>2023</v>
      </c>
      <c r="B105" s="3" t="s">
        <v>133</v>
      </c>
      <c r="C105" s="39">
        <v>45137</v>
      </c>
      <c r="D105" s="1" t="s">
        <v>365</v>
      </c>
      <c r="E105" s="3" t="s">
        <v>99</v>
      </c>
      <c r="F105" s="2">
        <v>2500</v>
      </c>
      <c r="G105" s="2"/>
      <c r="H105" s="4">
        <f t="shared" si="3"/>
        <v>3858.5</v>
      </c>
      <c r="J105" s="3" t="s">
        <v>2145</v>
      </c>
    </row>
    <row r="106" spans="1:10" s="183" customFormat="1" ht="26.25" hidden="1" customHeight="1" x14ac:dyDescent="0.25">
      <c r="A106" s="3">
        <v>2023</v>
      </c>
      <c r="B106" s="3" t="s">
        <v>135</v>
      </c>
      <c r="C106" s="39">
        <v>45141</v>
      </c>
      <c r="D106" s="1" t="s">
        <v>375</v>
      </c>
      <c r="E106" s="3" t="s">
        <v>99</v>
      </c>
      <c r="F106" s="2"/>
      <c r="G106" s="2">
        <v>2500</v>
      </c>
      <c r="H106" s="4">
        <f t="shared" si="3"/>
        <v>1358.5</v>
      </c>
      <c r="J106" s="3" t="s">
        <v>3490</v>
      </c>
    </row>
    <row r="107" spans="1:10" s="183" customFormat="1" ht="26.25" hidden="1" customHeight="1" x14ac:dyDescent="0.25">
      <c r="A107" s="3">
        <v>2023</v>
      </c>
      <c r="B107" s="3" t="s">
        <v>135</v>
      </c>
      <c r="C107" s="39">
        <v>45169</v>
      </c>
      <c r="D107" s="1" t="s">
        <v>365</v>
      </c>
      <c r="E107" s="3" t="s">
        <v>99</v>
      </c>
      <c r="F107" s="2">
        <v>2500</v>
      </c>
      <c r="G107" s="2"/>
      <c r="H107" s="4">
        <f t="shared" si="3"/>
        <v>3858.5</v>
      </c>
      <c r="J107" s="3" t="s">
        <v>2245</v>
      </c>
    </row>
    <row r="108" spans="1:10" s="183" customFormat="1" ht="26.25" hidden="1" customHeight="1" x14ac:dyDescent="0.25">
      <c r="A108" s="3">
        <v>2023</v>
      </c>
      <c r="B108" s="3" t="s">
        <v>147</v>
      </c>
      <c r="C108" s="39">
        <v>45172</v>
      </c>
      <c r="D108" s="1" t="s">
        <v>375</v>
      </c>
      <c r="E108" s="3" t="s">
        <v>99</v>
      </c>
      <c r="F108" s="2"/>
      <c r="G108" s="2">
        <v>2500</v>
      </c>
      <c r="H108" s="4">
        <f t="shared" si="3"/>
        <v>1358.5</v>
      </c>
      <c r="J108" s="3" t="s">
        <v>3491</v>
      </c>
    </row>
    <row r="109" spans="1:10" s="183" customFormat="1" ht="26.25" hidden="1" customHeight="1" x14ac:dyDescent="0.25">
      <c r="A109" s="3">
        <v>2023</v>
      </c>
      <c r="B109" s="3" t="s">
        <v>147</v>
      </c>
      <c r="C109" s="39">
        <v>45199</v>
      </c>
      <c r="D109" s="1" t="s">
        <v>365</v>
      </c>
      <c r="E109" s="3" t="s">
        <v>99</v>
      </c>
      <c r="F109" s="2">
        <v>2500</v>
      </c>
      <c r="G109" s="2"/>
      <c r="H109" s="4">
        <f t="shared" si="3"/>
        <v>3858.5</v>
      </c>
      <c r="J109" s="3" t="s">
        <v>2393</v>
      </c>
    </row>
    <row r="110" spans="1:10" s="183" customFormat="1" ht="26.25" hidden="1" customHeight="1" x14ac:dyDescent="0.25">
      <c r="A110" s="3">
        <v>2023</v>
      </c>
      <c r="B110" s="3" t="s">
        <v>459</v>
      </c>
      <c r="C110" s="39">
        <v>45202</v>
      </c>
      <c r="D110" s="1" t="s">
        <v>375</v>
      </c>
      <c r="E110" s="3" t="s">
        <v>99</v>
      </c>
      <c r="F110" s="2"/>
      <c r="G110" s="2">
        <v>2500</v>
      </c>
      <c r="H110" s="4">
        <f t="shared" si="3"/>
        <v>1358.5</v>
      </c>
      <c r="J110" s="3" t="s">
        <v>3492</v>
      </c>
    </row>
    <row r="111" spans="1:10" s="183" customFormat="1" ht="26.25" hidden="1" customHeight="1" x14ac:dyDescent="0.25">
      <c r="A111" s="3">
        <v>2023</v>
      </c>
      <c r="B111" s="3" t="s">
        <v>459</v>
      </c>
      <c r="C111" s="39">
        <v>45230</v>
      </c>
      <c r="D111" s="1" t="s">
        <v>365</v>
      </c>
      <c r="E111" s="3" t="s">
        <v>99</v>
      </c>
      <c r="F111" s="2">
        <v>2500</v>
      </c>
      <c r="G111" s="2"/>
      <c r="H111" s="4">
        <f t="shared" si="3"/>
        <v>3858.5</v>
      </c>
      <c r="J111" s="3" t="s">
        <v>2446</v>
      </c>
    </row>
    <row r="112" spans="1:10" s="183" customFormat="1" ht="26.25" hidden="1" customHeight="1" x14ac:dyDescent="0.25">
      <c r="A112" s="3">
        <v>2023</v>
      </c>
      <c r="B112" s="3" t="s">
        <v>360</v>
      </c>
      <c r="C112" s="39">
        <v>45233</v>
      </c>
      <c r="D112" s="1" t="s">
        <v>375</v>
      </c>
      <c r="E112" s="3" t="s">
        <v>99</v>
      </c>
      <c r="F112" s="2"/>
      <c r="G112" s="2">
        <v>2500</v>
      </c>
      <c r="H112" s="4">
        <f t="shared" si="3"/>
        <v>1358.5</v>
      </c>
      <c r="J112" s="3" t="s">
        <v>3489</v>
      </c>
    </row>
    <row r="113" spans="1:10" s="183" customFormat="1" ht="26.25" hidden="1" customHeight="1" x14ac:dyDescent="0.25">
      <c r="A113" s="3">
        <v>2023</v>
      </c>
      <c r="B113" s="3" t="s">
        <v>360</v>
      </c>
      <c r="C113" s="39">
        <v>45260</v>
      </c>
      <c r="D113" s="1" t="s">
        <v>365</v>
      </c>
      <c r="E113" s="3" t="s">
        <v>99</v>
      </c>
      <c r="F113" s="2">
        <v>2500</v>
      </c>
      <c r="G113" s="2"/>
      <c r="H113" s="4">
        <f t="shared" si="3"/>
        <v>3858.5</v>
      </c>
      <c r="J113" s="3" t="s">
        <v>2552</v>
      </c>
    </row>
    <row r="114" spans="1:10" s="183" customFormat="1" ht="26.25" hidden="1" customHeight="1" x14ac:dyDescent="0.25">
      <c r="A114" s="3">
        <v>2023</v>
      </c>
      <c r="B114" s="3" t="s">
        <v>159</v>
      </c>
      <c r="C114" s="39">
        <v>45263</v>
      </c>
      <c r="D114" s="1" t="s">
        <v>375</v>
      </c>
      <c r="E114" s="3" t="s">
        <v>99</v>
      </c>
      <c r="F114" s="2"/>
      <c r="G114" s="2">
        <v>2500</v>
      </c>
      <c r="H114" s="4">
        <f t="shared" si="3"/>
        <v>1358.5</v>
      </c>
      <c r="J114" s="3" t="s">
        <v>3493</v>
      </c>
    </row>
    <row r="115" spans="1:10" s="183" customFormat="1" ht="26.25" hidden="1" customHeight="1" x14ac:dyDescent="0.25">
      <c r="A115" s="3">
        <v>2023</v>
      </c>
      <c r="B115" s="3" t="s">
        <v>159</v>
      </c>
      <c r="C115" s="39">
        <v>45291</v>
      </c>
      <c r="D115" s="1" t="s">
        <v>365</v>
      </c>
      <c r="E115" s="3" t="s">
        <v>99</v>
      </c>
      <c r="F115" s="2">
        <v>2500</v>
      </c>
      <c r="G115" s="2"/>
      <c r="H115" s="4">
        <f t="shared" si="3"/>
        <v>3858.5</v>
      </c>
      <c r="J115" s="3" t="s">
        <v>2610</v>
      </c>
    </row>
    <row r="116" spans="1:10" s="183" customFormat="1" ht="26.25" customHeight="1" x14ac:dyDescent="0.25">
      <c r="A116" s="3">
        <v>2024</v>
      </c>
      <c r="B116" s="3" t="s">
        <v>104</v>
      </c>
      <c r="C116" s="39">
        <v>45294</v>
      </c>
      <c r="D116" s="1" t="s">
        <v>375</v>
      </c>
      <c r="E116" s="3" t="s">
        <v>99</v>
      </c>
      <c r="F116" s="2"/>
      <c r="G116" s="2">
        <v>2500</v>
      </c>
      <c r="H116" s="4">
        <f t="shared" si="3"/>
        <v>1358.5</v>
      </c>
      <c r="J116" s="3" t="s">
        <v>3494</v>
      </c>
    </row>
    <row r="117" spans="1:10" s="183" customFormat="1" ht="26.25" customHeight="1" x14ac:dyDescent="0.25">
      <c r="A117" s="3">
        <v>2024</v>
      </c>
      <c r="B117" s="3" t="s">
        <v>104</v>
      </c>
      <c r="C117" s="39">
        <v>45322</v>
      </c>
      <c r="D117" s="1" t="s">
        <v>365</v>
      </c>
      <c r="E117" s="3" t="s">
        <v>99</v>
      </c>
      <c r="F117" s="2">
        <v>2500</v>
      </c>
      <c r="G117" s="2"/>
      <c r="H117" s="4">
        <f t="shared" si="3"/>
        <v>3858.5</v>
      </c>
      <c r="J117" s="3" t="s">
        <v>2714</v>
      </c>
    </row>
    <row r="118" spans="1:10" s="183" customFormat="1" ht="26.25" customHeight="1" x14ac:dyDescent="0.25">
      <c r="A118" s="3">
        <v>2024</v>
      </c>
      <c r="B118" s="3" t="s">
        <v>358</v>
      </c>
      <c r="C118" s="39">
        <v>45325</v>
      </c>
      <c r="D118" s="1" t="s">
        <v>375</v>
      </c>
      <c r="E118" s="3" t="s">
        <v>99</v>
      </c>
      <c r="F118" s="2"/>
      <c r="G118" s="2">
        <v>2500</v>
      </c>
      <c r="H118" s="4">
        <f t="shared" si="3"/>
        <v>1358.5</v>
      </c>
      <c r="J118" s="3" t="s">
        <v>3495</v>
      </c>
    </row>
    <row r="119" spans="1:10" s="183" customFormat="1" ht="26.25" customHeight="1" x14ac:dyDescent="0.25">
      <c r="A119" s="3">
        <v>2024</v>
      </c>
      <c r="B119" s="3" t="s">
        <v>358</v>
      </c>
      <c r="C119" s="39">
        <v>45350</v>
      </c>
      <c r="D119" s="1" t="s">
        <v>365</v>
      </c>
      <c r="E119" s="3" t="s">
        <v>99</v>
      </c>
      <c r="F119" s="2">
        <v>2500</v>
      </c>
      <c r="G119" s="2"/>
      <c r="H119" s="4">
        <f t="shared" si="3"/>
        <v>3858.5</v>
      </c>
      <c r="J119" s="3" t="s">
        <v>2785</v>
      </c>
    </row>
    <row r="120" spans="1:10" s="183" customFormat="1" ht="26.25" customHeight="1" x14ac:dyDescent="0.25">
      <c r="A120" s="3">
        <v>2024</v>
      </c>
      <c r="B120" s="3" t="s">
        <v>3471</v>
      </c>
      <c r="C120" s="39">
        <v>45354</v>
      </c>
      <c r="D120" s="1" t="s">
        <v>375</v>
      </c>
      <c r="E120" s="3" t="s">
        <v>99</v>
      </c>
      <c r="F120" s="2"/>
      <c r="G120" s="2">
        <v>2500</v>
      </c>
      <c r="H120" s="4">
        <f t="shared" si="3"/>
        <v>1358.5</v>
      </c>
      <c r="J120" s="3" t="s">
        <v>3496</v>
      </c>
    </row>
    <row r="121" spans="1:10" s="183" customFormat="1" ht="26.25" customHeight="1" x14ac:dyDescent="0.25">
      <c r="A121" s="3">
        <v>2024</v>
      </c>
      <c r="B121" s="3" t="s">
        <v>3471</v>
      </c>
      <c r="C121" s="39">
        <v>45382</v>
      </c>
      <c r="D121" s="1" t="s">
        <v>365</v>
      </c>
      <c r="E121" s="3" t="s">
        <v>99</v>
      </c>
      <c r="F121" s="2">
        <v>2500</v>
      </c>
      <c r="G121" s="2"/>
      <c r="H121" s="4">
        <f t="shared" si="3"/>
        <v>3858.5</v>
      </c>
      <c r="J121" s="3" t="s">
        <v>2862</v>
      </c>
    </row>
    <row r="122" spans="1:10" s="183" customFormat="1" ht="26.25" customHeight="1" x14ac:dyDescent="0.25">
      <c r="A122" s="3">
        <v>2024</v>
      </c>
      <c r="B122" s="3" t="s">
        <v>389</v>
      </c>
      <c r="C122" s="39">
        <v>45385</v>
      </c>
      <c r="D122" s="1" t="s">
        <v>375</v>
      </c>
      <c r="E122" s="3" t="s">
        <v>99</v>
      </c>
      <c r="F122" s="2"/>
      <c r="G122" s="2">
        <v>2500</v>
      </c>
      <c r="H122" s="4">
        <f t="shared" si="3"/>
        <v>1358.5</v>
      </c>
      <c r="J122" s="3" t="s">
        <v>3497</v>
      </c>
    </row>
    <row r="123" spans="1:10" s="183" customFormat="1" ht="26.25" customHeight="1" x14ac:dyDescent="0.25">
      <c r="A123" s="3">
        <v>2024</v>
      </c>
      <c r="B123" s="3" t="s">
        <v>389</v>
      </c>
      <c r="C123" s="39">
        <v>45412</v>
      </c>
      <c r="D123" s="1" t="s">
        <v>365</v>
      </c>
      <c r="E123" s="3" t="s">
        <v>99</v>
      </c>
      <c r="F123" s="2">
        <v>2500</v>
      </c>
      <c r="G123" s="2"/>
      <c r="H123" s="4">
        <f t="shared" si="3"/>
        <v>3858.5</v>
      </c>
      <c r="J123" s="3" t="s">
        <v>2934</v>
      </c>
    </row>
    <row r="124" spans="1:10" s="183" customFormat="1" ht="26.25" customHeight="1" x14ac:dyDescent="0.25">
      <c r="A124" s="3">
        <v>2024</v>
      </c>
      <c r="B124" s="3" t="s">
        <v>123</v>
      </c>
      <c r="C124" s="39">
        <v>45415</v>
      </c>
      <c r="D124" s="1" t="s">
        <v>375</v>
      </c>
      <c r="E124" s="3" t="s">
        <v>99</v>
      </c>
      <c r="F124" s="2"/>
      <c r="G124" s="2">
        <v>2500</v>
      </c>
      <c r="H124" s="4">
        <f t="shared" si="3"/>
        <v>1358.5</v>
      </c>
      <c r="J124" s="3" t="s">
        <v>3498</v>
      </c>
    </row>
    <row r="125" spans="1:10" s="183" customFormat="1" ht="26.25" customHeight="1" x14ac:dyDescent="0.25">
      <c r="A125" s="3">
        <v>2024</v>
      </c>
      <c r="B125" s="3" t="s">
        <v>123</v>
      </c>
      <c r="C125" s="39">
        <v>45442</v>
      </c>
      <c r="D125" s="1" t="s">
        <v>365</v>
      </c>
      <c r="E125" s="3" t="s">
        <v>99</v>
      </c>
      <c r="F125" s="2">
        <v>2500</v>
      </c>
      <c r="G125" s="2"/>
      <c r="H125" s="4">
        <f t="shared" si="3"/>
        <v>3858.5</v>
      </c>
      <c r="J125" s="3" t="s">
        <v>3027</v>
      </c>
    </row>
    <row r="126" spans="1:10" s="183" customFormat="1" ht="26.25" customHeight="1" x14ac:dyDescent="0.25">
      <c r="A126" s="3">
        <v>2024</v>
      </c>
      <c r="B126" s="3" t="s">
        <v>437</v>
      </c>
      <c r="C126" s="39">
        <v>45446</v>
      </c>
      <c r="D126" s="1" t="s">
        <v>375</v>
      </c>
      <c r="E126" s="3" t="s">
        <v>99</v>
      </c>
      <c r="F126" s="2"/>
      <c r="G126" s="2">
        <v>2500</v>
      </c>
      <c r="H126" s="4">
        <f t="shared" si="3"/>
        <v>1358.5</v>
      </c>
      <c r="J126" s="3" t="s">
        <v>3499</v>
      </c>
    </row>
    <row r="127" spans="1:10" s="183" customFormat="1" ht="26.25" customHeight="1" x14ac:dyDescent="0.25">
      <c r="A127" s="3">
        <v>2024</v>
      </c>
      <c r="B127" s="3" t="s">
        <v>437</v>
      </c>
      <c r="C127" s="39">
        <v>45473</v>
      </c>
      <c r="D127" s="1" t="s">
        <v>365</v>
      </c>
      <c r="E127" s="3" t="s">
        <v>99</v>
      </c>
      <c r="F127" s="2">
        <v>2500</v>
      </c>
      <c r="G127" s="2"/>
      <c r="H127" s="4">
        <f t="shared" si="3"/>
        <v>3858.5</v>
      </c>
      <c r="J127" s="3" t="s">
        <v>3108</v>
      </c>
    </row>
    <row r="128" spans="1:10" s="183" customFormat="1" ht="26.25" customHeight="1" x14ac:dyDescent="0.25">
      <c r="A128" s="3">
        <v>2024</v>
      </c>
      <c r="B128" s="3" t="s">
        <v>133</v>
      </c>
      <c r="C128" s="39">
        <v>45476</v>
      </c>
      <c r="D128" s="1" t="s">
        <v>375</v>
      </c>
      <c r="E128" s="3" t="s">
        <v>99</v>
      </c>
      <c r="F128" s="2"/>
      <c r="G128" s="2">
        <v>2500</v>
      </c>
      <c r="H128" s="4">
        <f t="shared" si="3"/>
        <v>1358.5</v>
      </c>
      <c r="J128" s="3" t="s">
        <v>3500</v>
      </c>
    </row>
    <row r="129" spans="1:11" s="183" customFormat="1" ht="26.25" customHeight="1" x14ac:dyDescent="0.25">
      <c r="A129" s="3">
        <v>2024</v>
      </c>
      <c r="B129" s="3" t="s">
        <v>133</v>
      </c>
      <c r="C129" s="39">
        <v>45503</v>
      </c>
      <c r="D129" s="1" t="s">
        <v>365</v>
      </c>
      <c r="E129" s="3" t="s">
        <v>99</v>
      </c>
      <c r="F129" s="2">
        <v>2500</v>
      </c>
      <c r="G129" s="2"/>
      <c r="H129" s="4">
        <f t="shared" si="3"/>
        <v>3858.5</v>
      </c>
      <c r="J129" s="3" t="s">
        <v>3185</v>
      </c>
    </row>
    <row r="130" spans="1:11" s="183" customFormat="1" ht="26.25" customHeight="1" x14ac:dyDescent="0.25">
      <c r="A130" s="3">
        <v>2024</v>
      </c>
      <c r="B130" s="3" t="s">
        <v>135</v>
      </c>
      <c r="C130" s="39">
        <v>45507</v>
      </c>
      <c r="D130" s="1" t="s">
        <v>375</v>
      </c>
      <c r="E130" s="3" t="s">
        <v>99</v>
      </c>
      <c r="F130" s="2"/>
      <c r="G130" s="2">
        <v>2500</v>
      </c>
      <c r="H130" s="4">
        <f t="shared" si="3"/>
        <v>1358.5</v>
      </c>
      <c r="J130" s="3" t="s">
        <v>3501</v>
      </c>
    </row>
    <row r="131" spans="1:11" s="183" customFormat="1" ht="26.25" customHeight="1" x14ac:dyDescent="0.25">
      <c r="A131" s="3">
        <v>2024</v>
      </c>
      <c r="B131" s="3" t="s">
        <v>135</v>
      </c>
      <c r="C131" s="39">
        <v>45535</v>
      </c>
      <c r="D131" s="1" t="s">
        <v>365</v>
      </c>
      <c r="E131" s="3" t="s">
        <v>99</v>
      </c>
      <c r="F131" s="2">
        <v>2500</v>
      </c>
      <c r="G131" s="2"/>
      <c r="H131" s="4">
        <f t="shared" si="3"/>
        <v>3858.5</v>
      </c>
      <c r="J131" s="3" t="s">
        <v>3316</v>
      </c>
    </row>
    <row r="132" spans="1:11" s="183" customFormat="1" ht="26.25" customHeight="1" x14ac:dyDescent="0.25">
      <c r="A132" s="3">
        <v>2024</v>
      </c>
      <c r="B132" s="3" t="s">
        <v>147</v>
      </c>
      <c r="C132" s="39">
        <v>45538</v>
      </c>
      <c r="D132" s="1" t="s">
        <v>375</v>
      </c>
      <c r="E132" s="3" t="s">
        <v>99</v>
      </c>
      <c r="F132" s="2"/>
      <c r="G132" s="2">
        <v>2500</v>
      </c>
      <c r="H132" s="4">
        <f t="shared" si="3"/>
        <v>1358.5</v>
      </c>
      <c r="J132" s="3" t="s">
        <v>3502</v>
      </c>
    </row>
    <row r="133" spans="1:11" s="183" customFormat="1" ht="26.25" customHeight="1" x14ac:dyDescent="0.25">
      <c r="A133" s="3">
        <v>2024</v>
      </c>
      <c r="B133" s="3" t="s">
        <v>147</v>
      </c>
      <c r="C133" s="39">
        <v>45565</v>
      </c>
      <c r="D133" s="1" t="s">
        <v>365</v>
      </c>
      <c r="E133" s="3" t="s">
        <v>99</v>
      </c>
      <c r="F133" s="2">
        <v>2500</v>
      </c>
      <c r="G133" s="2"/>
      <c r="H133" s="4">
        <f t="shared" si="3"/>
        <v>3858.5</v>
      </c>
      <c r="J133" s="3" t="s">
        <v>3419</v>
      </c>
    </row>
    <row r="134" spans="1:11" s="183" customFormat="1" ht="26.25" customHeight="1" x14ac:dyDescent="0.25">
      <c r="A134" s="3">
        <v>2024</v>
      </c>
      <c r="B134" s="3" t="s">
        <v>459</v>
      </c>
      <c r="C134" s="39">
        <v>45568</v>
      </c>
      <c r="D134" s="1" t="s">
        <v>375</v>
      </c>
      <c r="E134" s="3" t="s">
        <v>99</v>
      </c>
      <c r="F134" s="2"/>
      <c r="G134" s="2">
        <v>2500</v>
      </c>
      <c r="H134" s="4">
        <f t="shared" si="3"/>
        <v>1358.5</v>
      </c>
      <c r="J134" s="3" t="s">
        <v>3580</v>
      </c>
    </row>
    <row r="135" spans="1:11" s="183" customFormat="1" ht="26.25" customHeight="1" x14ac:dyDescent="0.25">
      <c r="A135" s="3">
        <v>2024</v>
      </c>
      <c r="B135" s="3" t="s">
        <v>459</v>
      </c>
      <c r="C135" s="39">
        <v>45595</v>
      </c>
      <c r="D135" s="1" t="s">
        <v>365</v>
      </c>
      <c r="E135" s="3" t="s">
        <v>99</v>
      </c>
      <c r="F135" s="2">
        <v>2500</v>
      </c>
      <c r="G135" s="2"/>
      <c r="H135" s="4">
        <f t="shared" si="3"/>
        <v>3858.5</v>
      </c>
      <c r="J135" s="3" t="s">
        <v>3536</v>
      </c>
    </row>
    <row r="136" spans="1:11" s="183" customFormat="1" ht="26.25" customHeight="1" x14ac:dyDescent="0.25">
      <c r="A136" s="3">
        <v>2024</v>
      </c>
      <c r="B136" s="3" t="s">
        <v>360</v>
      </c>
      <c r="C136" s="39">
        <v>45599</v>
      </c>
      <c r="D136" s="1" t="s">
        <v>375</v>
      </c>
      <c r="E136" s="3" t="s">
        <v>99</v>
      </c>
      <c r="F136" s="2"/>
      <c r="G136" s="2">
        <v>2500</v>
      </c>
      <c r="H136" s="4">
        <f t="shared" si="3"/>
        <v>1358.5</v>
      </c>
      <c r="J136" s="3" t="s">
        <v>3759</v>
      </c>
    </row>
    <row r="137" spans="1:11" s="183" customFormat="1" ht="26.25" customHeight="1" x14ac:dyDescent="0.25">
      <c r="A137" s="3">
        <v>2024</v>
      </c>
      <c r="B137" s="3" t="s">
        <v>360</v>
      </c>
      <c r="C137" s="39">
        <v>45626</v>
      </c>
      <c r="D137" s="1" t="s">
        <v>365</v>
      </c>
      <c r="E137" s="3" t="s">
        <v>99</v>
      </c>
      <c r="F137" s="2">
        <v>2500</v>
      </c>
      <c r="G137" s="2"/>
      <c r="H137" s="4">
        <f t="shared" si="3"/>
        <v>3858.5</v>
      </c>
      <c r="J137" s="3" t="s">
        <v>3698</v>
      </c>
    </row>
    <row r="138" spans="1:11" s="210" customFormat="1" ht="26.25" customHeight="1" thickBot="1" x14ac:dyDescent="0.3">
      <c r="A138" s="34">
        <v>2024</v>
      </c>
      <c r="B138" s="34" t="s">
        <v>159</v>
      </c>
      <c r="C138" s="40">
        <v>45629</v>
      </c>
      <c r="D138" s="24" t="s">
        <v>375</v>
      </c>
      <c r="E138" s="3" t="s">
        <v>99</v>
      </c>
      <c r="F138" s="21"/>
      <c r="G138" s="21">
        <v>2500</v>
      </c>
      <c r="H138" s="22">
        <f t="shared" si="3"/>
        <v>1358.5</v>
      </c>
      <c r="J138" s="34" t="s">
        <v>4536</v>
      </c>
    </row>
    <row r="139" spans="1:11" s="183" customFormat="1" ht="22.8" customHeight="1" x14ac:dyDescent="0.25">
      <c r="A139" s="3">
        <v>2024</v>
      </c>
      <c r="B139" s="3"/>
      <c r="C139" s="39"/>
      <c r="D139" s="36" t="s">
        <v>3807</v>
      </c>
      <c r="E139" s="3"/>
      <c r="F139" s="2"/>
      <c r="G139" s="2"/>
      <c r="H139" s="4">
        <f t="shared" si="3"/>
        <v>1358.5</v>
      </c>
      <c r="J139" s="3" t="s">
        <v>4402</v>
      </c>
      <c r="K139" s="237">
        <v>45808</v>
      </c>
    </row>
    <row r="140" spans="1:11" s="210" customFormat="1" ht="25.05" customHeight="1" thickBot="1" x14ac:dyDescent="0.3">
      <c r="A140" s="34">
        <v>2024</v>
      </c>
      <c r="B140" s="34"/>
      <c r="C140" s="40"/>
      <c r="D140" s="60" t="s">
        <v>3808</v>
      </c>
      <c r="E140" s="34"/>
      <c r="F140" s="21">
        <v>0</v>
      </c>
      <c r="G140" s="21">
        <v>102</v>
      </c>
      <c r="H140" s="22">
        <f t="shared" si="3"/>
        <v>1256.5</v>
      </c>
      <c r="J140" s="34" t="s">
        <v>2442</v>
      </c>
    </row>
    <row r="141" spans="1:11" ht="25.05" customHeight="1" x14ac:dyDescent="0.25">
      <c r="A141" s="3">
        <v>2025</v>
      </c>
      <c r="B141" s="3"/>
      <c r="C141" s="39">
        <v>45778</v>
      </c>
      <c r="D141" s="1" t="s">
        <v>47</v>
      </c>
      <c r="E141" s="3" t="s">
        <v>99</v>
      </c>
      <c r="F141" s="2"/>
      <c r="G141" s="2">
        <v>2</v>
      </c>
      <c r="H141" s="4">
        <f t="shared" si="3"/>
        <v>1254.5</v>
      </c>
      <c r="J141" s="3" t="s">
        <v>4878</v>
      </c>
    </row>
    <row r="142" spans="1:11" ht="25.05" customHeight="1" x14ac:dyDescent="0.25">
      <c r="A142" s="3">
        <v>2025</v>
      </c>
      <c r="B142" s="3"/>
      <c r="C142" s="39">
        <v>45805</v>
      </c>
      <c r="D142" s="1" t="s">
        <v>365</v>
      </c>
      <c r="E142" s="3" t="s">
        <v>99</v>
      </c>
      <c r="F142" s="2">
        <v>2500</v>
      </c>
      <c r="G142" s="2"/>
      <c r="H142" s="4">
        <f t="shared" si="3"/>
        <v>3754.5</v>
      </c>
      <c r="J142" s="3" t="s">
        <v>4879</v>
      </c>
    </row>
    <row r="143" spans="1:11" ht="25.05" customHeight="1" x14ac:dyDescent="0.25">
      <c r="A143" s="3">
        <v>2025</v>
      </c>
      <c r="B143" s="3"/>
      <c r="C143" s="39">
        <v>45806</v>
      </c>
      <c r="D143" s="1" t="s">
        <v>375</v>
      </c>
      <c r="E143" s="3" t="s">
        <v>99</v>
      </c>
      <c r="F143" s="2"/>
      <c r="G143" s="2">
        <v>2500</v>
      </c>
      <c r="H143" s="4">
        <f t="shared" si="3"/>
        <v>1254.5</v>
      </c>
      <c r="J143" s="3" t="s">
        <v>4885</v>
      </c>
    </row>
    <row r="144" spans="1:11" ht="25.05" customHeight="1" x14ac:dyDescent="0.25">
      <c r="A144" s="3">
        <v>2025</v>
      </c>
      <c r="B144" s="3"/>
      <c r="C144" s="39">
        <v>45809</v>
      </c>
      <c r="D144" s="1" t="s">
        <v>47</v>
      </c>
      <c r="E144" s="3" t="s">
        <v>99</v>
      </c>
      <c r="F144" s="2"/>
      <c r="G144" s="2">
        <v>2</v>
      </c>
      <c r="H144" s="4">
        <f t="shared" si="3"/>
        <v>1252.5</v>
      </c>
      <c r="J144" s="3" t="s">
        <v>4891</v>
      </c>
    </row>
    <row r="145" spans="1:10" ht="25.05" customHeight="1" x14ac:dyDescent="0.25">
      <c r="A145" s="3">
        <v>2025</v>
      </c>
      <c r="B145" s="3"/>
      <c r="C145" s="39">
        <v>45836</v>
      </c>
      <c r="D145" s="1" t="s">
        <v>365</v>
      </c>
      <c r="E145" s="3" t="s">
        <v>99</v>
      </c>
      <c r="F145" s="2">
        <v>2500</v>
      </c>
      <c r="G145" s="2"/>
      <c r="H145" s="4">
        <f t="shared" si="3"/>
        <v>3752.5</v>
      </c>
      <c r="J145" s="3" t="s">
        <v>4880</v>
      </c>
    </row>
    <row r="146" spans="1:10" ht="25.05" customHeight="1" x14ac:dyDescent="0.25">
      <c r="A146" s="3">
        <v>2025</v>
      </c>
      <c r="B146" s="3"/>
      <c r="C146" s="39">
        <v>45837</v>
      </c>
      <c r="D146" s="1" t="s">
        <v>375</v>
      </c>
      <c r="E146" s="3" t="s">
        <v>99</v>
      </c>
      <c r="F146" s="2"/>
      <c r="G146" s="2">
        <v>2500</v>
      </c>
      <c r="H146" s="4">
        <f t="shared" si="3"/>
        <v>1252.5</v>
      </c>
      <c r="J146" s="3" t="s">
        <v>4886</v>
      </c>
    </row>
    <row r="147" spans="1:10" ht="25.05" customHeight="1" x14ac:dyDescent="0.25">
      <c r="A147" s="3">
        <v>2025</v>
      </c>
      <c r="B147" s="3"/>
      <c r="C147" s="39">
        <v>45839</v>
      </c>
      <c r="D147" s="1" t="s">
        <v>47</v>
      </c>
      <c r="E147" s="3" t="s">
        <v>99</v>
      </c>
      <c r="F147" s="2"/>
      <c r="G147" s="2">
        <v>2</v>
      </c>
      <c r="H147" s="4">
        <f t="shared" si="3"/>
        <v>1250.5</v>
      </c>
      <c r="J147" s="3" t="s">
        <v>4460</v>
      </c>
    </row>
    <row r="148" spans="1:10" ht="25.05" customHeight="1" x14ac:dyDescent="0.25">
      <c r="A148" s="3">
        <v>2025</v>
      </c>
      <c r="B148" s="3"/>
      <c r="C148" s="39">
        <v>45865</v>
      </c>
      <c r="D148" s="1" t="s">
        <v>365</v>
      </c>
      <c r="E148" s="3" t="s">
        <v>99</v>
      </c>
      <c r="F148" s="2">
        <v>2500</v>
      </c>
      <c r="G148" s="2"/>
      <c r="H148" s="4">
        <f t="shared" si="3"/>
        <v>3750.5</v>
      </c>
      <c r="J148" s="3" t="s">
        <v>4881</v>
      </c>
    </row>
    <row r="149" spans="1:10" ht="25.05" customHeight="1" x14ac:dyDescent="0.25">
      <c r="A149" s="3">
        <v>2025</v>
      </c>
      <c r="B149" s="3"/>
      <c r="C149" s="39">
        <v>45865</v>
      </c>
      <c r="D149" s="1" t="s">
        <v>375</v>
      </c>
      <c r="E149" s="3" t="s">
        <v>99</v>
      </c>
      <c r="F149" s="2"/>
      <c r="G149" s="2">
        <v>2500</v>
      </c>
      <c r="H149" s="4">
        <f t="shared" si="3"/>
        <v>1250.5</v>
      </c>
      <c r="J149" s="3" t="s">
        <v>4887</v>
      </c>
    </row>
    <row r="150" spans="1:10" ht="25.05" customHeight="1" x14ac:dyDescent="0.25">
      <c r="A150" s="3">
        <v>2025</v>
      </c>
      <c r="B150" s="3"/>
      <c r="C150" s="39">
        <v>45870</v>
      </c>
      <c r="D150" s="1" t="s">
        <v>47</v>
      </c>
      <c r="E150" s="3" t="s">
        <v>99</v>
      </c>
      <c r="F150" s="2"/>
      <c r="G150" s="2">
        <v>2</v>
      </c>
      <c r="H150" s="4">
        <f t="shared" si="3"/>
        <v>1248.5</v>
      </c>
      <c r="J150" s="3" t="s">
        <v>4892</v>
      </c>
    </row>
    <row r="151" spans="1:10" ht="25.05" customHeight="1" x14ac:dyDescent="0.25">
      <c r="A151" s="3">
        <v>2025</v>
      </c>
      <c r="B151" s="3"/>
      <c r="C151" s="39">
        <v>45897</v>
      </c>
      <c r="D151" s="1" t="s">
        <v>47</v>
      </c>
      <c r="E151" s="3" t="s">
        <v>99</v>
      </c>
      <c r="F151" s="2"/>
      <c r="G151" s="2">
        <v>45</v>
      </c>
      <c r="H151" s="4">
        <f t="shared" si="3"/>
        <v>1203.5</v>
      </c>
      <c r="J151" s="3" t="s">
        <v>4893</v>
      </c>
    </row>
    <row r="152" spans="1:10" ht="25.05" customHeight="1" x14ac:dyDescent="0.25">
      <c r="A152" s="3">
        <v>2025</v>
      </c>
      <c r="B152" s="3"/>
      <c r="C152" s="39">
        <v>45898</v>
      </c>
      <c r="D152" s="1" t="s">
        <v>365</v>
      </c>
      <c r="E152" s="3" t="s">
        <v>99</v>
      </c>
      <c r="F152" s="2">
        <v>2500</v>
      </c>
      <c r="G152" s="2"/>
      <c r="H152" s="4">
        <f t="shared" si="3"/>
        <v>3703.5</v>
      </c>
      <c r="J152" s="3" t="s">
        <v>4882</v>
      </c>
    </row>
    <row r="153" spans="1:10" ht="25.05" customHeight="1" x14ac:dyDescent="0.25">
      <c r="A153" s="3">
        <v>2025</v>
      </c>
      <c r="B153" s="3"/>
      <c r="C153" s="39">
        <v>45898</v>
      </c>
      <c r="D153" s="1" t="s">
        <v>375</v>
      </c>
      <c r="E153" s="3" t="s">
        <v>99</v>
      </c>
      <c r="F153" s="2"/>
      <c r="G153" s="2">
        <v>2500</v>
      </c>
      <c r="H153" s="4">
        <f t="shared" si="3"/>
        <v>1203.5</v>
      </c>
      <c r="J153" s="3" t="s">
        <v>4888</v>
      </c>
    </row>
    <row r="154" spans="1:10" ht="25.05" customHeight="1" x14ac:dyDescent="0.25">
      <c r="A154" s="3">
        <v>2025</v>
      </c>
      <c r="B154" s="3"/>
      <c r="C154" s="39">
        <v>45901</v>
      </c>
      <c r="D154" s="1" t="s">
        <v>47</v>
      </c>
      <c r="E154" s="3" t="s">
        <v>99</v>
      </c>
      <c r="F154" s="2"/>
      <c r="G154" s="2">
        <v>2</v>
      </c>
      <c r="H154" s="4">
        <f t="shared" si="3"/>
        <v>1201.5</v>
      </c>
      <c r="J154" s="3" t="s">
        <v>4894</v>
      </c>
    </row>
    <row r="155" spans="1:10" ht="25.05" customHeight="1" x14ac:dyDescent="0.25">
      <c r="A155" s="3">
        <v>2025</v>
      </c>
      <c r="B155" s="3"/>
      <c r="C155" s="39">
        <v>45928</v>
      </c>
      <c r="D155" s="1" t="s">
        <v>365</v>
      </c>
      <c r="E155" s="3" t="s">
        <v>99</v>
      </c>
      <c r="F155" s="2">
        <v>2500</v>
      </c>
      <c r="G155" s="2"/>
      <c r="H155" s="4">
        <f t="shared" si="3"/>
        <v>3701.5</v>
      </c>
      <c r="J155" s="3" t="s">
        <v>4883</v>
      </c>
    </row>
    <row r="156" spans="1:10" ht="25.05" customHeight="1" x14ac:dyDescent="0.25">
      <c r="A156" s="3">
        <v>2025</v>
      </c>
      <c r="B156" s="3"/>
      <c r="C156" s="39">
        <v>45928</v>
      </c>
      <c r="D156" s="1" t="s">
        <v>365</v>
      </c>
      <c r="E156" s="3" t="s">
        <v>99</v>
      </c>
      <c r="F156" s="2">
        <v>1500</v>
      </c>
      <c r="G156" s="2"/>
      <c r="H156" s="4">
        <f t="shared" si="3"/>
        <v>5201.5</v>
      </c>
      <c r="J156" s="3" t="s">
        <v>4884</v>
      </c>
    </row>
    <row r="157" spans="1:10" s="249" customFormat="1" ht="25.05" customHeight="1" thickBot="1" x14ac:dyDescent="0.3">
      <c r="A157" s="34">
        <v>2025</v>
      </c>
      <c r="B157" s="34"/>
      <c r="C157" s="40">
        <v>45928</v>
      </c>
      <c r="D157" s="24" t="s">
        <v>375</v>
      </c>
      <c r="E157" s="34" t="s">
        <v>99</v>
      </c>
      <c r="F157" s="21"/>
      <c r="G157" s="21">
        <v>2500</v>
      </c>
      <c r="H157" s="22">
        <f t="shared" si="3"/>
        <v>2701.5</v>
      </c>
      <c r="J157" s="34" t="s">
        <v>4889</v>
      </c>
    </row>
    <row r="158" spans="1:10" ht="25.05" customHeight="1" x14ac:dyDescent="0.25">
      <c r="A158" s="3">
        <v>2025</v>
      </c>
      <c r="B158" s="3"/>
      <c r="C158" s="39">
        <v>45933</v>
      </c>
      <c r="D158" s="1" t="s">
        <v>375</v>
      </c>
      <c r="E158" s="3" t="s">
        <v>99</v>
      </c>
      <c r="F158" s="2"/>
      <c r="G158" s="2">
        <v>2500</v>
      </c>
      <c r="H158" s="4">
        <f t="shared" si="3"/>
        <v>201.5</v>
      </c>
      <c r="J158" s="3" t="s">
        <v>4890</v>
      </c>
    </row>
    <row r="159" spans="1:10" ht="25.05" customHeight="1" x14ac:dyDescent="0.25">
      <c r="A159" s="3">
        <v>2025</v>
      </c>
      <c r="B159" s="3"/>
      <c r="C159" s="39">
        <v>45958</v>
      </c>
      <c r="D159" s="1" t="s">
        <v>365</v>
      </c>
      <c r="E159" s="3" t="s">
        <v>99</v>
      </c>
      <c r="F159" s="2">
        <v>2500</v>
      </c>
      <c r="G159" s="2"/>
      <c r="H159" s="4">
        <f t="shared" si="3"/>
        <v>2701.5</v>
      </c>
    </row>
    <row r="160" spans="1:10" ht="25.05" customHeight="1" x14ac:dyDescent="0.25">
      <c r="A160" s="3">
        <v>2025</v>
      </c>
      <c r="B160" s="3"/>
      <c r="C160" s="39">
        <v>45964</v>
      </c>
      <c r="D160" s="1" t="s">
        <v>375</v>
      </c>
      <c r="E160" s="3" t="s">
        <v>99</v>
      </c>
      <c r="F160" s="2"/>
      <c r="G160" s="2">
        <v>2500</v>
      </c>
      <c r="H160" s="4">
        <f t="shared" si="3"/>
        <v>201.5</v>
      </c>
    </row>
    <row r="161" spans="1:8" ht="25.05" customHeight="1" x14ac:dyDescent="0.25">
      <c r="A161" s="3">
        <v>2025</v>
      </c>
      <c r="B161" s="3"/>
      <c r="C161" s="39">
        <v>45990</v>
      </c>
      <c r="D161" s="1" t="s">
        <v>365</v>
      </c>
      <c r="E161" s="3" t="s">
        <v>99</v>
      </c>
      <c r="F161" s="2">
        <v>2500</v>
      </c>
      <c r="G161" s="2"/>
      <c r="H161" s="4">
        <f t="shared" si="3"/>
        <v>2701.5</v>
      </c>
    </row>
    <row r="162" spans="1:8" ht="25.05" customHeight="1" x14ac:dyDescent="0.25">
      <c r="A162" s="3">
        <v>2025</v>
      </c>
      <c r="B162" s="3"/>
      <c r="C162" s="39"/>
      <c r="D162" s="1" t="s">
        <v>375</v>
      </c>
      <c r="E162" s="3" t="s">
        <v>99</v>
      </c>
      <c r="F162" s="2"/>
      <c r="G162" s="2">
        <v>2500</v>
      </c>
      <c r="H162" s="4">
        <f t="shared" si="3"/>
        <v>201.5</v>
      </c>
    </row>
    <row r="163" spans="1:8" ht="25.05" customHeight="1" x14ac:dyDescent="0.25">
      <c r="A163" s="3">
        <v>2025</v>
      </c>
      <c r="B163" s="3"/>
      <c r="C163" s="39"/>
      <c r="D163" s="1" t="s">
        <v>365</v>
      </c>
      <c r="E163" s="3" t="s">
        <v>99</v>
      </c>
      <c r="F163" s="2">
        <v>2500</v>
      </c>
      <c r="G163" s="2"/>
      <c r="H163" s="4">
        <f t="shared" ref="H163:H183" si="4">H162+F163-G163</f>
        <v>2701.5</v>
      </c>
    </row>
    <row r="164" spans="1:8" ht="24" customHeight="1" x14ac:dyDescent="0.25">
      <c r="A164" s="3">
        <v>2025</v>
      </c>
      <c r="B164" s="3"/>
      <c r="C164" s="39"/>
      <c r="D164" s="1" t="s">
        <v>375</v>
      </c>
      <c r="E164" s="3" t="s">
        <v>99</v>
      </c>
      <c r="F164" s="2"/>
      <c r="G164" s="2">
        <v>2500</v>
      </c>
      <c r="H164" s="4">
        <f t="shared" si="4"/>
        <v>201.5</v>
      </c>
    </row>
    <row r="165" spans="1:8" ht="24" customHeight="1" x14ac:dyDescent="0.25">
      <c r="A165" s="3">
        <v>2025</v>
      </c>
      <c r="B165" s="3"/>
      <c r="C165" s="39"/>
      <c r="D165" s="1" t="s">
        <v>365</v>
      </c>
      <c r="E165" s="3" t="s">
        <v>99</v>
      </c>
      <c r="F165" s="2">
        <v>2500</v>
      </c>
      <c r="G165" s="2"/>
      <c r="H165" s="4">
        <f t="shared" si="4"/>
        <v>2701.5</v>
      </c>
    </row>
    <row r="166" spans="1:8" ht="24" customHeight="1" x14ac:dyDescent="0.25">
      <c r="A166" s="3">
        <v>2025</v>
      </c>
      <c r="C166" s="39"/>
      <c r="D166" s="1" t="s">
        <v>375</v>
      </c>
      <c r="E166" s="3" t="s">
        <v>99</v>
      </c>
      <c r="F166" s="2"/>
      <c r="G166" s="2">
        <v>2500</v>
      </c>
      <c r="H166" s="4">
        <f t="shared" si="4"/>
        <v>201.5</v>
      </c>
    </row>
    <row r="167" spans="1:8" ht="24" customHeight="1" x14ac:dyDescent="0.25">
      <c r="A167" s="3">
        <v>2025</v>
      </c>
      <c r="C167" s="39"/>
      <c r="D167" s="1" t="s">
        <v>365</v>
      </c>
      <c r="E167" s="3" t="s">
        <v>99</v>
      </c>
      <c r="F167" s="2">
        <v>2500</v>
      </c>
      <c r="G167" s="2"/>
      <c r="H167" s="4">
        <f t="shared" si="4"/>
        <v>2701.5</v>
      </c>
    </row>
    <row r="168" spans="1:8" ht="24" customHeight="1" x14ac:dyDescent="0.25">
      <c r="A168" s="3">
        <v>2025</v>
      </c>
      <c r="C168" s="39"/>
      <c r="D168" s="1" t="s">
        <v>375</v>
      </c>
      <c r="E168" s="3" t="s">
        <v>99</v>
      </c>
      <c r="F168" s="2"/>
      <c r="G168" s="2">
        <v>2500</v>
      </c>
      <c r="H168" s="4">
        <f t="shared" si="4"/>
        <v>201.5</v>
      </c>
    </row>
    <row r="169" spans="1:8" ht="24" customHeight="1" x14ac:dyDescent="0.25">
      <c r="A169" s="3">
        <v>2025</v>
      </c>
      <c r="C169" s="39"/>
      <c r="D169" s="1" t="s">
        <v>365</v>
      </c>
      <c r="E169" s="3" t="s">
        <v>99</v>
      </c>
      <c r="F169" s="2">
        <v>2500</v>
      </c>
      <c r="G169" s="2"/>
      <c r="H169" s="4">
        <f t="shared" si="4"/>
        <v>2701.5</v>
      </c>
    </row>
    <row r="170" spans="1:8" ht="24" customHeight="1" x14ac:dyDescent="0.25">
      <c r="A170" s="3">
        <v>2025</v>
      </c>
      <c r="C170" s="39"/>
      <c r="D170" s="1"/>
      <c r="E170" s="3"/>
      <c r="F170" s="2"/>
      <c r="G170" s="2"/>
      <c r="H170" s="4">
        <f t="shared" si="4"/>
        <v>2701.5</v>
      </c>
    </row>
    <row r="171" spans="1:8" ht="24" customHeight="1" x14ac:dyDescent="0.25">
      <c r="A171" s="3">
        <v>2025</v>
      </c>
      <c r="C171" s="39"/>
      <c r="D171" s="1"/>
      <c r="E171" s="3"/>
      <c r="F171" s="2"/>
      <c r="G171" s="2"/>
      <c r="H171" s="4">
        <f t="shared" si="4"/>
        <v>2701.5</v>
      </c>
    </row>
    <row r="172" spans="1:8" ht="24" customHeight="1" x14ac:dyDescent="0.25">
      <c r="A172" s="3">
        <v>2025</v>
      </c>
      <c r="C172" s="39"/>
      <c r="D172" s="1"/>
      <c r="E172" s="3"/>
      <c r="F172" s="2"/>
      <c r="G172" s="2"/>
      <c r="H172" s="4">
        <f t="shared" si="4"/>
        <v>2701.5</v>
      </c>
    </row>
    <row r="173" spans="1:8" ht="24" customHeight="1" x14ac:dyDescent="0.25">
      <c r="A173" s="3">
        <v>2025</v>
      </c>
      <c r="C173" s="39"/>
      <c r="D173" s="1"/>
      <c r="E173" s="3"/>
      <c r="F173" s="2"/>
      <c r="G173" s="2"/>
      <c r="H173" s="4">
        <f t="shared" si="4"/>
        <v>2701.5</v>
      </c>
    </row>
    <row r="174" spans="1:8" ht="24" customHeight="1" x14ac:dyDescent="0.25">
      <c r="A174" s="3">
        <v>2025</v>
      </c>
      <c r="C174" s="39"/>
      <c r="D174" s="1"/>
      <c r="E174" s="3"/>
      <c r="F174" s="2"/>
      <c r="G174" s="2"/>
      <c r="H174" s="4">
        <f t="shared" si="4"/>
        <v>2701.5</v>
      </c>
    </row>
    <row r="175" spans="1:8" ht="24" customHeight="1" x14ac:dyDescent="0.25">
      <c r="A175" s="3">
        <v>2025</v>
      </c>
      <c r="C175" s="39"/>
      <c r="D175" s="1"/>
      <c r="E175" s="3"/>
      <c r="F175" s="2"/>
      <c r="G175" s="2"/>
      <c r="H175" s="4">
        <f t="shared" si="4"/>
        <v>2701.5</v>
      </c>
    </row>
    <row r="176" spans="1:8" ht="24" customHeight="1" x14ac:dyDescent="0.25">
      <c r="A176" s="3">
        <v>2025</v>
      </c>
      <c r="C176" s="39"/>
      <c r="D176" s="1"/>
      <c r="E176" s="3"/>
      <c r="F176" s="2"/>
      <c r="G176" s="2"/>
      <c r="H176" s="4">
        <f t="shared" si="4"/>
        <v>2701.5</v>
      </c>
    </row>
    <row r="177" spans="1:8" ht="24" customHeight="1" x14ac:dyDescent="0.25">
      <c r="A177" s="3">
        <v>2025</v>
      </c>
      <c r="C177" s="39"/>
      <c r="D177" s="1"/>
      <c r="E177" s="3"/>
      <c r="F177" s="2"/>
      <c r="G177" s="2"/>
      <c r="H177" s="4">
        <f t="shared" si="4"/>
        <v>2701.5</v>
      </c>
    </row>
    <row r="178" spans="1:8" ht="24" customHeight="1" x14ac:dyDescent="0.25">
      <c r="A178" s="3">
        <v>2025</v>
      </c>
      <c r="C178" s="39"/>
      <c r="D178" s="1"/>
      <c r="E178" s="3"/>
      <c r="F178" s="2"/>
      <c r="G178" s="2"/>
      <c r="H178" s="4">
        <f t="shared" si="4"/>
        <v>2701.5</v>
      </c>
    </row>
    <row r="179" spans="1:8" ht="24" customHeight="1" x14ac:dyDescent="0.25">
      <c r="A179" s="3">
        <v>2025</v>
      </c>
      <c r="C179" s="39"/>
      <c r="D179" s="1"/>
      <c r="E179" s="3"/>
      <c r="F179" s="2"/>
      <c r="G179" s="2"/>
      <c r="H179" s="4">
        <f t="shared" si="4"/>
        <v>2701.5</v>
      </c>
    </row>
    <row r="180" spans="1:8" ht="24" customHeight="1" x14ac:dyDescent="0.25">
      <c r="A180" s="3">
        <v>2025</v>
      </c>
      <c r="C180" s="39"/>
      <c r="D180" s="1"/>
      <c r="E180" s="3"/>
      <c r="F180" s="2"/>
      <c r="G180" s="2"/>
      <c r="H180" s="4">
        <f t="shared" si="4"/>
        <v>2701.5</v>
      </c>
    </row>
    <row r="181" spans="1:8" ht="24" customHeight="1" x14ac:dyDescent="0.25">
      <c r="A181" s="3">
        <v>2025</v>
      </c>
      <c r="C181" s="39"/>
      <c r="D181" s="1"/>
      <c r="E181" s="3"/>
      <c r="F181" s="2"/>
      <c r="G181" s="2"/>
      <c r="H181" s="4">
        <f t="shared" si="4"/>
        <v>2701.5</v>
      </c>
    </row>
    <row r="182" spans="1:8" ht="24" customHeight="1" x14ac:dyDescent="0.25">
      <c r="A182" s="3">
        <v>2025</v>
      </c>
      <c r="C182" s="39"/>
      <c r="D182" s="1"/>
      <c r="E182" s="3"/>
      <c r="F182" s="2"/>
      <c r="G182" s="2"/>
      <c r="H182" s="4">
        <f t="shared" si="4"/>
        <v>2701.5</v>
      </c>
    </row>
    <row r="183" spans="1:8" ht="24" customHeight="1" x14ac:dyDescent="0.25">
      <c r="A183" s="3">
        <v>2025</v>
      </c>
      <c r="C183" s="39"/>
      <c r="D183" s="1"/>
      <c r="E183" s="3"/>
      <c r="F183" s="2"/>
      <c r="G183" s="2"/>
      <c r="H183" s="4">
        <f t="shared" si="4"/>
        <v>2701.5</v>
      </c>
    </row>
  </sheetData>
  <autoFilter ref="A2:J162" xr:uid="{00000000-0009-0000-0000-00000E000000}">
    <filterColumn colId="0">
      <filters>
        <filter val="2024"/>
        <filter val="2025"/>
      </filters>
    </filterColumn>
  </autoFilter>
  <phoneticPr fontId="20" type="noConversion"/>
  <pageMargins left="0.7" right="0.7" top="0.75" bottom="0.75" header="0.3" footer="0.3"/>
  <ignoredErrors>
    <ignoredError sqref="H61 H62:H7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filterMode="1">
    <tabColor theme="9" tint="-0.249977111117893"/>
  </sheetPr>
  <dimension ref="A1:K124"/>
  <sheetViews>
    <sheetView topLeftCell="A93" zoomScale="110" zoomScaleNormal="110" workbookViewId="0">
      <selection activeCell="D102" sqref="D102"/>
    </sheetView>
  </sheetViews>
  <sheetFormatPr defaultRowHeight="20.399999999999999" customHeight="1" x14ac:dyDescent="0.25"/>
  <cols>
    <col min="1" max="1" width="10" style="144" customWidth="1"/>
    <col min="2" max="2" width="9.44140625" style="144" hidden="1" customWidth="1"/>
    <col min="3" max="3" width="16" style="145" customWidth="1"/>
    <col min="4" max="4" width="24.44140625" style="144" customWidth="1"/>
    <col min="5" max="5" width="19" style="27" customWidth="1"/>
    <col min="6" max="7" width="17.5546875" style="144" customWidth="1"/>
    <col min="8" max="8" width="16.88671875" style="144" customWidth="1"/>
    <col min="9" max="9" width="20" style="144" bestFit="1" customWidth="1"/>
    <col min="10" max="10" width="15.44140625" style="27" customWidth="1"/>
    <col min="11" max="11" width="15.21875" style="144" customWidth="1"/>
    <col min="12" max="16384" width="8.88671875" style="144"/>
  </cols>
  <sheetData>
    <row r="1" spans="1:10" s="1" customFormat="1" ht="20.399999999999999" customHeight="1" x14ac:dyDescent="0.25">
      <c r="A1" s="9" t="s">
        <v>596</v>
      </c>
      <c r="B1" s="3"/>
      <c r="C1" s="37"/>
      <c r="E1" s="3"/>
      <c r="F1" s="2">
        <f>SUBTOTAL(9,F5:F6688)</f>
        <v>115906</v>
      </c>
      <c r="G1" s="2">
        <f>SUBTOTAL(9,G5:G6688)</f>
        <v>119128</v>
      </c>
      <c r="H1" s="2">
        <f>F1-G1</f>
        <v>-3222</v>
      </c>
      <c r="J1" s="3"/>
    </row>
    <row r="2" spans="1:10" s="6" customFormat="1" ht="20.399999999999999" customHeight="1" x14ac:dyDescent="0.25">
      <c r="A2" s="7" t="s">
        <v>181</v>
      </c>
      <c r="B2" s="7" t="s">
        <v>103</v>
      </c>
      <c r="C2" s="38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7" t="s">
        <v>311</v>
      </c>
    </row>
    <row r="3" spans="1:10" s="1" customFormat="1" ht="20.399999999999999" hidden="1" customHeight="1" x14ac:dyDescent="0.25">
      <c r="A3" s="3">
        <v>2021</v>
      </c>
      <c r="B3" s="3" t="s">
        <v>459</v>
      </c>
      <c r="C3" s="39">
        <v>44487</v>
      </c>
      <c r="D3" s="1" t="s">
        <v>14</v>
      </c>
      <c r="E3" s="3" t="s">
        <v>99</v>
      </c>
      <c r="F3" s="2"/>
      <c r="G3" s="2"/>
      <c r="H3" s="4">
        <v>0</v>
      </c>
      <c r="J3" s="3"/>
    </row>
    <row r="4" spans="1:10" s="1" customFormat="1" ht="20.399999999999999" hidden="1" customHeight="1" x14ac:dyDescent="0.25">
      <c r="A4" s="3">
        <v>2021</v>
      </c>
      <c r="B4" s="3" t="s">
        <v>459</v>
      </c>
      <c r="C4" s="39">
        <v>44487</v>
      </c>
      <c r="D4" s="1" t="s">
        <v>365</v>
      </c>
      <c r="E4" s="3"/>
      <c r="F4" s="2">
        <v>10000</v>
      </c>
      <c r="G4" s="2"/>
      <c r="H4" s="4">
        <f>H3+F4-G4</f>
        <v>10000</v>
      </c>
      <c r="J4" s="3" t="s">
        <v>17</v>
      </c>
    </row>
    <row r="5" spans="1:10" s="1" customFormat="1" ht="20.399999999999999" hidden="1" customHeight="1" x14ac:dyDescent="0.25">
      <c r="A5" s="3">
        <v>2021</v>
      </c>
      <c r="B5" s="3" t="s">
        <v>459</v>
      </c>
      <c r="C5" s="39">
        <v>44489</v>
      </c>
      <c r="D5" s="1" t="s">
        <v>807</v>
      </c>
      <c r="E5" s="3"/>
      <c r="F5" s="2"/>
      <c r="G5" s="2">
        <v>7143</v>
      </c>
      <c r="H5" s="4">
        <f t="shared" ref="H5:H69" si="0">H4+F5-G5</f>
        <v>2857</v>
      </c>
      <c r="J5" s="3" t="s">
        <v>814</v>
      </c>
    </row>
    <row r="6" spans="1:10" s="1" customFormat="1" ht="20.399999999999999" hidden="1" customHeight="1" x14ac:dyDescent="0.25">
      <c r="A6" s="3">
        <v>2021</v>
      </c>
      <c r="B6" s="3" t="s">
        <v>459</v>
      </c>
      <c r="C6" s="39">
        <v>44489</v>
      </c>
      <c r="D6" s="1" t="s">
        <v>808</v>
      </c>
      <c r="E6" s="77"/>
      <c r="F6" s="26">
        <v>400000</v>
      </c>
      <c r="G6" s="26"/>
      <c r="H6" s="4">
        <f t="shared" si="0"/>
        <v>402857</v>
      </c>
      <c r="J6" s="3" t="s">
        <v>938</v>
      </c>
    </row>
    <row r="7" spans="1:10" s="1" customFormat="1" ht="20.399999999999999" hidden="1" customHeight="1" x14ac:dyDescent="0.25">
      <c r="A7" s="3">
        <v>2021</v>
      </c>
      <c r="B7" s="3" t="s">
        <v>459</v>
      </c>
      <c r="C7" s="39">
        <v>44489</v>
      </c>
      <c r="D7" s="1" t="s">
        <v>815</v>
      </c>
      <c r="E7" s="77"/>
      <c r="F7" s="26"/>
      <c r="G7" s="26">
        <v>2097.9499999999998</v>
      </c>
      <c r="H7" s="4">
        <f t="shared" si="0"/>
        <v>400759.05</v>
      </c>
      <c r="J7" s="3" t="s">
        <v>816</v>
      </c>
    </row>
    <row r="8" spans="1:10" s="1" customFormat="1" ht="20.399999999999999" hidden="1" customHeight="1" x14ac:dyDescent="0.25">
      <c r="A8" s="3">
        <v>2021</v>
      </c>
      <c r="B8" s="3" t="s">
        <v>459</v>
      </c>
      <c r="C8" s="39">
        <v>44491</v>
      </c>
      <c r="D8" s="1" t="s">
        <v>96</v>
      </c>
      <c r="E8" s="3"/>
      <c r="F8" s="2"/>
      <c r="G8" s="2">
        <v>50000</v>
      </c>
      <c r="H8" s="4">
        <f t="shared" si="0"/>
        <v>350759.05</v>
      </c>
      <c r="J8" s="3" t="s">
        <v>810</v>
      </c>
    </row>
    <row r="9" spans="1:10" s="1" customFormat="1" ht="20.399999999999999" hidden="1" customHeight="1" x14ac:dyDescent="0.25">
      <c r="A9" s="3">
        <v>2021</v>
      </c>
      <c r="B9" s="3" t="s">
        <v>459</v>
      </c>
      <c r="C9" s="39">
        <v>44498</v>
      </c>
      <c r="D9" s="1" t="s">
        <v>96</v>
      </c>
      <c r="E9" s="3"/>
      <c r="F9" s="2"/>
      <c r="G9" s="2">
        <v>50000</v>
      </c>
      <c r="H9" s="4">
        <f t="shared" si="0"/>
        <v>300759.05</v>
      </c>
      <c r="J9" s="3" t="s">
        <v>811</v>
      </c>
    </row>
    <row r="10" spans="1:10" s="1" customFormat="1" ht="20.399999999999999" hidden="1" customHeight="1" x14ac:dyDescent="0.25">
      <c r="A10" s="3">
        <v>2021</v>
      </c>
      <c r="B10" s="3" t="s">
        <v>459</v>
      </c>
      <c r="C10" s="39">
        <v>44498</v>
      </c>
      <c r="D10" s="1" t="s">
        <v>809</v>
      </c>
      <c r="E10" s="66"/>
      <c r="F10" s="2"/>
      <c r="G10" s="2">
        <v>40000</v>
      </c>
      <c r="H10" s="4">
        <f t="shared" si="0"/>
        <v>260759.05</v>
      </c>
      <c r="J10" s="3" t="s">
        <v>812</v>
      </c>
    </row>
    <row r="11" spans="1:10" s="1" customFormat="1" ht="20.399999999999999" hidden="1" customHeight="1" x14ac:dyDescent="0.25">
      <c r="A11" s="3">
        <v>2021</v>
      </c>
      <c r="B11" s="3" t="s">
        <v>459</v>
      </c>
      <c r="C11" s="39">
        <v>44498</v>
      </c>
      <c r="D11" s="1" t="s">
        <v>809</v>
      </c>
      <c r="E11" s="66"/>
      <c r="F11" s="2"/>
      <c r="G11" s="2">
        <v>30000</v>
      </c>
      <c r="H11" s="4">
        <f t="shared" si="0"/>
        <v>230759.05</v>
      </c>
      <c r="J11" s="3" t="s">
        <v>813</v>
      </c>
    </row>
    <row r="12" spans="1:10" s="1" customFormat="1" ht="20.399999999999999" hidden="1" customHeight="1" x14ac:dyDescent="0.25">
      <c r="A12" s="3">
        <v>2021</v>
      </c>
      <c r="B12" s="3" t="s">
        <v>360</v>
      </c>
      <c r="C12" s="39">
        <v>44516</v>
      </c>
      <c r="D12" s="1" t="s">
        <v>96</v>
      </c>
      <c r="E12" s="66"/>
      <c r="F12" s="2"/>
      <c r="G12" s="2">
        <v>100000</v>
      </c>
      <c r="H12" s="4">
        <f t="shared" si="0"/>
        <v>130759.04999999999</v>
      </c>
      <c r="J12" s="3" t="s">
        <v>838</v>
      </c>
    </row>
    <row r="13" spans="1:10" s="1" customFormat="1" ht="20.399999999999999" hidden="1" customHeight="1" x14ac:dyDescent="0.25">
      <c r="A13" s="3">
        <v>2021</v>
      </c>
      <c r="B13" s="3" t="s">
        <v>159</v>
      </c>
      <c r="C13" s="39">
        <v>44553</v>
      </c>
      <c r="D13" s="1" t="s">
        <v>96</v>
      </c>
      <c r="E13" s="66"/>
      <c r="F13" s="2"/>
      <c r="G13" s="2">
        <v>100000</v>
      </c>
      <c r="H13" s="4">
        <f t="shared" si="0"/>
        <v>30759.049999999988</v>
      </c>
      <c r="J13" s="3" t="s">
        <v>866</v>
      </c>
    </row>
    <row r="14" spans="1:10" s="1" customFormat="1" ht="20.399999999999999" hidden="1" customHeight="1" x14ac:dyDescent="0.25">
      <c r="A14" s="3">
        <v>2022</v>
      </c>
      <c r="B14" s="3" t="s">
        <v>123</v>
      </c>
      <c r="C14" s="39">
        <v>44686</v>
      </c>
      <c r="D14" s="1" t="s">
        <v>1085</v>
      </c>
      <c r="E14" s="66"/>
      <c r="F14" s="2"/>
      <c r="G14" s="2">
        <v>6818</v>
      </c>
      <c r="H14" s="4">
        <f t="shared" si="0"/>
        <v>23941.049999999988</v>
      </c>
      <c r="J14" s="3" t="s">
        <v>1129</v>
      </c>
    </row>
    <row r="15" spans="1:10" s="1" customFormat="1" ht="20.399999999999999" hidden="1" customHeight="1" x14ac:dyDescent="0.25">
      <c r="A15" s="3">
        <v>2022</v>
      </c>
      <c r="B15" s="3" t="s">
        <v>132</v>
      </c>
      <c r="C15" s="39">
        <v>44717</v>
      </c>
      <c r="D15" s="1" t="s">
        <v>1085</v>
      </c>
      <c r="E15" s="66"/>
      <c r="F15" s="2"/>
      <c r="G15" s="2">
        <v>6818</v>
      </c>
      <c r="H15" s="4">
        <f t="shared" si="0"/>
        <v>17123.049999999988</v>
      </c>
      <c r="J15" s="3" t="s">
        <v>1292</v>
      </c>
    </row>
    <row r="16" spans="1:10" s="1" customFormat="1" ht="20.399999999999999" hidden="1" customHeight="1" x14ac:dyDescent="0.25">
      <c r="A16" s="3">
        <v>2022</v>
      </c>
      <c r="B16" s="3" t="s">
        <v>133</v>
      </c>
      <c r="C16" s="39">
        <v>44747</v>
      </c>
      <c r="D16" s="1" t="s">
        <v>1085</v>
      </c>
      <c r="E16" s="66"/>
      <c r="F16" s="2"/>
      <c r="G16" s="2">
        <v>6818</v>
      </c>
      <c r="H16" s="4">
        <f t="shared" si="0"/>
        <v>10305.049999999988</v>
      </c>
      <c r="J16" s="3" t="s">
        <v>1293</v>
      </c>
    </row>
    <row r="17" spans="1:10" s="1" customFormat="1" ht="20.399999999999999" hidden="1" customHeight="1" x14ac:dyDescent="0.25">
      <c r="A17" s="3">
        <v>2022</v>
      </c>
      <c r="B17" s="3" t="s">
        <v>133</v>
      </c>
      <c r="C17" s="39">
        <v>44772</v>
      </c>
      <c r="D17" s="1" t="s">
        <v>365</v>
      </c>
      <c r="E17" s="3"/>
      <c r="F17" s="2">
        <v>6818</v>
      </c>
      <c r="G17" s="2"/>
      <c r="H17" s="4">
        <f t="shared" si="0"/>
        <v>17123.049999999988</v>
      </c>
      <c r="J17" s="3" t="s">
        <v>1288</v>
      </c>
    </row>
    <row r="18" spans="1:10" s="1" customFormat="1" ht="20.399999999999999" hidden="1" customHeight="1" x14ac:dyDescent="0.25">
      <c r="A18" s="3">
        <v>2022</v>
      </c>
      <c r="B18" s="3" t="s">
        <v>135</v>
      </c>
      <c r="C18" s="39">
        <v>44778</v>
      </c>
      <c r="D18" s="1" t="s">
        <v>1085</v>
      </c>
      <c r="E18" s="3"/>
      <c r="F18" s="2"/>
      <c r="G18" s="2">
        <v>6818</v>
      </c>
      <c r="H18" s="4">
        <f t="shared" si="0"/>
        <v>10305.049999999988</v>
      </c>
      <c r="J18" s="3" t="s">
        <v>1367</v>
      </c>
    </row>
    <row r="19" spans="1:10" s="1" customFormat="1" ht="20.399999999999999" hidden="1" customHeight="1" x14ac:dyDescent="0.25">
      <c r="A19" s="3">
        <v>2022</v>
      </c>
      <c r="B19" s="3" t="s">
        <v>135</v>
      </c>
      <c r="C19" s="39">
        <v>44803</v>
      </c>
      <c r="D19" s="1" t="s">
        <v>365</v>
      </c>
      <c r="E19" s="3"/>
      <c r="F19" s="2">
        <v>6818</v>
      </c>
      <c r="G19" s="2"/>
      <c r="H19" s="4">
        <f t="shared" si="0"/>
        <v>17123.049999999988</v>
      </c>
      <c r="J19" s="3" t="s">
        <v>1366</v>
      </c>
    </row>
    <row r="20" spans="1:10" s="1" customFormat="1" ht="20.399999999999999" hidden="1" customHeight="1" x14ac:dyDescent="0.25">
      <c r="A20" s="3">
        <v>2022</v>
      </c>
      <c r="B20" s="3" t="s">
        <v>147</v>
      </c>
      <c r="C20" s="39">
        <v>44809</v>
      </c>
      <c r="D20" s="1" t="s">
        <v>1085</v>
      </c>
      <c r="E20" s="66"/>
      <c r="F20" s="2"/>
      <c r="G20" s="2">
        <v>6818</v>
      </c>
      <c r="H20" s="4">
        <f t="shared" si="0"/>
        <v>10305.049999999988</v>
      </c>
      <c r="J20" s="3" t="s">
        <v>1399</v>
      </c>
    </row>
    <row r="21" spans="1:10" s="1" customFormat="1" ht="20.399999999999999" hidden="1" customHeight="1" x14ac:dyDescent="0.25">
      <c r="A21" s="3">
        <v>2022</v>
      </c>
      <c r="B21" s="3" t="s">
        <v>147</v>
      </c>
      <c r="C21" s="39">
        <v>44833</v>
      </c>
      <c r="D21" s="1" t="s">
        <v>365</v>
      </c>
      <c r="E21" s="66"/>
      <c r="F21" s="2">
        <v>6818</v>
      </c>
      <c r="G21" s="2"/>
      <c r="H21" s="4">
        <f t="shared" si="0"/>
        <v>17123.049999999988</v>
      </c>
      <c r="J21" s="3" t="s">
        <v>1445</v>
      </c>
    </row>
    <row r="22" spans="1:10" s="1" customFormat="1" ht="20.399999999999999" hidden="1" customHeight="1" x14ac:dyDescent="0.25">
      <c r="A22" s="3">
        <v>2022</v>
      </c>
      <c r="B22" s="3" t="s">
        <v>459</v>
      </c>
      <c r="C22" s="39">
        <v>44865</v>
      </c>
      <c r="D22" s="1" t="s">
        <v>365</v>
      </c>
      <c r="E22" s="66"/>
      <c r="F22" s="2">
        <v>6818</v>
      </c>
      <c r="G22" s="2"/>
      <c r="H22" s="4">
        <f t="shared" si="0"/>
        <v>23941.049999999988</v>
      </c>
      <c r="J22" s="3" t="s">
        <v>1545</v>
      </c>
    </row>
    <row r="23" spans="1:10" s="1" customFormat="1" ht="20.399999999999999" hidden="1" customHeight="1" x14ac:dyDescent="0.25">
      <c r="A23" s="3">
        <v>2022</v>
      </c>
      <c r="B23" s="3" t="s">
        <v>360</v>
      </c>
      <c r="C23" s="39">
        <v>44893</v>
      </c>
      <c r="D23" s="1" t="s">
        <v>365</v>
      </c>
      <c r="E23" s="66"/>
      <c r="F23" s="2">
        <v>6818</v>
      </c>
      <c r="G23" s="2"/>
      <c r="H23" s="4">
        <f t="shared" si="0"/>
        <v>30759.049999999988</v>
      </c>
      <c r="J23" s="3" t="s">
        <v>1610</v>
      </c>
    </row>
    <row r="24" spans="1:10" s="1" customFormat="1" ht="20.399999999999999" hidden="1" customHeight="1" x14ac:dyDescent="0.25">
      <c r="A24" s="3">
        <v>2022</v>
      </c>
      <c r="B24" s="3" t="s">
        <v>459</v>
      </c>
      <c r="C24" s="39">
        <v>44837</v>
      </c>
      <c r="D24" s="1" t="s">
        <v>1085</v>
      </c>
      <c r="E24" s="66"/>
      <c r="F24" s="2"/>
      <c r="G24" s="2">
        <v>6818</v>
      </c>
      <c r="H24" s="4">
        <f t="shared" si="0"/>
        <v>23941.049999999988</v>
      </c>
      <c r="J24" s="3"/>
    </row>
    <row r="25" spans="1:10" s="1" customFormat="1" ht="20.399999999999999" hidden="1" customHeight="1" x14ac:dyDescent="0.25">
      <c r="A25" s="3">
        <v>2022</v>
      </c>
      <c r="B25" s="3" t="s">
        <v>360</v>
      </c>
      <c r="C25" s="39">
        <v>44868</v>
      </c>
      <c r="D25" s="1" t="s">
        <v>1085</v>
      </c>
      <c r="E25" s="66"/>
      <c r="F25" s="2"/>
      <c r="G25" s="2">
        <v>6818</v>
      </c>
      <c r="H25" s="4">
        <f t="shared" si="0"/>
        <v>17123.049999999988</v>
      </c>
      <c r="J25" s="3"/>
    </row>
    <row r="26" spans="1:10" s="1" customFormat="1" ht="20.399999999999999" hidden="1" customHeight="1" x14ac:dyDescent="0.25">
      <c r="A26" s="3">
        <v>2022</v>
      </c>
      <c r="B26" s="3" t="s">
        <v>360</v>
      </c>
      <c r="C26" s="39">
        <v>44895</v>
      </c>
      <c r="D26" s="1" t="s">
        <v>365</v>
      </c>
      <c r="E26" s="3"/>
      <c r="F26" s="2">
        <v>0</v>
      </c>
      <c r="G26" s="2"/>
      <c r="H26" s="4">
        <f t="shared" si="0"/>
        <v>17123.049999999988</v>
      </c>
      <c r="J26" s="3" t="s">
        <v>179</v>
      </c>
    </row>
    <row r="27" spans="1:10" s="1" customFormat="1" ht="20.399999999999999" hidden="1" customHeight="1" x14ac:dyDescent="0.25">
      <c r="A27" s="3">
        <v>2022</v>
      </c>
      <c r="B27" s="3" t="s">
        <v>159</v>
      </c>
      <c r="C27" s="39">
        <v>44898</v>
      </c>
      <c r="D27" s="1" t="s">
        <v>1085</v>
      </c>
      <c r="E27" s="3"/>
      <c r="F27" s="2"/>
      <c r="G27" s="2">
        <v>6818</v>
      </c>
      <c r="H27" s="4">
        <f t="shared" si="0"/>
        <v>10305.049999999988</v>
      </c>
      <c r="J27" s="3"/>
    </row>
    <row r="28" spans="1:10" s="1" customFormat="1" ht="20.399999999999999" hidden="1" customHeight="1" x14ac:dyDescent="0.25">
      <c r="A28" s="3">
        <v>2022</v>
      </c>
      <c r="B28" s="5" t="s">
        <v>159</v>
      </c>
      <c r="C28" s="39">
        <v>44926</v>
      </c>
      <c r="D28" s="1" t="s">
        <v>365</v>
      </c>
      <c r="E28" s="3"/>
      <c r="F28" s="2">
        <v>6818</v>
      </c>
      <c r="G28" s="2"/>
      <c r="H28" s="4">
        <f t="shared" si="0"/>
        <v>17123.049999999988</v>
      </c>
      <c r="J28" s="3" t="s">
        <v>1678</v>
      </c>
    </row>
    <row r="29" spans="1:10" s="1" customFormat="1" ht="20.399999999999999" hidden="1" customHeight="1" x14ac:dyDescent="0.25">
      <c r="A29" s="3">
        <v>2023</v>
      </c>
      <c r="B29" s="3" t="s">
        <v>104</v>
      </c>
      <c r="C29" s="39">
        <v>44929</v>
      </c>
      <c r="D29" s="1" t="s">
        <v>1085</v>
      </c>
      <c r="E29" s="3"/>
      <c r="F29" s="2"/>
      <c r="G29" s="2">
        <v>6818</v>
      </c>
      <c r="H29" s="4">
        <f t="shared" si="0"/>
        <v>10305.049999999988</v>
      </c>
      <c r="J29" s="3"/>
    </row>
    <row r="30" spans="1:10" s="1" customFormat="1" ht="20.399999999999999" hidden="1" customHeight="1" x14ac:dyDescent="0.25">
      <c r="A30" s="3">
        <v>2023</v>
      </c>
      <c r="B30" s="3" t="s">
        <v>104</v>
      </c>
      <c r="C30" s="39">
        <v>44957</v>
      </c>
      <c r="D30" s="1" t="s">
        <v>365</v>
      </c>
      <c r="E30" s="3"/>
      <c r="F30" s="2">
        <v>6818</v>
      </c>
      <c r="G30" s="2"/>
      <c r="H30" s="4">
        <f t="shared" si="0"/>
        <v>17123.049999999988</v>
      </c>
      <c r="J30" s="3" t="s">
        <v>1746</v>
      </c>
    </row>
    <row r="31" spans="1:10" s="1" customFormat="1" ht="20.399999999999999" hidden="1" customHeight="1" x14ac:dyDescent="0.25">
      <c r="A31" s="3">
        <v>2023</v>
      </c>
      <c r="B31" s="3" t="s">
        <v>358</v>
      </c>
      <c r="C31" s="39">
        <v>44960</v>
      </c>
      <c r="D31" s="1" t="s">
        <v>1085</v>
      </c>
      <c r="E31" s="3"/>
      <c r="F31" s="2"/>
      <c r="G31" s="2">
        <v>6818</v>
      </c>
      <c r="H31" s="4">
        <f t="shared" si="0"/>
        <v>10305.049999999988</v>
      </c>
      <c r="J31" s="3"/>
    </row>
    <row r="32" spans="1:10" s="1" customFormat="1" ht="20.399999999999999" hidden="1" customHeight="1" x14ac:dyDescent="0.25">
      <c r="A32" s="3">
        <v>2023</v>
      </c>
      <c r="B32" s="3" t="s">
        <v>358</v>
      </c>
      <c r="C32" s="39">
        <v>44985</v>
      </c>
      <c r="D32" s="1" t="s">
        <v>365</v>
      </c>
      <c r="E32" s="3"/>
      <c r="F32" s="2">
        <v>6818</v>
      </c>
      <c r="G32" s="2"/>
      <c r="H32" s="4">
        <f t="shared" si="0"/>
        <v>17123.049999999988</v>
      </c>
      <c r="J32" s="3" t="s">
        <v>1834</v>
      </c>
    </row>
    <row r="33" spans="1:10" s="1" customFormat="1" ht="20.399999999999999" hidden="1" customHeight="1" x14ac:dyDescent="0.25">
      <c r="A33" s="3">
        <v>2023</v>
      </c>
      <c r="B33" s="3" t="s">
        <v>3471</v>
      </c>
      <c r="C33" s="39">
        <v>44988</v>
      </c>
      <c r="D33" s="1" t="s">
        <v>1085</v>
      </c>
      <c r="E33" s="3"/>
      <c r="F33" s="26"/>
      <c r="G33" s="26">
        <v>6818</v>
      </c>
      <c r="H33" s="4">
        <f t="shared" si="0"/>
        <v>10305.049999999988</v>
      </c>
      <c r="J33" s="3"/>
    </row>
    <row r="34" spans="1:10" s="1" customFormat="1" ht="20.399999999999999" hidden="1" customHeight="1" x14ac:dyDescent="0.25">
      <c r="A34" s="3">
        <v>2023</v>
      </c>
      <c r="B34" s="3" t="s">
        <v>3471</v>
      </c>
      <c r="C34" s="39">
        <v>45016</v>
      </c>
      <c r="D34" s="1" t="s">
        <v>365</v>
      </c>
      <c r="E34" s="3"/>
      <c r="F34" s="26">
        <v>6818</v>
      </c>
      <c r="G34" s="26"/>
      <c r="H34" s="4">
        <f t="shared" si="0"/>
        <v>17123.049999999988</v>
      </c>
      <c r="J34" s="3" t="s">
        <v>1902</v>
      </c>
    </row>
    <row r="35" spans="1:10" s="1" customFormat="1" ht="20.399999999999999" hidden="1" customHeight="1" x14ac:dyDescent="0.25">
      <c r="A35" s="3">
        <v>2023</v>
      </c>
      <c r="B35" s="3" t="s">
        <v>389</v>
      </c>
      <c r="C35" s="39">
        <v>45019</v>
      </c>
      <c r="D35" s="1" t="s">
        <v>1085</v>
      </c>
      <c r="E35" s="3"/>
      <c r="F35" s="2"/>
      <c r="G35" s="2">
        <v>6818</v>
      </c>
      <c r="H35" s="4">
        <f t="shared" si="0"/>
        <v>10305.049999999988</v>
      </c>
      <c r="J35" s="3"/>
    </row>
    <row r="36" spans="1:10" s="1" customFormat="1" ht="20.399999999999999" hidden="1" customHeight="1" x14ac:dyDescent="0.25">
      <c r="A36" s="3">
        <v>2023</v>
      </c>
      <c r="B36" s="3" t="s">
        <v>389</v>
      </c>
      <c r="C36" s="39">
        <v>45046</v>
      </c>
      <c r="D36" s="1" t="s">
        <v>365</v>
      </c>
      <c r="E36" s="3"/>
      <c r="F36" s="2">
        <v>6818</v>
      </c>
      <c r="G36" s="2"/>
      <c r="H36" s="4">
        <f t="shared" si="0"/>
        <v>17123.049999999988</v>
      </c>
      <c r="J36" s="3" t="s">
        <v>1984</v>
      </c>
    </row>
    <row r="37" spans="1:10" s="1" customFormat="1" ht="20.399999999999999" hidden="1" customHeight="1" x14ac:dyDescent="0.25">
      <c r="A37" s="3">
        <v>2023</v>
      </c>
      <c r="B37" s="3" t="s">
        <v>123</v>
      </c>
      <c r="C37" s="39">
        <v>45049</v>
      </c>
      <c r="D37" s="1" t="s">
        <v>1085</v>
      </c>
      <c r="E37" s="3"/>
      <c r="F37" s="2"/>
      <c r="G37" s="2">
        <v>6818</v>
      </c>
      <c r="H37" s="4">
        <f t="shared" si="0"/>
        <v>10305.049999999988</v>
      </c>
      <c r="J37" s="3" t="s">
        <v>3472</v>
      </c>
    </row>
    <row r="38" spans="1:10" s="1" customFormat="1" ht="20.399999999999999" hidden="1" customHeight="1" x14ac:dyDescent="0.25">
      <c r="A38" s="3">
        <v>2023</v>
      </c>
      <c r="B38" s="3" t="s">
        <v>123</v>
      </c>
      <c r="C38" s="39">
        <v>45077</v>
      </c>
      <c r="D38" s="1" t="s">
        <v>365</v>
      </c>
      <c r="E38" s="3"/>
      <c r="F38" s="2">
        <v>6818</v>
      </c>
      <c r="G38" s="2"/>
      <c r="H38" s="4">
        <f t="shared" si="0"/>
        <v>17123.049999999988</v>
      </c>
      <c r="J38" s="3" t="s">
        <v>2079</v>
      </c>
    </row>
    <row r="39" spans="1:10" s="1" customFormat="1" ht="20.399999999999999" hidden="1" customHeight="1" x14ac:dyDescent="0.25">
      <c r="A39" s="3">
        <v>2023</v>
      </c>
      <c r="B39" s="3" t="s">
        <v>132</v>
      </c>
      <c r="C39" s="39">
        <v>45080</v>
      </c>
      <c r="D39" s="1" t="s">
        <v>1085</v>
      </c>
      <c r="E39" s="3"/>
      <c r="F39" s="2"/>
      <c r="G39" s="2">
        <v>6818</v>
      </c>
      <c r="H39" s="4">
        <f t="shared" si="0"/>
        <v>10305.049999999988</v>
      </c>
      <c r="J39" s="3" t="s">
        <v>3473</v>
      </c>
    </row>
    <row r="40" spans="1:10" s="1" customFormat="1" ht="20.399999999999999" hidden="1" customHeight="1" x14ac:dyDescent="0.25">
      <c r="A40" s="3">
        <v>2023</v>
      </c>
      <c r="B40" s="3" t="s">
        <v>132</v>
      </c>
      <c r="C40" s="39">
        <v>45110</v>
      </c>
      <c r="D40" s="1" t="s">
        <v>365</v>
      </c>
      <c r="E40" s="3"/>
      <c r="F40" s="2">
        <v>6818</v>
      </c>
      <c r="G40" s="2"/>
      <c r="H40" s="4">
        <f t="shared" si="0"/>
        <v>17123.049999999988</v>
      </c>
      <c r="J40" s="3" t="s">
        <v>2144</v>
      </c>
    </row>
    <row r="41" spans="1:10" s="1" customFormat="1" ht="20.399999999999999" hidden="1" customHeight="1" x14ac:dyDescent="0.25">
      <c r="A41" s="3">
        <v>2023</v>
      </c>
      <c r="B41" s="3" t="s">
        <v>133</v>
      </c>
      <c r="C41" s="39">
        <v>45110</v>
      </c>
      <c r="D41" s="1" t="s">
        <v>1085</v>
      </c>
      <c r="E41" s="3"/>
      <c r="F41" s="2"/>
      <c r="G41" s="2">
        <v>6818</v>
      </c>
      <c r="H41" s="4">
        <f t="shared" si="0"/>
        <v>10305.049999999988</v>
      </c>
      <c r="J41" s="3" t="s">
        <v>3474</v>
      </c>
    </row>
    <row r="42" spans="1:10" s="24" customFormat="1" ht="20.399999999999999" hidden="1" customHeight="1" thickBot="1" x14ac:dyDescent="0.3">
      <c r="A42" s="3">
        <v>2023</v>
      </c>
      <c r="B42" s="34" t="s">
        <v>133</v>
      </c>
      <c r="C42" s="40">
        <v>45141</v>
      </c>
      <c r="D42" s="24" t="s">
        <v>365</v>
      </c>
      <c r="E42" s="34"/>
      <c r="F42" s="21">
        <v>6818</v>
      </c>
      <c r="G42" s="21"/>
      <c r="H42" s="22">
        <f t="shared" si="0"/>
        <v>17123.049999999988</v>
      </c>
      <c r="J42" s="34" t="s">
        <v>2244</v>
      </c>
    </row>
    <row r="43" spans="1:10" s="1" customFormat="1" ht="20.399999999999999" hidden="1" customHeight="1" x14ac:dyDescent="0.25">
      <c r="A43" s="3">
        <v>2023</v>
      </c>
      <c r="B43" s="3" t="s">
        <v>135</v>
      </c>
      <c r="C43" s="39">
        <v>45141</v>
      </c>
      <c r="D43" s="1" t="s">
        <v>1085</v>
      </c>
      <c r="E43" s="3"/>
      <c r="F43" s="2"/>
      <c r="G43" s="2">
        <v>6818</v>
      </c>
      <c r="H43" s="4">
        <f t="shared" si="0"/>
        <v>10305.049999999988</v>
      </c>
      <c r="J43" s="3" t="s">
        <v>3508</v>
      </c>
    </row>
    <row r="44" spans="1:10" s="1" customFormat="1" ht="20.399999999999999" hidden="1" customHeight="1" x14ac:dyDescent="0.25">
      <c r="A44" s="3">
        <v>2023</v>
      </c>
      <c r="B44" s="3" t="s">
        <v>135</v>
      </c>
      <c r="C44" s="39">
        <v>45173</v>
      </c>
      <c r="D44" s="1" t="s">
        <v>365</v>
      </c>
      <c r="E44" s="3"/>
      <c r="F44" s="2">
        <v>6818</v>
      </c>
      <c r="G44" s="2"/>
      <c r="H44" s="4">
        <f t="shared" si="0"/>
        <v>17123.049999999988</v>
      </c>
      <c r="J44" s="3" t="s">
        <v>2312</v>
      </c>
    </row>
    <row r="45" spans="1:10" s="1" customFormat="1" ht="20.399999999999999" hidden="1" customHeight="1" x14ac:dyDescent="0.25">
      <c r="A45" s="3">
        <v>2023</v>
      </c>
      <c r="B45" s="3" t="s">
        <v>147</v>
      </c>
      <c r="C45" s="39">
        <v>45172</v>
      </c>
      <c r="D45" s="1" t="s">
        <v>1085</v>
      </c>
      <c r="E45" s="3"/>
      <c r="F45" s="2"/>
      <c r="G45" s="2">
        <v>6818</v>
      </c>
      <c r="H45" s="4">
        <f t="shared" si="0"/>
        <v>10305.049999999988</v>
      </c>
      <c r="J45" s="3" t="s">
        <v>3475</v>
      </c>
    </row>
    <row r="46" spans="1:10" s="1" customFormat="1" ht="20.399999999999999" hidden="1" customHeight="1" x14ac:dyDescent="0.25">
      <c r="A46" s="3">
        <v>2023</v>
      </c>
      <c r="B46" s="3" t="s">
        <v>147</v>
      </c>
      <c r="C46" s="39">
        <v>45199</v>
      </c>
      <c r="D46" s="1" t="s">
        <v>365</v>
      </c>
      <c r="E46" s="3"/>
      <c r="F46" s="2">
        <v>6818</v>
      </c>
      <c r="G46" s="2"/>
      <c r="H46" s="4">
        <f t="shared" si="0"/>
        <v>17123.049999999988</v>
      </c>
      <c r="J46" s="3" t="s">
        <v>2394</v>
      </c>
    </row>
    <row r="47" spans="1:10" s="1" customFormat="1" ht="20.399999999999999" hidden="1" customHeight="1" x14ac:dyDescent="0.25">
      <c r="A47" s="3">
        <v>2023</v>
      </c>
      <c r="B47" s="3" t="s">
        <v>459</v>
      </c>
      <c r="C47" s="39">
        <v>45202</v>
      </c>
      <c r="D47" s="1" t="s">
        <v>1085</v>
      </c>
      <c r="E47" s="3"/>
      <c r="F47" s="2"/>
      <c r="G47" s="2">
        <v>6818</v>
      </c>
      <c r="H47" s="4">
        <f t="shared" si="0"/>
        <v>10305.049999999988</v>
      </c>
      <c r="J47" s="3" t="s">
        <v>3476</v>
      </c>
    </row>
    <row r="48" spans="1:10" s="1" customFormat="1" ht="20.399999999999999" hidden="1" customHeight="1" x14ac:dyDescent="0.25">
      <c r="A48" s="3">
        <v>2023</v>
      </c>
      <c r="B48" s="3" t="s">
        <v>459</v>
      </c>
      <c r="C48" s="39">
        <v>45229</v>
      </c>
      <c r="D48" s="1" t="s">
        <v>365</v>
      </c>
      <c r="E48" s="3"/>
      <c r="F48" s="2">
        <v>6818</v>
      </c>
      <c r="G48" s="2"/>
      <c r="H48" s="4">
        <f t="shared" si="0"/>
        <v>17123.049999999988</v>
      </c>
      <c r="J48" s="3" t="s">
        <v>2447</v>
      </c>
    </row>
    <row r="49" spans="1:10" s="1" customFormat="1" ht="20.399999999999999" hidden="1" customHeight="1" x14ac:dyDescent="0.25">
      <c r="A49" s="3">
        <v>2023</v>
      </c>
      <c r="B49" s="3" t="s">
        <v>360</v>
      </c>
      <c r="C49" s="39">
        <v>45233</v>
      </c>
      <c r="D49" s="1" t="s">
        <v>1085</v>
      </c>
      <c r="E49" s="3"/>
      <c r="F49" s="2"/>
      <c r="G49" s="2">
        <v>6818</v>
      </c>
      <c r="H49" s="4">
        <f t="shared" si="0"/>
        <v>10305.049999999988</v>
      </c>
      <c r="J49" s="3" t="s">
        <v>3477</v>
      </c>
    </row>
    <row r="50" spans="1:10" s="24" customFormat="1" ht="20.399999999999999" hidden="1" customHeight="1" thickBot="1" x14ac:dyDescent="0.3">
      <c r="A50" s="3">
        <v>2023</v>
      </c>
      <c r="B50" s="34" t="s">
        <v>360</v>
      </c>
      <c r="C50" s="40">
        <v>45260</v>
      </c>
      <c r="D50" s="24" t="s">
        <v>365</v>
      </c>
      <c r="E50" s="34"/>
      <c r="F50" s="21">
        <v>6818</v>
      </c>
      <c r="G50" s="21"/>
      <c r="H50" s="22">
        <f t="shared" si="0"/>
        <v>17123.049999999988</v>
      </c>
      <c r="J50" s="34" t="s">
        <v>2553</v>
      </c>
    </row>
    <row r="51" spans="1:10" s="1" customFormat="1" ht="20.399999999999999" hidden="1" customHeight="1" x14ac:dyDescent="0.25">
      <c r="A51" s="3">
        <v>2023</v>
      </c>
      <c r="B51" s="3" t="s">
        <v>159</v>
      </c>
      <c r="C51" s="39">
        <v>45263</v>
      </c>
      <c r="D51" s="1" t="s">
        <v>1085</v>
      </c>
      <c r="E51" s="3"/>
      <c r="F51" s="2"/>
      <c r="G51" s="2">
        <v>6818</v>
      </c>
      <c r="H51" s="4">
        <f t="shared" si="0"/>
        <v>10305.049999999988</v>
      </c>
      <c r="J51" s="3" t="s">
        <v>3478</v>
      </c>
    </row>
    <row r="52" spans="1:10" s="1" customFormat="1" ht="20.399999999999999" hidden="1" customHeight="1" x14ac:dyDescent="0.25">
      <c r="A52" s="3">
        <v>2023</v>
      </c>
      <c r="B52" s="3" t="s">
        <v>159</v>
      </c>
      <c r="C52" s="39">
        <v>45291</v>
      </c>
      <c r="D52" s="1" t="s">
        <v>365</v>
      </c>
      <c r="E52" s="3"/>
      <c r="F52" s="2">
        <v>6818</v>
      </c>
      <c r="G52" s="2"/>
      <c r="H52" s="4">
        <f t="shared" si="0"/>
        <v>17123.049999999988</v>
      </c>
      <c r="J52" s="3" t="s">
        <v>2611</v>
      </c>
    </row>
    <row r="53" spans="1:10" s="1" customFormat="1" ht="20.399999999999999" hidden="1" customHeight="1" x14ac:dyDescent="0.25">
      <c r="A53" s="3">
        <v>2024</v>
      </c>
      <c r="B53" s="3" t="s">
        <v>104</v>
      </c>
      <c r="C53" s="39">
        <v>45294</v>
      </c>
      <c r="D53" s="1" t="s">
        <v>1085</v>
      </c>
      <c r="E53" s="3"/>
      <c r="F53" s="2"/>
      <c r="G53" s="2">
        <v>6818</v>
      </c>
      <c r="H53" s="4">
        <f t="shared" si="0"/>
        <v>10305.049999999988</v>
      </c>
      <c r="J53" s="3" t="s">
        <v>3479</v>
      </c>
    </row>
    <row r="54" spans="1:10" s="1" customFormat="1" ht="20.399999999999999" hidden="1" customHeight="1" x14ac:dyDescent="0.25">
      <c r="A54" s="3">
        <v>2024</v>
      </c>
      <c r="B54" s="3" t="s">
        <v>104</v>
      </c>
      <c r="C54" s="39">
        <v>45322</v>
      </c>
      <c r="D54" s="1" t="s">
        <v>365</v>
      </c>
      <c r="E54" s="3"/>
      <c r="F54" s="2">
        <v>6818</v>
      </c>
      <c r="G54" s="2"/>
      <c r="H54" s="4">
        <f t="shared" si="0"/>
        <v>17123.049999999988</v>
      </c>
      <c r="J54" s="3" t="s">
        <v>2715</v>
      </c>
    </row>
    <row r="55" spans="1:10" s="1" customFormat="1" ht="20.399999999999999" hidden="1" customHeight="1" x14ac:dyDescent="0.25">
      <c r="A55" s="3">
        <v>2024</v>
      </c>
      <c r="B55" s="3" t="s">
        <v>358</v>
      </c>
      <c r="C55" s="39">
        <v>45325</v>
      </c>
      <c r="D55" s="1" t="s">
        <v>1085</v>
      </c>
      <c r="E55" s="3"/>
      <c r="F55" s="2"/>
      <c r="G55" s="2">
        <v>6818</v>
      </c>
      <c r="H55" s="4">
        <f t="shared" si="0"/>
        <v>10305.049999999988</v>
      </c>
      <c r="J55" s="3" t="s">
        <v>3480</v>
      </c>
    </row>
    <row r="56" spans="1:10" s="1" customFormat="1" ht="20.399999999999999" hidden="1" customHeight="1" x14ac:dyDescent="0.25">
      <c r="A56" s="3">
        <v>2024</v>
      </c>
      <c r="B56" s="3" t="s">
        <v>358</v>
      </c>
      <c r="C56" s="39">
        <v>45350</v>
      </c>
      <c r="D56" s="1" t="s">
        <v>365</v>
      </c>
      <c r="E56" s="3"/>
      <c r="F56" s="2">
        <v>6818</v>
      </c>
      <c r="G56" s="2"/>
      <c r="H56" s="4">
        <f t="shared" si="0"/>
        <v>17123.049999999988</v>
      </c>
      <c r="J56" s="3" t="s">
        <v>2786</v>
      </c>
    </row>
    <row r="57" spans="1:10" s="1" customFormat="1" ht="20.399999999999999" hidden="1" customHeight="1" x14ac:dyDescent="0.25">
      <c r="A57" s="3">
        <v>2024</v>
      </c>
      <c r="B57" s="3" t="s">
        <v>3471</v>
      </c>
      <c r="C57" s="39">
        <v>45354</v>
      </c>
      <c r="D57" s="1" t="s">
        <v>1085</v>
      </c>
      <c r="E57" s="3"/>
      <c r="F57" s="2"/>
      <c r="G57" s="2">
        <v>6818</v>
      </c>
      <c r="H57" s="4">
        <f t="shared" si="0"/>
        <v>10305.049999999988</v>
      </c>
      <c r="J57" s="3" t="s">
        <v>3481</v>
      </c>
    </row>
    <row r="58" spans="1:10" s="1" customFormat="1" ht="20.399999999999999" hidden="1" customHeight="1" x14ac:dyDescent="0.25">
      <c r="A58" s="3">
        <v>2024</v>
      </c>
      <c r="B58" s="3" t="s">
        <v>3471</v>
      </c>
      <c r="C58" s="39">
        <v>45382</v>
      </c>
      <c r="D58" s="1" t="s">
        <v>365</v>
      </c>
      <c r="E58" s="3"/>
      <c r="F58" s="2">
        <v>6818</v>
      </c>
      <c r="G58" s="2"/>
      <c r="H58" s="4">
        <f t="shared" si="0"/>
        <v>17123.049999999988</v>
      </c>
      <c r="J58" s="3" t="s">
        <v>2861</v>
      </c>
    </row>
    <row r="59" spans="1:10" s="1" customFormat="1" ht="20.399999999999999" hidden="1" customHeight="1" x14ac:dyDescent="0.25">
      <c r="A59" s="3">
        <v>2024</v>
      </c>
      <c r="B59" s="3" t="s">
        <v>389</v>
      </c>
      <c r="C59" s="39">
        <v>45385</v>
      </c>
      <c r="D59" s="1" t="s">
        <v>1085</v>
      </c>
      <c r="E59" s="3"/>
      <c r="F59" s="2"/>
      <c r="G59" s="2">
        <v>6818</v>
      </c>
      <c r="H59" s="4">
        <f t="shared" si="0"/>
        <v>10305.049999999988</v>
      </c>
      <c r="J59" s="3" t="s">
        <v>3482</v>
      </c>
    </row>
    <row r="60" spans="1:10" s="1" customFormat="1" ht="20.399999999999999" hidden="1" customHeight="1" x14ac:dyDescent="0.25">
      <c r="A60" s="3">
        <v>2024</v>
      </c>
      <c r="B60" s="3" t="s">
        <v>389</v>
      </c>
      <c r="C60" s="39">
        <v>45412</v>
      </c>
      <c r="D60" s="1" t="s">
        <v>365</v>
      </c>
      <c r="E60" s="3"/>
      <c r="F60" s="2">
        <v>6818</v>
      </c>
      <c r="G60" s="2"/>
      <c r="H60" s="4">
        <f t="shared" si="0"/>
        <v>17123.049999999988</v>
      </c>
      <c r="J60" s="3" t="s">
        <v>2935</v>
      </c>
    </row>
    <row r="61" spans="1:10" s="1" customFormat="1" ht="20.399999999999999" hidden="1" customHeight="1" x14ac:dyDescent="0.25">
      <c r="A61" s="3">
        <v>2024</v>
      </c>
      <c r="B61" s="3" t="s">
        <v>123</v>
      </c>
      <c r="C61" s="39">
        <v>45415</v>
      </c>
      <c r="D61" s="1" t="s">
        <v>1085</v>
      </c>
      <c r="E61" s="3"/>
      <c r="F61" s="2"/>
      <c r="G61" s="2">
        <v>6818</v>
      </c>
      <c r="H61" s="4">
        <f t="shared" si="0"/>
        <v>10305.049999999988</v>
      </c>
      <c r="J61" s="3" t="s">
        <v>3503</v>
      </c>
    </row>
    <row r="62" spans="1:10" s="1" customFormat="1" ht="20.399999999999999" hidden="1" customHeight="1" x14ac:dyDescent="0.25">
      <c r="A62" s="3">
        <v>2024</v>
      </c>
      <c r="B62" s="3" t="s">
        <v>123</v>
      </c>
      <c r="C62" s="39">
        <v>45443</v>
      </c>
      <c r="D62" s="1" t="s">
        <v>365</v>
      </c>
      <c r="E62" s="3"/>
      <c r="F62" s="2">
        <v>6818</v>
      </c>
      <c r="G62" s="2"/>
      <c r="H62" s="4">
        <f t="shared" si="0"/>
        <v>17123.049999999988</v>
      </c>
      <c r="J62" s="3" t="s">
        <v>3028</v>
      </c>
    </row>
    <row r="63" spans="1:10" s="1" customFormat="1" ht="20.399999999999999" hidden="1" customHeight="1" x14ac:dyDescent="0.25">
      <c r="A63" s="3">
        <v>2024</v>
      </c>
      <c r="B63" s="3" t="s">
        <v>132</v>
      </c>
      <c r="C63" s="39">
        <v>45446</v>
      </c>
      <c r="D63" s="1" t="s">
        <v>1085</v>
      </c>
      <c r="E63" s="3"/>
      <c r="F63" s="2"/>
      <c r="G63" s="2">
        <v>6818</v>
      </c>
      <c r="H63" s="4">
        <f t="shared" si="0"/>
        <v>10305.049999999988</v>
      </c>
      <c r="J63" s="3" t="s">
        <v>3504</v>
      </c>
    </row>
    <row r="64" spans="1:10" s="1" customFormat="1" ht="20.399999999999999" hidden="1" customHeight="1" x14ac:dyDescent="0.25">
      <c r="A64" s="3">
        <v>2024</v>
      </c>
      <c r="B64" s="3" t="s">
        <v>132</v>
      </c>
      <c r="C64" s="39">
        <v>45473</v>
      </c>
      <c r="D64" s="1" t="s">
        <v>365</v>
      </c>
      <c r="E64" s="3"/>
      <c r="F64" s="2">
        <v>6818</v>
      </c>
      <c r="G64" s="2"/>
      <c r="H64" s="4">
        <f t="shared" si="0"/>
        <v>17123.049999999988</v>
      </c>
      <c r="J64" s="3" t="s">
        <v>3109</v>
      </c>
    </row>
    <row r="65" spans="1:10" s="1" customFormat="1" ht="20.399999999999999" hidden="1" customHeight="1" x14ac:dyDescent="0.25">
      <c r="A65" s="3">
        <v>2024</v>
      </c>
      <c r="B65" s="3" t="s">
        <v>133</v>
      </c>
      <c r="C65" s="39">
        <v>45476</v>
      </c>
      <c r="D65" s="1" t="s">
        <v>1085</v>
      </c>
      <c r="E65" s="3"/>
      <c r="F65" s="2"/>
      <c r="G65" s="2">
        <v>6818</v>
      </c>
      <c r="H65" s="4">
        <f t="shared" si="0"/>
        <v>10305.049999999988</v>
      </c>
      <c r="J65" s="3" t="s">
        <v>3505</v>
      </c>
    </row>
    <row r="66" spans="1:10" s="1" customFormat="1" ht="20.399999999999999" hidden="1" customHeight="1" x14ac:dyDescent="0.25">
      <c r="A66" s="3">
        <v>2024</v>
      </c>
      <c r="B66" s="3" t="s">
        <v>133</v>
      </c>
      <c r="C66" s="39">
        <v>45503</v>
      </c>
      <c r="D66" s="1" t="s">
        <v>365</v>
      </c>
      <c r="E66" s="3"/>
      <c r="F66" s="2">
        <v>6818</v>
      </c>
      <c r="G66" s="2"/>
      <c r="H66" s="4">
        <f t="shared" si="0"/>
        <v>17123.049999999988</v>
      </c>
      <c r="J66" s="3" t="s">
        <v>3184</v>
      </c>
    </row>
    <row r="67" spans="1:10" s="1" customFormat="1" ht="20.399999999999999" hidden="1" customHeight="1" x14ac:dyDescent="0.25">
      <c r="A67" s="3">
        <v>2024</v>
      </c>
      <c r="B67" s="3" t="s">
        <v>135</v>
      </c>
      <c r="C67" s="39">
        <v>45507</v>
      </c>
      <c r="D67" s="1" t="s">
        <v>1085</v>
      </c>
      <c r="E67" s="3"/>
      <c r="F67" s="2"/>
      <c r="G67" s="2">
        <v>6818</v>
      </c>
      <c r="H67" s="4">
        <f t="shared" si="0"/>
        <v>10305.049999999988</v>
      </c>
      <c r="J67" s="3" t="s">
        <v>3506</v>
      </c>
    </row>
    <row r="68" spans="1:10" s="1" customFormat="1" ht="20.399999999999999" hidden="1" customHeight="1" x14ac:dyDescent="0.25">
      <c r="A68" s="3">
        <v>2024</v>
      </c>
      <c r="B68" s="3" t="s">
        <v>135</v>
      </c>
      <c r="C68" s="39">
        <v>45535</v>
      </c>
      <c r="D68" s="1" t="s">
        <v>365</v>
      </c>
      <c r="E68" s="3"/>
      <c r="F68" s="2">
        <v>6818</v>
      </c>
      <c r="G68" s="2"/>
      <c r="H68" s="4">
        <f t="shared" si="0"/>
        <v>17123.049999999988</v>
      </c>
      <c r="J68" s="3" t="s">
        <v>3317</v>
      </c>
    </row>
    <row r="69" spans="1:10" s="1" customFormat="1" ht="20.399999999999999" hidden="1" customHeight="1" x14ac:dyDescent="0.25">
      <c r="A69" s="3">
        <v>2024</v>
      </c>
      <c r="B69" s="3" t="s">
        <v>147</v>
      </c>
      <c r="C69" s="39">
        <v>45538</v>
      </c>
      <c r="D69" s="1" t="s">
        <v>1085</v>
      </c>
      <c r="E69" s="3"/>
      <c r="F69" s="2"/>
      <c r="G69" s="2">
        <v>6818</v>
      </c>
      <c r="H69" s="4">
        <f t="shared" si="0"/>
        <v>10305.049999999988</v>
      </c>
      <c r="J69" s="3" t="s">
        <v>3507</v>
      </c>
    </row>
    <row r="70" spans="1:10" s="1" customFormat="1" ht="20.399999999999999" hidden="1" customHeight="1" x14ac:dyDescent="0.25">
      <c r="A70" s="3">
        <v>2024</v>
      </c>
      <c r="B70" s="3" t="s">
        <v>147</v>
      </c>
      <c r="C70" s="44">
        <v>45563</v>
      </c>
      <c r="D70" s="1" t="s">
        <v>365</v>
      </c>
      <c r="E70" s="3"/>
      <c r="F70" s="2">
        <v>6818</v>
      </c>
      <c r="G70" s="2"/>
      <c r="H70" s="4">
        <f t="shared" ref="H70:H77" si="1">H69+F70-G70</f>
        <v>17123.049999999988</v>
      </c>
      <c r="J70" s="3" t="s">
        <v>3420</v>
      </c>
    </row>
    <row r="71" spans="1:10" s="1" customFormat="1" ht="20.399999999999999" hidden="1" customHeight="1" x14ac:dyDescent="0.25">
      <c r="A71" s="3">
        <v>2024</v>
      </c>
      <c r="B71" s="3" t="s">
        <v>459</v>
      </c>
      <c r="C71" s="39">
        <v>45568</v>
      </c>
      <c r="D71" s="1" t="s">
        <v>1085</v>
      </c>
      <c r="E71" s="3"/>
      <c r="F71" s="2"/>
      <c r="G71" s="2">
        <v>6818</v>
      </c>
      <c r="H71" s="4">
        <f t="shared" si="1"/>
        <v>10305.049999999988</v>
      </c>
      <c r="J71" s="3" t="s">
        <v>3579</v>
      </c>
    </row>
    <row r="72" spans="1:10" s="1" customFormat="1" ht="20.399999999999999" hidden="1" customHeight="1" x14ac:dyDescent="0.25">
      <c r="A72" s="3">
        <v>2024</v>
      </c>
      <c r="B72" s="3" t="s">
        <v>459</v>
      </c>
      <c r="C72" s="44">
        <v>45594</v>
      </c>
      <c r="D72" s="1" t="s">
        <v>365</v>
      </c>
      <c r="E72" s="3"/>
      <c r="F72" s="2">
        <v>6818</v>
      </c>
      <c r="G72" s="2"/>
      <c r="H72" s="4">
        <f t="shared" si="1"/>
        <v>17123.049999999988</v>
      </c>
      <c r="J72" s="3" t="s">
        <v>3537</v>
      </c>
    </row>
    <row r="73" spans="1:10" s="1" customFormat="1" ht="20.399999999999999" hidden="1" customHeight="1" x14ac:dyDescent="0.25">
      <c r="A73" s="3">
        <v>2024</v>
      </c>
      <c r="B73" s="3" t="s">
        <v>360</v>
      </c>
      <c r="C73" s="39">
        <v>45599</v>
      </c>
      <c r="D73" s="1" t="s">
        <v>1085</v>
      </c>
      <c r="E73" s="3"/>
      <c r="F73" s="2"/>
      <c r="G73" s="2">
        <v>6818</v>
      </c>
      <c r="H73" s="4">
        <f t="shared" si="1"/>
        <v>10305.049999999988</v>
      </c>
      <c r="J73" s="3" t="s">
        <v>3760</v>
      </c>
    </row>
    <row r="74" spans="1:10" s="1" customFormat="1" ht="20.399999999999999" hidden="1" customHeight="1" x14ac:dyDescent="0.25">
      <c r="A74" s="3">
        <v>2024</v>
      </c>
      <c r="B74" s="3" t="s">
        <v>360</v>
      </c>
      <c r="C74" s="44">
        <v>45623</v>
      </c>
      <c r="D74" s="1" t="s">
        <v>365</v>
      </c>
      <c r="E74" s="3"/>
      <c r="F74" s="2">
        <v>6818</v>
      </c>
      <c r="G74" s="2"/>
      <c r="H74" s="4">
        <f t="shared" si="1"/>
        <v>17123.049999999988</v>
      </c>
      <c r="J74" s="3" t="s">
        <v>4120</v>
      </c>
    </row>
    <row r="75" spans="1:10" s="1" customFormat="1" ht="20.399999999999999" hidden="1" customHeight="1" x14ac:dyDescent="0.25">
      <c r="A75" s="3">
        <v>2024</v>
      </c>
      <c r="B75" s="3" t="s">
        <v>159</v>
      </c>
      <c r="C75" s="39">
        <v>45629</v>
      </c>
      <c r="D75" s="1" t="s">
        <v>1085</v>
      </c>
      <c r="E75" s="3"/>
      <c r="F75" s="2"/>
      <c r="G75" s="2">
        <v>6818</v>
      </c>
      <c r="H75" s="4">
        <f t="shared" si="1"/>
        <v>10305.049999999988</v>
      </c>
      <c r="J75" s="3" t="s">
        <v>4121</v>
      </c>
    </row>
    <row r="76" spans="1:10" s="1" customFormat="1" ht="20.399999999999999" hidden="1" customHeight="1" x14ac:dyDescent="0.25">
      <c r="A76" s="3">
        <v>2024</v>
      </c>
      <c r="B76" s="3" t="s">
        <v>159</v>
      </c>
      <c r="C76" s="44">
        <v>45654</v>
      </c>
      <c r="D76" s="1" t="s">
        <v>365</v>
      </c>
      <c r="E76" s="3"/>
      <c r="F76" s="2">
        <v>6818</v>
      </c>
      <c r="G76" s="2"/>
      <c r="H76" s="4">
        <f t="shared" si="1"/>
        <v>17123.049999999988</v>
      </c>
      <c r="J76" s="3" t="s">
        <v>4122</v>
      </c>
    </row>
    <row r="77" spans="1:10" s="1" customFormat="1" ht="20.399999999999999" hidden="1" customHeight="1" x14ac:dyDescent="0.25">
      <c r="A77" s="3">
        <v>2024</v>
      </c>
      <c r="B77" s="3" t="s">
        <v>104</v>
      </c>
      <c r="C77" s="39">
        <v>45660</v>
      </c>
      <c r="D77" s="1" t="s">
        <v>1085</v>
      </c>
      <c r="E77" s="3"/>
      <c r="F77" s="2"/>
      <c r="G77" s="2">
        <v>6818</v>
      </c>
      <c r="H77" s="4">
        <f t="shared" si="1"/>
        <v>10305.049999999988</v>
      </c>
      <c r="J77" s="3" t="s">
        <v>4123</v>
      </c>
    </row>
    <row r="78" spans="1:10" s="1" customFormat="1" ht="20.399999999999999" customHeight="1" x14ac:dyDescent="0.25">
      <c r="A78" s="3">
        <v>2025</v>
      </c>
      <c r="B78" s="3" t="s">
        <v>104</v>
      </c>
      <c r="C78" s="44">
        <v>45682</v>
      </c>
      <c r="D78" s="1" t="s">
        <v>365</v>
      </c>
      <c r="E78" s="3"/>
      <c r="F78" s="2">
        <v>6818</v>
      </c>
      <c r="G78" s="2"/>
      <c r="H78" s="4">
        <f t="shared" ref="H78:H99" si="2">H77+F78-G78</f>
        <v>17123.049999999988</v>
      </c>
      <c r="J78" s="3" t="s">
        <v>4124</v>
      </c>
    </row>
    <row r="79" spans="1:10" ht="20.399999999999999" customHeight="1" x14ac:dyDescent="0.25">
      <c r="A79" s="3">
        <v>2025</v>
      </c>
      <c r="B79" s="3" t="s">
        <v>358</v>
      </c>
      <c r="C79" s="39">
        <v>45691</v>
      </c>
      <c r="D79" s="1" t="s">
        <v>1085</v>
      </c>
      <c r="E79" s="3"/>
      <c r="F79" s="2"/>
      <c r="G79" s="2">
        <v>6818</v>
      </c>
      <c r="H79" s="4">
        <f t="shared" si="2"/>
        <v>10305.049999999988</v>
      </c>
      <c r="I79" s="1"/>
      <c r="J79" s="3" t="s">
        <v>4125</v>
      </c>
    </row>
    <row r="80" spans="1:10" ht="20.399999999999999" customHeight="1" x14ac:dyDescent="0.25">
      <c r="A80" s="3">
        <v>2025</v>
      </c>
      <c r="B80" s="3" t="s">
        <v>358</v>
      </c>
      <c r="C80" s="44"/>
      <c r="D80" s="1" t="s">
        <v>365</v>
      </c>
      <c r="E80" s="3"/>
      <c r="F80" s="2">
        <v>6818</v>
      </c>
      <c r="G80" s="2"/>
      <c r="H80" s="4">
        <f t="shared" si="2"/>
        <v>17123.049999999988</v>
      </c>
      <c r="I80" s="1"/>
      <c r="J80" s="3" t="s">
        <v>4059</v>
      </c>
    </row>
    <row r="81" spans="1:11" ht="20.399999999999999" customHeight="1" x14ac:dyDescent="0.25">
      <c r="A81" s="3">
        <v>2025</v>
      </c>
      <c r="B81" s="3" t="s">
        <v>369</v>
      </c>
      <c r="C81" s="39">
        <v>45719</v>
      </c>
      <c r="D81" s="1" t="s">
        <v>1085</v>
      </c>
      <c r="E81" s="3"/>
      <c r="F81" s="2"/>
      <c r="G81" s="2">
        <v>6818</v>
      </c>
      <c r="H81" s="4">
        <f t="shared" si="2"/>
        <v>10305.049999999988</v>
      </c>
      <c r="I81" s="1"/>
      <c r="J81" s="3" t="s">
        <v>4870</v>
      </c>
    </row>
    <row r="82" spans="1:11" ht="20.399999999999999" customHeight="1" x14ac:dyDescent="0.25">
      <c r="A82" s="3">
        <v>2025</v>
      </c>
      <c r="B82" s="3" t="s">
        <v>358</v>
      </c>
      <c r="C82" s="44"/>
      <c r="D82" s="1" t="s">
        <v>365</v>
      </c>
      <c r="E82" s="3"/>
      <c r="F82" s="2">
        <v>6818</v>
      </c>
      <c r="G82" s="2"/>
      <c r="H82" s="4">
        <f t="shared" si="2"/>
        <v>17123.049999999988</v>
      </c>
      <c r="I82" s="1"/>
      <c r="J82" s="3" t="s">
        <v>4865</v>
      </c>
    </row>
    <row r="83" spans="1:11" ht="20.399999999999999" customHeight="1" x14ac:dyDescent="0.25">
      <c r="A83" s="3">
        <v>2025</v>
      </c>
      <c r="B83" s="3" t="s">
        <v>389</v>
      </c>
      <c r="C83" s="39">
        <v>45750</v>
      </c>
      <c r="D83" s="1" t="s">
        <v>1085</v>
      </c>
      <c r="E83" s="3"/>
      <c r="F83" s="2"/>
      <c r="G83" s="2">
        <v>6818</v>
      </c>
      <c r="H83" s="4">
        <f t="shared" si="2"/>
        <v>10305.049999999988</v>
      </c>
      <c r="J83" s="27" t="s">
        <v>4871</v>
      </c>
    </row>
    <row r="84" spans="1:11" s="249" customFormat="1" ht="20.399999999999999" customHeight="1" thickBot="1" x14ac:dyDescent="0.3">
      <c r="A84" s="34">
        <v>2025</v>
      </c>
      <c r="B84" s="248" t="s">
        <v>389</v>
      </c>
      <c r="C84" s="61"/>
      <c r="D84" s="24" t="s">
        <v>365</v>
      </c>
      <c r="E84" s="34"/>
      <c r="F84" s="21">
        <v>6818</v>
      </c>
      <c r="G84" s="21"/>
      <c r="H84" s="22">
        <f t="shared" si="2"/>
        <v>17123.049999999988</v>
      </c>
      <c r="J84" s="248" t="s">
        <v>4866</v>
      </c>
    </row>
    <row r="85" spans="1:11" s="247" customFormat="1" ht="20.399999999999999" customHeight="1" x14ac:dyDescent="0.25">
      <c r="A85" s="35">
        <v>2025</v>
      </c>
      <c r="B85" s="246" t="s">
        <v>123</v>
      </c>
      <c r="C85" s="44">
        <v>45778</v>
      </c>
      <c r="D85" s="36" t="s">
        <v>47</v>
      </c>
      <c r="E85" s="35"/>
      <c r="F85" s="25"/>
      <c r="G85" s="25">
        <v>20</v>
      </c>
      <c r="H85" s="70">
        <f t="shared" si="2"/>
        <v>17103.049999999988</v>
      </c>
      <c r="J85" s="246" t="s">
        <v>4782</v>
      </c>
      <c r="K85" s="247" t="s">
        <v>4783</v>
      </c>
    </row>
    <row r="86" spans="1:11" ht="20.399999999999999" customHeight="1" x14ac:dyDescent="0.25">
      <c r="A86" s="3">
        <v>2025</v>
      </c>
      <c r="B86" s="3" t="s">
        <v>123</v>
      </c>
      <c r="C86" s="39">
        <v>45780</v>
      </c>
      <c r="D86" s="1" t="s">
        <v>1085</v>
      </c>
      <c r="E86" s="3"/>
      <c r="F86" s="2"/>
      <c r="G86" s="2">
        <v>6818</v>
      </c>
      <c r="H86" s="4">
        <f t="shared" si="2"/>
        <v>10285.049999999988</v>
      </c>
      <c r="J86" s="27" t="s">
        <v>4369</v>
      </c>
    </row>
    <row r="87" spans="1:11" ht="20.399999999999999" customHeight="1" x14ac:dyDescent="0.25">
      <c r="A87" s="3">
        <v>2025</v>
      </c>
      <c r="B87" s="27" t="s">
        <v>123</v>
      </c>
      <c r="C87" s="39">
        <v>45805</v>
      </c>
      <c r="D87" s="1" t="s">
        <v>365</v>
      </c>
      <c r="E87" s="3"/>
      <c r="F87" s="2">
        <v>6818</v>
      </c>
      <c r="G87" s="2"/>
      <c r="H87" s="4">
        <f t="shared" si="2"/>
        <v>17103.049999999988</v>
      </c>
      <c r="J87" s="27" t="s">
        <v>4867</v>
      </c>
    </row>
    <row r="88" spans="1:11" ht="20.399999999999999" customHeight="1" x14ac:dyDescent="0.25">
      <c r="A88" s="3">
        <v>2025</v>
      </c>
      <c r="B88" s="3" t="s">
        <v>4601</v>
      </c>
      <c r="C88" s="39">
        <v>45811</v>
      </c>
      <c r="D88" s="1" t="s">
        <v>1085</v>
      </c>
      <c r="E88" s="3"/>
      <c r="F88" s="2"/>
      <c r="G88" s="2">
        <v>6818</v>
      </c>
      <c r="H88" s="4">
        <f t="shared" si="2"/>
        <v>10285.049999999988</v>
      </c>
      <c r="J88" s="27" t="s">
        <v>4453</v>
      </c>
    </row>
    <row r="89" spans="1:11" ht="20.399999999999999" customHeight="1" x14ac:dyDescent="0.25">
      <c r="A89" s="3">
        <v>2025</v>
      </c>
      <c r="B89" s="27" t="s">
        <v>358</v>
      </c>
      <c r="C89" s="39">
        <v>45836</v>
      </c>
      <c r="D89" s="1" t="s">
        <v>365</v>
      </c>
      <c r="E89" s="3"/>
      <c r="F89" s="2">
        <v>6818</v>
      </c>
      <c r="G89" s="2"/>
      <c r="H89" s="4">
        <f t="shared" si="2"/>
        <v>17103.049999999988</v>
      </c>
      <c r="J89" s="27" t="s">
        <v>4868</v>
      </c>
    </row>
    <row r="90" spans="1:11" ht="20.399999999999999" customHeight="1" x14ac:dyDescent="0.25">
      <c r="A90" s="3">
        <v>2025</v>
      </c>
      <c r="B90" s="3" t="s">
        <v>4602</v>
      </c>
      <c r="C90" s="39">
        <v>45841</v>
      </c>
      <c r="D90" s="1" t="s">
        <v>1085</v>
      </c>
      <c r="E90" s="3"/>
      <c r="F90" s="2"/>
      <c r="G90" s="2">
        <v>6818</v>
      </c>
      <c r="H90" s="4">
        <f t="shared" si="2"/>
        <v>10285.049999999988</v>
      </c>
      <c r="J90" s="27" t="s">
        <v>4566</v>
      </c>
    </row>
    <row r="91" spans="1:11" ht="20.399999999999999" customHeight="1" x14ac:dyDescent="0.25">
      <c r="A91" s="3">
        <v>2025</v>
      </c>
      <c r="B91" s="3" t="s">
        <v>4602</v>
      </c>
      <c r="C91" s="39">
        <v>45865</v>
      </c>
      <c r="D91" s="1" t="s">
        <v>365</v>
      </c>
      <c r="E91" s="3"/>
      <c r="F91" s="2">
        <v>6818</v>
      </c>
      <c r="G91" s="2"/>
      <c r="H91" s="4">
        <f t="shared" si="2"/>
        <v>17103.049999999988</v>
      </c>
      <c r="J91" s="27" t="s">
        <v>4869</v>
      </c>
    </row>
    <row r="92" spans="1:11" ht="20.399999999999999" customHeight="1" x14ac:dyDescent="0.25">
      <c r="A92" s="3">
        <v>2025</v>
      </c>
      <c r="B92" s="3" t="s">
        <v>4602</v>
      </c>
      <c r="C92" s="39">
        <v>45865</v>
      </c>
      <c r="D92" s="1" t="s">
        <v>96</v>
      </c>
      <c r="F92" s="2"/>
      <c r="G92" s="2">
        <v>10000</v>
      </c>
      <c r="H92" s="4">
        <f t="shared" si="2"/>
        <v>7103.0499999999884</v>
      </c>
      <c r="I92" s="144" t="s">
        <v>179</v>
      </c>
      <c r="J92" s="27" t="s">
        <v>4600</v>
      </c>
    </row>
    <row r="93" spans="1:11" ht="20.399999999999999" customHeight="1" x14ac:dyDescent="0.25">
      <c r="A93" s="3">
        <v>2025</v>
      </c>
      <c r="B93" s="3" t="s">
        <v>135</v>
      </c>
      <c r="C93" s="39">
        <v>45872</v>
      </c>
      <c r="D93" s="1" t="s">
        <v>1085</v>
      </c>
      <c r="E93" s="1"/>
      <c r="F93" s="2"/>
      <c r="G93" s="2">
        <v>6818</v>
      </c>
      <c r="H93" s="4">
        <f t="shared" si="2"/>
        <v>285.04999999998836</v>
      </c>
      <c r="I93" s="1"/>
      <c r="J93" s="3" t="s">
        <v>4872</v>
      </c>
    </row>
    <row r="94" spans="1:11" ht="20.399999999999999" customHeight="1" x14ac:dyDescent="0.25">
      <c r="A94" s="3">
        <v>2025</v>
      </c>
      <c r="B94" s="3"/>
      <c r="C94" s="39">
        <v>45898</v>
      </c>
      <c r="D94" s="1" t="s">
        <v>365</v>
      </c>
      <c r="E94" s="1"/>
      <c r="F94" s="2">
        <v>6818</v>
      </c>
      <c r="G94" s="2"/>
      <c r="H94" s="4">
        <f t="shared" si="2"/>
        <v>7103.0499999999884</v>
      </c>
      <c r="I94" s="1"/>
      <c r="J94" s="3" t="s">
        <v>4875</v>
      </c>
    </row>
    <row r="95" spans="1:11" ht="20.399999999999999" customHeight="1" x14ac:dyDescent="0.25">
      <c r="A95" s="3">
        <v>2025</v>
      </c>
      <c r="B95" s="3"/>
      <c r="C95" s="39">
        <v>45903</v>
      </c>
      <c r="D95" s="1" t="s">
        <v>1085</v>
      </c>
      <c r="E95" s="1"/>
      <c r="F95" s="2"/>
      <c r="G95" s="2">
        <v>6818</v>
      </c>
      <c r="H95" s="4">
        <f>H94+F95-G95</f>
        <v>285.04999999998836</v>
      </c>
      <c r="I95" s="1"/>
      <c r="J95" s="3" t="s">
        <v>4873</v>
      </c>
    </row>
    <row r="96" spans="1:11" ht="20.399999999999999" customHeight="1" x14ac:dyDescent="0.25">
      <c r="A96" s="3">
        <v>2025</v>
      </c>
      <c r="B96" s="3"/>
      <c r="C96" s="39">
        <v>45909</v>
      </c>
      <c r="D96" s="1" t="s">
        <v>47</v>
      </c>
      <c r="E96" s="1"/>
      <c r="F96" s="2"/>
      <c r="G96" s="2">
        <v>20</v>
      </c>
      <c r="H96" s="4">
        <f t="shared" ref="H96" si="3">H95+F96-G96</f>
        <v>265.04999999998836</v>
      </c>
      <c r="I96" s="1"/>
      <c r="J96" s="3" t="s">
        <v>4877</v>
      </c>
    </row>
    <row r="97" spans="1:10" s="249" customFormat="1" ht="20.399999999999999" customHeight="1" thickBot="1" x14ac:dyDescent="0.3">
      <c r="A97" s="34">
        <v>2025</v>
      </c>
      <c r="B97" s="34"/>
      <c r="C97" s="40">
        <v>45928</v>
      </c>
      <c r="D97" s="249" t="s">
        <v>365</v>
      </c>
      <c r="E97" s="248"/>
      <c r="F97" s="21">
        <v>6818</v>
      </c>
      <c r="G97" s="21"/>
      <c r="H97" s="22">
        <f t="shared" si="2"/>
        <v>7083.0499999999884</v>
      </c>
      <c r="J97" s="248" t="s">
        <v>4876</v>
      </c>
    </row>
    <row r="98" spans="1:10" ht="20.399999999999999" customHeight="1" x14ac:dyDescent="0.25">
      <c r="A98" s="3">
        <v>2025</v>
      </c>
      <c r="B98" s="3"/>
      <c r="C98" s="39">
        <v>45933</v>
      </c>
      <c r="D98" s="144" t="s">
        <v>1085</v>
      </c>
      <c r="F98" s="2"/>
      <c r="G98" s="2">
        <v>6818</v>
      </c>
      <c r="H98" s="4">
        <f t="shared" si="2"/>
        <v>265.04999999998836</v>
      </c>
      <c r="J98" s="27" t="s">
        <v>4874</v>
      </c>
    </row>
    <row r="99" spans="1:10" ht="20.399999999999999" customHeight="1" x14ac:dyDescent="0.25">
      <c r="A99" s="3">
        <v>2025</v>
      </c>
      <c r="B99" s="3"/>
      <c r="C99" s="39">
        <v>45958</v>
      </c>
      <c r="D99" s="1" t="s">
        <v>365</v>
      </c>
      <c r="E99" s="1"/>
      <c r="F99" s="2">
        <v>6818</v>
      </c>
      <c r="G99" s="2"/>
      <c r="H99" s="4">
        <f t="shared" si="2"/>
        <v>7083.0499999999884</v>
      </c>
    </row>
    <row r="100" spans="1:10" ht="20.399999999999999" customHeight="1" x14ac:dyDescent="0.25">
      <c r="A100" s="3">
        <v>2025</v>
      </c>
      <c r="B100" s="3"/>
      <c r="C100" s="39">
        <v>45964</v>
      </c>
      <c r="D100" s="1" t="s">
        <v>1085</v>
      </c>
      <c r="E100" s="1"/>
      <c r="F100" s="2"/>
      <c r="G100" s="2">
        <v>6818</v>
      </c>
      <c r="H100" s="4">
        <f t="shared" ref="H100:H104" si="4">H99+F100-G100</f>
        <v>265.04999999998836</v>
      </c>
    </row>
    <row r="101" spans="1:10" ht="20.399999999999999" customHeight="1" x14ac:dyDescent="0.25">
      <c r="A101" s="3">
        <v>2025</v>
      </c>
      <c r="B101" s="3"/>
      <c r="C101" s="39">
        <v>45990</v>
      </c>
      <c r="D101" s="1" t="s">
        <v>365</v>
      </c>
      <c r="E101" s="1"/>
      <c r="F101" s="2">
        <v>6818</v>
      </c>
      <c r="G101" s="2"/>
      <c r="H101" s="4">
        <f t="shared" si="4"/>
        <v>7083.0499999999884</v>
      </c>
    </row>
    <row r="102" spans="1:10" ht="20.399999999999999" customHeight="1" x14ac:dyDescent="0.25">
      <c r="A102" s="3">
        <v>2025</v>
      </c>
      <c r="B102" s="3"/>
      <c r="C102" s="39"/>
      <c r="D102" s="1" t="s">
        <v>1085</v>
      </c>
      <c r="E102" s="1"/>
      <c r="F102" s="2"/>
      <c r="G102" s="2">
        <v>6818</v>
      </c>
      <c r="H102" s="4">
        <f t="shared" si="4"/>
        <v>265.04999999998836</v>
      </c>
    </row>
    <row r="103" spans="1:10" ht="20.399999999999999" customHeight="1" x14ac:dyDescent="0.25">
      <c r="A103" s="3">
        <v>2025</v>
      </c>
      <c r="B103" s="3"/>
      <c r="C103" s="39"/>
      <c r="D103" s="1" t="s">
        <v>365</v>
      </c>
      <c r="E103" s="1"/>
      <c r="F103" s="2">
        <v>6818</v>
      </c>
      <c r="G103" s="2"/>
      <c r="H103" s="4">
        <f t="shared" si="4"/>
        <v>7083.0499999999884</v>
      </c>
    </row>
    <row r="104" spans="1:10" ht="20.399999999999999" customHeight="1" x14ac:dyDescent="0.25">
      <c r="A104" s="3">
        <v>2025</v>
      </c>
      <c r="B104" s="3"/>
      <c r="C104" s="39"/>
      <c r="D104" s="1" t="s">
        <v>1085</v>
      </c>
      <c r="E104" s="1"/>
      <c r="F104" s="2"/>
      <c r="G104" s="2">
        <v>6818</v>
      </c>
      <c r="H104" s="4">
        <f t="shared" si="4"/>
        <v>265.04999999998836</v>
      </c>
    </row>
    <row r="105" spans="1:10" ht="20.399999999999999" customHeight="1" x14ac:dyDescent="0.25">
      <c r="A105" s="3">
        <v>2025</v>
      </c>
      <c r="B105" s="27" t="s">
        <v>179</v>
      </c>
      <c r="C105" s="39"/>
      <c r="D105" s="1" t="s">
        <v>365</v>
      </c>
      <c r="E105" s="1"/>
      <c r="F105" s="2">
        <v>6818</v>
      </c>
      <c r="G105" s="2"/>
      <c r="H105" s="4">
        <f t="shared" ref="H105:H122" si="5">H104+F105-G105</f>
        <v>7083.0499999999884</v>
      </c>
    </row>
    <row r="106" spans="1:10" ht="20.399999999999999" customHeight="1" x14ac:dyDescent="0.25">
      <c r="A106" s="3">
        <v>2025</v>
      </c>
      <c r="B106" s="3"/>
      <c r="C106" s="39"/>
      <c r="D106" s="1" t="s">
        <v>1085</v>
      </c>
      <c r="E106" s="1"/>
      <c r="F106" s="2"/>
      <c r="G106" s="2">
        <v>6818</v>
      </c>
      <c r="H106" s="4">
        <f t="shared" si="5"/>
        <v>265.04999999998836</v>
      </c>
    </row>
    <row r="107" spans="1:10" ht="20.399999999999999" customHeight="1" x14ac:dyDescent="0.25">
      <c r="A107" s="3">
        <v>2025</v>
      </c>
      <c r="B107" s="3"/>
      <c r="C107" s="39"/>
      <c r="D107" s="1" t="s">
        <v>365</v>
      </c>
      <c r="E107" s="1"/>
      <c r="F107" s="2">
        <v>6818</v>
      </c>
      <c r="G107" s="2"/>
      <c r="H107" s="4">
        <f t="shared" si="5"/>
        <v>7083.0499999999884</v>
      </c>
    </row>
    <row r="108" spans="1:10" ht="20.399999999999999" customHeight="1" x14ac:dyDescent="0.25">
      <c r="A108" s="3">
        <v>2025</v>
      </c>
      <c r="B108" s="3"/>
      <c r="C108" s="39"/>
      <c r="D108" s="1" t="s">
        <v>1085</v>
      </c>
      <c r="E108" s="1"/>
      <c r="F108" s="2"/>
      <c r="G108" s="2">
        <v>6818</v>
      </c>
      <c r="H108" s="4">
        <f t="shared" si="5"/>
        <v>265.04999999998836</v>
      </c>
    </row>
    <row r="109" spans="1:10" ht="20.399999999999999" customHeight="1" x14ac:dyDescent="0.25">
      <c r="A109" s="3">
        <v>2025</v>
      </c>
      <c r="B109" s="3"/>
      <c r="C109" s="39"/>
      <c r="D109" s="1" t="s">
        <v>365</v>
      </c>
      <c r="E109" s="1"/>
      <c r="F109" s="2">
        <v>6818</v>
      </c>
      <c r="G109" s="2"/>
      <c r="H109" s="4">
        <f t="shared" si="5"/>
        <v>7083.0499999999884</v>
      </c>
    </row>
    <row r="110" spans="1:10" ht="20.399999999999999" customHeight="1" x14ac:dyDescent="0.25">
      <c r="A110" s="3">
        <v>2025</v>
      </c>
      <c r="B110" s="3"/>
      <c r="C110" s="39"/>
      <c r="D110" s="1" t="s">
        <v>1085</v>
      </c>
      <c r="E110" s="1"/>
      <c r="F110" s="2"/>
      <c r="G110" s="2">
        <v>6818</v>
      </c>
      <c r="H110" s="4">
        <f t="shared" si="5"/>
        <v>265.04999999998836</v>
      </c>
    </row>
    <row r="111" spans="1:10" ht="20.399999999999999" customHeight="1" x14ac:dyDescent="0.25">
      <c r="A111" s="3">
        <v>2025</v>
      </c>
      <c r="B111" s="3"/>
      <c r="C111" s="39"/>
      <c r="D111" s="1" t="s">
        <v>365</v>
      </c>
      <c r="E111" s="1"/>
      <c r="F111" s="2">
        <v>6818</v>
      </c>
      <c r="G111" s="2"/>
      <c r="H111" s="4">
        <f t="shared" si="5"/>
        <v>7083.0499999999884</v>
      </c>
    </row>
    <row r="112" spans="1:10" s="1" customFormat="1" ht="20.399999999999999" customHeight="1" x14ac:dyDescent="0.25">
      <c r="A112" s="3">
        <v>2025</v>
      </c>
      <c r="B112" s="3"/>
      <c r="C112" s="39"/>
      <c r="D112" s="1" t="s">
        <v>1085</v>
      </c>
      <c r="F112" s="2"/>
      <c r="G112" s="2">
        <v>6818</v>
      </c>
      <c r="H112" s="4">
        <f t="shared" si="5"/>
        <v>265.04999999998836</v>
      </c>
      <c r="I112" s="144"/>
      <c r="J112" s="27"/>
    </row>
    <row r="113" spans="1:8" ht="20.399999999999999" customHeight="1" x14ac:dyDescent="0.25">
      <c r="A113" s="3">
        <v>2025</v>
      </c>
      <c r="C113" s="39"/>
      <c r="D113" s="1" t="s">
        <v>365</v>
      </c>
      <c r="E113" s="1"/>
      <c r="F113" s="2">
        <v>6818</v>
      </c>
      <c r="G113" s="2"/>
      <c r="H113" s="4">
        <f t="shared" si="5"/>
        <v>7083.0499999999884</v>
      </c>
    </row>
    <row r="114" spans="1:8" ht="20.399999999999999" customHeight="1" x14ac:dyDescent="0.25">
      <c r="A114" s="3">
        <v>2025</v>
      </c>
      <c r="C114" s="39"/>
      <c r="F114" s="2"/>
      <c r="G114" s="2"/>
      <c r="H114" s="4">
        <f t="shared" si="5"/>
        <v>7083.0499999999884</v>
      </c>
    </row>
    <row r="115" spans="1:8" ht="20.399999999999999" customHeight="1" x14ac:dyDescent="0.25">
      <c r="A115" s="3">
        <v>2025</v>
      </c>
      <c r="C115" s="39"/>
      <c r="F115" s="2"/>
      <c r="G115" s="2"/>
      <c r="H115" s="4">
        <f t="shared" si="5"/>
        <v>7083.0499999999884</v>
      </c>
    </row>
    <row r="116" spans="1:8" ht="20.399999999999999" customHeight="1" x14ac:dyDescent="0.25">
      <c r="A116" s="3">
        <v>2025</v>
      </c>
      <c r="C116" s="39"/>
      <c r="F116" s="2"/>
      <c r="G116" s="2"/>
      <c r="H116" s="4">
        <f t="shared" si="5"/>
        <v>7083.0499999999884</v>
      </c>
    </row>
    <row r="117" spans="1:8" ht="20.399999999999999" customHeight="1" x14ac:dyDescent="0.25">
      <c r="A117" s="3">
        <v>2025</v>
      </c>
      <c r="C117" s="39"/>
      <c r="F117" s="2"/>
      <c r="G117" s="2"/>
      <c r="H117" s="4">
        <f t="shared" si="5"/>
        <v>7083.0499999999884</v>
      </c>
    </row>
    <row r="118" spans="1:8" ht="20.399999999999999" customHeight="1" x14ac:dyDescent="0.25">
      <c r="A118" s="3">
        <v>2025</v>
      </c>
      <c r="C118" s="39"/>
      <c r="F118" s="2"/>
      <c r="G118" s="2"/>
      <c r="H118" s="4">
        <f t="shared" si="5"/>
        <v>7083.0499999999884</v>
      </c>
    </row>
    <row r="119" spans="1:8" ht="20.399999999999999" customHeight="1" x14ac:dyDescent="0.25">
      <c r="A119" s="3">
        <v>2025</v>
      </c>
      <c r="C119" s="39"/>
      <c r="F119" s="2"/>
      <c r="G119" s="2"/>
      <c r="H119" s="4">
        <f t="shared" si="5"/>
        <v>7083.0499999999884</v>
      </c>
    </row>
    <row r="120" spans="1:8" ht="20.399999999999999" customHeight="1" x14ac:dyDescent="0.25">
      <c r="A120" s="3">
        <v>2025</v>
      </c>
      <c r="C120" s="39"/>
      <c r="F120" s="2"/>
      <c r="G120" s="2"/>
      <c r="H120" s="4">
        <f t="shared" si="5"/>
        <v>7083.0499999999884</v>
      </c>
    </row>
    <row r="121" spans="1:8" ht="20.399999999999999" customHeight="1" x14ac:dyDescent="0.25">
      <c r="A121" s="3">
        <v>2025</v>
      </c>
      <c r="C121" s="39"/>
      <c r="F121" s="2"/>
      <c r="G121" s="2"/>
      <c r="H121" s="4">
        <f t="shared" si="5"/>
        <v>7083.0499999999884</v>
      </c>
    </row>
    <row r="122" spans="1:8" ht="20.399999999999999" customHeight="1" x14ac:dyDescent="0.25">
      <c r="A122" s="3">
        <v>2025</v>
      </c>
      <c r="C122" s="39"/>
      <c r="F122" s="2"/>
      <c r="G122" s="2"/>
      <c r="H122" s="4">
        <f t="shared" si="5"/>
        <v>7083.0499999999884</v>
      </c>
    </row>
    <row r="123" spans="1:8" ht="20.399999999999999" customHeight="1" x14ac:dyDescent="0.25">
      <c r="A123" s="3">
        <v>2025</v>
      </c>
      <c r="C123" s="39"/>
      <c r="F123" s="2"/>
      <c r="G123" s="2"/>
      <c r="H123" s="4">
        <f t="shared" ref="H123:H124" si="6">H122+F123-G123</f>
        <v>7083.0499999999884</v>
      </c>
    </row>
    <row r="124" spans="1:8" ht="20.399999999999999" customHeight="1" x14ac:dyDescent="0.25">
      <c r="A124" s="3">
        <v>2025</v>
      </c>
      <c r="C124" s="39"/>
      <c r="F124" s="2"/>
      <c r="G124" s="2"/>
      <c r="H124" s="4">
        <f t="shared" si="6"/>
        <v>7083.0499999999884</v>
      </c>
    </row>
  </sheetData>
  <autoFilter ref="A2:J124" xr:uid="{00000000-0009-0000-0000-00000F000000}">
    <filterColumn colId="0">
      <filters blank="1">
        <filter val="2025"/>
      </filters>
    </filterColumn>
  </autoFilter>
  <phoneticPr fontId="20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>
    <tabColor theme="5" tint="-0.249977111117893"/>
    <pageSetUpPr fitToPage="1"/>
  </sheetPr>
  <dimension ref="A1:XFC2259"/>
  <sheetViews>
    <sheetView zoomScale="110" zoomScaleNormal="110" workbookViewId="0">
      <pane xSplit="2" ySplit="1240" topLeftCell="C1241" activePane="bottomRight" state="frozen"/>
      <selection pane="topRight" activeCell="C1" sqref="C1"/>
      <selection pane="bottomLeft" activeCell="A1241" sqref="A1241"/>
      <selection pane="bottomRight" activeCell="K2047" sqref="K2047"/>
    </sheetView>
  </sheetViews>
  <sheetFormatPr defaultColWidth="8.88671875" defaultRowHeight="23.25" customHeight="1" x14ac:dyDescent="0.3"/>
  <cols>
    <col min="1" max="1" width="11.6640625" style="11" customWidth="1"/>
    <col min="2" max="2" width="12.6640625" style="11" customWidth="1"/>
    <col min="3" max="3" width="12.5546875" style="11" customWidth="1"/>
    <col min="4" max="4" width="36.21875" style="11" customWidth="1"/>
    <col min="5" max="5" width="16.44140625" style="3" customWidth="1"/>
    <col min="6" max="7" width="17.5546875" style="11" customWidth="1"/>
    <col min="8" max="8" width="16.88671875" style="11" customWidth="1"/>
    <col min="9" max="9" width="15.33203125" style="11" customWidth="1"/>
    <col min="10" max="10" width="14.44140625" style="11" customWidth="1"/>
    <col min="11" max="11" width="14" style="3" customWidth="1"/>
    <col min="12" max="12" width="20.6640625" style="11" customWidth="1"/>
    <col min="13" max="16384" width="8.88671875" style="11"/>
  </cols>
  <sheetData>
    <row r="1" spans="1:12" s="1" customFormat="1" ht="29.4" customHeight="1" x14ac:dyDescent="0.25">
      <c r="A1" s="131" t="s">
        <v>337</v>
      </c>
      <c r="B1" s="3"/>
      <c r="C1" s="131"/>
      <c r="E1" s="3"/>
      <c r="F1" s="2">
        <f>SUBTOTAL(9,F5:F6658)</f>
        <v>204270.02000000002</v>
      </c>
      <c r="G1" s="2">
        <f>SUBTOTAL(9,G5:G6658)</f>
        <v>244516</v>
      </c>
      <c r="H1" s="2">
        <f>F1-G1</f>
        <v>-40245.979999999981</v>
      </c>
      <c r="K1" s="3"/>
    </row>
    <row r="2" spans="1:12" s="6" customFormat="1" ht="31.2" x14ac:dyDescent="0.25">
      <c r="A2" s="7" t="s">
        <v>181</v>
      </c>
      <c r="B2" s="7" t="s">
        <v>103</v>
      </c>
      <c r="C2" s="7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82" t="s">
        <v>451</v>
      </c>
      <c r="K2" s="7" t="s">
        <v>311</v>
      </c>
      <c r="L2" s="6" t="s">
        <v>5051</v>
      </c>
    </row>
    <row r="3" spans="1:12" s="1" customFormat="1" ht="24" hidden="1" customHeight="1" x14ac:dyDescent="0.25">
      <c r="A3" s="3">
        <v>2018</v>
      </c>
      <c r="B3" s="3" t="s">
        <v>159</v>
      </c>
      <c r="C3" s="5">
        <v>43435</v>
      </c>
      <c r="D3" s="1" t="s">
        <v>14</v>
      </c>
      <c r="E3" s="3" t="s">
        <v>99</v>
      </c>
      <c r="F3" s="2"/>
      <c r="G3" s="2"/>
      <c r="H3" s="4">
        <v>6040.77</v>
      </c>
      <c r="K3" s="94"/>
    </row>
    <row r="4" spans="1:12" s="1" customFormat="1" ht="24" hidden="1" customHeight="1" x14ac:dyDescent="0.25">
      <c r="A4" s="3">
        <v>2018</v>
      </c>
      <c r="B4" s="3" t="s">
        <v>159</v>
      </c>
      <c r="C4" s="5">
        <v>43435</v>
      </c>
      <c r="D4" s="1" t="s">
        <v>119</v>
      </c>
      <c r="E4" s="3" t="s">
        <v>99</v>
      </c>
      <c r="F4" s="2"/>
      <c r="G4" s="2">
        <v>762</v>
      </c>
      <c r="H4" s="4">
        <f t="shared" ref="H4:H67" si="0">H3+F4-G4</f>
        <v>5278.77</v>
      </c>
      <c r="I4" s="1" t="s">
        <v>217</v>
      </c>
      <c r="K4" s="94">
        <v>1198</v>
      </c>
    </row>
    <row r="5" spans="1:12" s="1" customFormat="1" ht="24" hidden="1" customHeight="1" x14ac:dyDescent="0.25">
      <c r="A5" s="3">
        <v>2018</v>
      </c>
      <c r="B5" s="3" t="s">
        <v>159</v>
      </c>
      <c r="C5" s="5">
        <v>43437</v>
      </c>
      <c r="D5" s="1" t="s">
        <v>316</v>
      </c>
      <c r="E5" s="3" t="s">
        <v>325</v>
      </c>
      <c r="F5" s="2">
        <v>2000</v>
      </c>
      <c r="G5" s="2"/>
      <c r="H5" s="4">
        <f t="shared" si="0"/>
        <v>7278.77</v>
      </c>
      <c r="I5" s="1" t="s">
        <v>420</v>
      </c>
      <c r="K5" s="94">
        <v>903</v>
      </c>
    </row>
    <row r="6" spans="1:12" s="1" customFormat="1" ht="24" hidden="1" customHeight="1" x14ac:dyDescent="0.25">
      <c r="A6" s="3">
        <v>2018</v>
      </c>
      <c r="B6" s="3" t="s">
        <v>159</v>
      </c>
      <c r="C6" s="5">
        <v>43437</v>
      </c>
      <c r="D6" s="1" t="s">
        <v>156</v>
      </c>
      <c r="E6" s="66" t="s">
        <v>99</v>
      </c>
      <c r="F6" s="2"/>
      <c r="G6" s="2">
        <v>4032</v>
      </c>
      <c r="H6" s="4">
        <f t="shared" si="0"/>
        <v>3246.7700000000004</v>
      </c>
      <c r="I6" s="1" t="s">
        <v>219</v>
      </c>
      <c r="K6" s="94">
        <v>1199</v>
      </c>
    </row>
    <row r="7" spans="1:12" s="1" customFormat="1" ht="24" hidden="1" customHeight="1" x14ac:dyDescent="0.25">
      <c r="A7" s="3">
        <v>2018</v>
      </c>
      <c r="B7" s="3" t="s">
        <v>159</v>
      </c>
      <c r="C7" s="5">
        <v>43437</v>
      </c>
      <c r="D7" s="1" t="s">
        <v>145</v>
      </c>
      <c r="E7" s="3" t="s">
        <v>99</v>
      </c>
      <c r="F7" s="2"/>
      <c r="G7" s="2">
        <v>2880</v>
      </c>
      <c r="H7" s="4">
        <f t="shared" si="0"/>
        <v>366.77000000000044</v>
      </c>
      <c r="I7" s="1" t="s">
        <v>218</v>
      </c>
      <c r="K7" s="94">
        <v>1200</v>
      </c>
    </row>
    <row r="8" spans="1:12" s="1" customFormat="1" ht="24" hidden="1" customHeight="1" x14ac:dyDescent="0.25">
      <c r="A8" s="3">
        <v>2018</v>
      </c>
      <c r="B8" s="3" t="s">
        <v>159</v>
      </c>
      <c r="C8" s="5">
        <v>43437</v>
      </c>
      <c r="D8" s="1" t="s">
        <v>47</v>
      </c>
      <c r="E8" s="3" t="s">
        <v>99</v>
      </c>
      <c r="F8" s="2"/>
      <c r="G8" s="2">
        <v>1</v>
      </c>
      <c r="H8" s="4">
        <f t="shared" si="0"/>
        <v>365.77000000000044</v>
      </c>
      <c r="I8" s="1" t="s">
        <v>331</v>
      </c>
      <c r="K8" s="94">
        <v>1201</v>
      </c>
    </row>
    <row r="9" spans="1:12" s="1" customFormat="1" ht="24" hidden="1" customHeight="1" x14ac:dyDescent="0.25">
      <c r="A9" s="3">
        <v>2018</v>
      </c>
      <c r="B9" s="3" t="s">
        <v>159</v>
      </c>
      <c r="C9" s="5">
        <v>43439</v>
      </c>
      <c r="D9" s="1" t="s">
        <v>326</v>
      </c>
      <c r="E9" s="66" t="s">
        <v>99</v>
      </c>
      <c r="F9" s="2">
        <v>3000</v>
      </c>
      <c r="G9" s="2"/>
      <c r="H9" s="4">
        <f t="shared" si="0"/>
        <v>3365.7700000000004</v>
      </c>
      <c r="I9" s="1" t="s">
        <v>280</v>
      </c>
      <c r="K9" s="94">
        <v>1202</v>
      </c>
    </row>
    <row r="10" spans="1:12" s="1" customFormat="1" ht="24" hidden="1" customHeight="1" x14ac:dyDescent="0.25">
      <c r="A10" s="3">
        <v>2018</v>
      </c>
      <c r="B10" s="3" t="s">
        <v>159</v>
      </c>
      <c r="C10" s="5">
        <v>43439</v>
      </c>
      <c r="D10" s="1" t="s">
        <v>96</v>
      </c>
      <c r="E10" s="66" t="s">
        <v>99</v>
      </c>
      <c r="F10" s="2"/>
      <c r="G10" s="2">
        <v>1700</v>
      </c>
      <c r="H10" s="4">
        <f t="shared" si="0"/>
        <v>1665.7700000000004</v>
      </c>
      <c r="I10" s="1" t="s">
        <v>272</v>
      </c>
      <c r="K10" s="94">
        <v>1183</v>
      </c>
    </row>
    <row r="11" spans="1:12" s="1" customFormat="1" ht="24" hidden="1" customHeight="1" x14ac:dyDescent="0.25">
      <c r="A11" s="3">
        <v>2018</v>
      </c>
      <c r="B11" s="3" t="s">
        <v>159</v>
      </c>
      <c r="C11" s="5">
        <v>43439</v>
      </c>
      <c r="D11" s="1" t="s">
        <v>81</v>
      </c>
      <c r="E11" s="66" t="s">
        <v>99</v>
      </c>
      <c r="F11" s="2"/>
      <c r="G11" s="2">
        <v>1601</v>
      </c>
      <c r="H11" s="4">
        <f t="shared" si="0"/>
        <v>64.770000000000437</v>
      </c>
      <c r="I11" s="1" t="s">
        <v>220</v>
      </c>
      <c r="K11" s="94">
        <v>1203</v>
      </c>
    </row>
    <row r="12" spans="1:12" s="1" customFormat="1" ht="24" hidden="1" customHeight="1" x14ac:dyDescent="0.25">
      <c r="A12" s="3">
        <v>2018</v>
      </c>
      <c r="B12" s="3" t="s">
        <v>159</v>
      </c>
      <c r="C12" s="5">
        <v>43444</v>
      </c>
      <c r="D12" s="1" t="s">
        <v>327</v>
      </c>
      <c r="E12" s="66" t="s">
        <v>22</v>
      </c>
      <c r="F12" s="2">
        <v>1460</v>
      </c>
      <c r="G12" s="2"/>
      <c r="H12" s="4">
        <f t="shared" si="0"/>
        <v>1524.7700000000004</v>
      </c>
      <c r="K12" s="94">
        <v>366</v>
      </c>
    </row>
    <row r="13" spans="1:12" s="1" customFormat="1" ht="24" hidden="1" customHeight="1" x14ac:dyDescent="0.25">
      <c r="A13" s="3">
        <v>2018</v>
      </c>
      <c r="B13" s="3" t="s">
        <v>159</v>
      </c>
      <c r="C13" s="5">
        <v>43453</v>
      </c>
      <c r="D13" s="1" t="s">
        <v>329</v>
      </c>
      <c r="E13" s="66" t="s">
        <v>99</v>
      </c>
      <c r="F13" s="2">
        <v>5000</v>
      </c>
      <c r="G13" s="2"/>
      <c r="H13" s="4">
        <f t="shared" si="0"/>
        <v>6524.77</v>
      </c>
      <c r="K13" s="94">
        <v>1196</v>
      </c>
    </row>
    <row r="14" spans="1:12" s="1" customFormat="1" ht="24" hidden="1" customHeight="1" x14ac:dyDescent="0.25">
      <c r="A14" s="3">
        <v>2018</v>
      </c>
      <c r="B14" s="3" t="s">
        <v>159</v>
      </c>
      <c r="C14" s="5">
        <v>43453</v>
      </c>
      <c r="D14" s="1" t="s">
        <v>25</v>
      </c>
      <c r="E14" s="66" t="s">
        <v>22</v>
      </c>
      <c r="F14" s="2">
        <v>2820</v>
      </c>
      <c r="G14" s="2"/>
      <c r="H14" s="4">
        <f t="shared" si="0"/>
        <v>9344.77</v>
      </c>
      <c r="K14" s="94">
        <v>372</v>
      </c>
    </row>
    <row r="15" spans="1:12" s="1" customFormat="1" ht="24" hidden="1" customHeight="1" x14ac:dyDescent="0.25">
      <c r="A15" s="3">
        <v>2018</v>
      </c>
      <c r="B15" s="3" t="s">
        <v>159</v>
      </c>
      <c r="C15" s="5">
        <v>43454</v>
      </c>
      <c r="D15" s="1" t="s">
        <v>155</v>
      </c>
      <c r="E15" s="66" t="s">
        <v>99</v>
      </c>
      <c r="F15" s="2"/>
      <c r="G15" s="2">
        <v>4511</v>
      </c>
      <c r="H15" s="4">
        <f t="shared" si="0"/>
        <v>4833.7700000000004</v>
      </c>
      <c r="K15" s="94">
        <v>1244</v>
      </c>
    </row>
    <row r="16" spans="1:12" s="1" customFormat="1" ht="24" hidden="1" customHeight="1" x14ac:dyDescent="0.25">
      <c r="A16" s="3">
        <v>2018</v>
      </c>
      <c r="B16" s="3" t="s">
        <v>159</v>
      </c>
      <c r="C16" s="5">
        <v>43454</v>
      </c>
      <c r="D16" s="1" t="s">
        <v>47</v>
      </c>
      <c r="E16" s="3" t="s">
        <v>99</v>
      </c>
      <c r="F16" s="2"/>
      <c r="G16" s="2">
        <v>0.5</v>
      </c>
      <c r="H16" s="4">
        <f t="shared" si="0"/>
        <v>4833.2700000000004</v>
      </c>
      <c r="I16" s="1" t="s">
        <v>331</v>
      </c>
      <c r="K16" s="94">
        <v>1224</v>
      </c>
    </row>
    <row r="17" spans="1:11" s="1" customFormat="1" ht="24" hidden="1" customHeight="1" x14ac:dyDescent="0.25">
      <c r="A17" s="3">
        <v>2018</v>
      </c>
      <c r="B17" s="3" t="s">
        <v>159</v>
      </c>
      <c r="C17" s="5">
        <v>43457</v>
      </c>
      <c r="D17" s="1" t="s">
        <v>134</v>
      </c>
      <c r="E17" s="66" t="s">
        <v>22</v>
      </c>
      <c r="F17" s="2">
        <v>7488</v>
      </c>
      <c r="G17" s="2"/>
      <c r="H17" s="4">
        <f t="shared" si="0"/>
        <v>12321.27</v>
      </c>
      <c r="K17" s="94">
        <v>374</v>
      </c>
    </row>
    <row r="18" spans="1:11" s="1" customFormat="1" ht="24" hidden="1" customHeight="1" x14ac:dyDescent="0.25">
      <c r="A18" s="3">
        <v>2018</v>
      </c>
      <c r="B18" s="3" t="s">
        <v>159</v>
      </c>
      <c r="C18" s="5">
        <v>43465</v>
      </c>
      <c r="D18" s="1" t="s">
        <v>196</v>
      </c>
      <c r="E18" s="3" t="s">
        <v>22</v>
      </c>
      <c r="F18" s="2">
        <v>800</v>
      </c>
      <c r="G18" s="2"/>
      <c r="H18" s="4">
        <f t="shared" si="0"/>
        <v>13121.27</v>
      </c>
      <c r="K18" s="94">
        <v>382</v>
      </c>
    </row>
    <row r="19" spans="1:11" s="1" customFormat="1" ht="24" hidden="1" customHeight="1" x14ac:dyDescent="0.25">
      <c r="A19" s="3">
        <v>2018</v>
      </c>
      <c r="B19" s="3" t="s">
        <v>159</v>
      </c>
      <c r="C19" s="5">
        <v>43465</v>
      </c>
      <c r="D19" s="1" t="s">
        <v>83</v>
      </c>
      <c r="E19" s="77" t="s">
        <v>99</v>
      </c>
      <c r="F19" s="26"/>
      <c r="G19" s="26">
        <v>1385</v>
      </c>
      <c r="H19" s="4">
        <f t="shared" si="0"/>
        <v>11736.27</v>
      </c>
      <c r="I19" s="1" t="s">
        <v>419</v>
      </c>
      <c r="K19" s="94">
        <v>1245</v>
      </c>
    </row>
    <row r="20" spans="1:11" s="24" customFormat="1" ht="24" hidden="1" customHeight="1" thickBot="1" x14ac:dyDescent="0.3">
      <c r="A20" s="34">
        <v>2018</v>
      </c>
      <c r="B20" s="34" t="s">
        <v>159</v>
      </c>
      <c r="C20" s="19">
        <v>43465</v>
      </c>
      <c r="D20" s="24" t="s">
        <v>47</v>
      </c>
      <c r="E20" s="71" t="s">
        <v>99</v>
      </c>
      <c r="F20" s="21"/>
      <c r="G20" s="21">
        <v>10</v>
      </c>
      <c r="H20" s="22">
        <f t="shared" si="0"/>
        <v>11726.27</v>
      </c>
      <c r="I20" s="24" t="s">
        <v>331</v>
      </c>
      <c r="K20" s="94">
        <v>1246</v>
      </c>
    </row>
    <row r="21" spans="1:11" s="1" customFormat="1" ht="24" hidden="1" customHeight="1" x14ac:dyDescent="0.25">
      <c r="A21" s="3">
        <v>2019</v>
      </c>
      <c r="B21" s="3" t="s">
        <v>104</v>
      </c>
      <c r="C21" s="5">
        <v>43466</v>
      </c>
      <c r="D21" s="1" t="s">
        <v>119</v>
      </c>
      <c r="E21" s="66" t="s">
        <v>99</v>
      </c>
      <c r="F21" s="2"/>
      <c r="G21" s="2">
        <v>762</v>
      </c>
      <c r="H21" s="4">
        <f t="shared" si="0"/>
        <v>10964.27</v>
      </c>
      <c r="I21" s="1" t="s">
        <v>217</v>
      </c>
      <c r="K21" s="94">
        <v>1249</v>
      </c>
    </row>
    <row r="22" spans="1:11" s="1" customFormat="1" ht="24" hidden="1" customHeight="1" x14ac:dyDescent="0.25">
      <c r="A22" s="3">
        <v>2019</v>
      </c>
      <c r="B22" s="3" t="s">
        <v>104</v>
      </c>
      <c r="C22" s="5">
        <v>43467</v>
      </c>
      <c r="D22" s="1" t="s">
        <v>261</v>
      </c>
      <c r="E22" s="66" t="s">
        <v>22</v>
      </c>
      <c r="F22" s="2">
        <v>12498.53</v>
      </c>
      <c r="G22" s="2"/>
      <c r="H22" s="4">
        <f t="shared" si="0"/>
        <v>23462.800000000003</v>
      </c>
      <c r="K22" s="94">
        <v>385</v>
      </c>
    </row>
    <row r="23" spans="1:11" s="1" customFormat="1" ht="24" hidden="1" customHeight="1" x14ac:dyDescent="0.25">
      <c r="A23" s="3">
        <v>2019</v>
      </c>
      <c r="B23" s="3" t="s">
        <v>104</v>
      </c>
      <c r="C23" s="5">
        <v>43467</v>
      </c>
      <c r="D23" s="1" t="s">
        <v>145</v>
      </c>
      <c r="E23" s="66" t="s">
        <v>99</v>
      </c>
      <c r="F23" s="2"/>
      <c r="G23" s="2">
        <v>2880</v>
      </c>
      <c r="H23" s="4">
        <f t="shared" si="0"/>
        <v>20582.800000000003</v>
      </c>
      <c r="I23" s="1" t="s">
        <v>218</v>
      </c>
      <c r="K23" s="94">
        <v>1250</v>
      </c>
    </row>
    <row r="24" spans="1:11" s="1" customFormat="1" ht="24" hidden="1" customHeight="1" x14ac:dyDescent="0.25">
      <c r="A24" s="3">
        <v>2019</v>
      </c>
      <c r="B24" s="3" t="s">
        <v>104</v>
      </c>
      <c r="C24" s="5">
        <v>43467</v>
      </c>
      <c r="D24" s="1" t="s">
        <v>156</v>
      </c>
      <c r="E24" s="66" t="s">
        <v>99</v>
      </c>
      <c r="F24" s="2"/>
      <c r="G24" s="2">
        <v>4032</v>
      </c>
      <c r="H24" s="4">
        <f t="shared" si="0"/>
        <v>16550.800000000003</v>
      </c>
      <c r="I24" s="1" t="s">
        <v>219</v>
      </c>
      <c r="K24" s="94">
        <v>1251</v>
      </c>
    </row>
    <row r="25" spans="1:11" s="1" customFormat="1" ht="24" hidden="1" customHeight="1" x14ac:dyDescent="0.25">
      <c r="A25" s="3">
        <v>2019</v>
      </c>
      <c r="B25" s="3" t="s">
        <v>104</v>
      </c>
      <c r="C25" s="5">
        <v>43467</v>
      </c>
      <c r="D25" s="1" t="s">
        <v>47</v>
      </c>
      <c r="E25" s="3" t="s">
        <v>99</v>
      </c>
      <c r="F25" s="2"/>
      <c r="G25" s="2">
        <v>1</v>
      </c>
      <c r="H25" s="4">
        <f t="shared" si="0"/>
        <v>16549.800000000003</v>
      </c>
      <c r="I25" s="1" t="s">
        <v>331</v>
      </c>
      <c r="K25" s="94">
        <v>1252</v>
      </c>
    </row>
    <row r="26" spans="1:11" s="1" customFormat="1" ht="24" hidden="1" customHeight="1" x14ac:dyDescent="0.25">
      <c r="A26" s="3">
        <v>2019</v>
      </c>
      <c r="B26" s="3" t="s">
        <v>104</v>
      </c>
      <c r="C26" s="5">
        <v>43468</v>
      </c>
      <c r="D26" s="1" t="s">
        <v>341</v>
      </c>
      <c r="E26" s="3" t="s">
        <v>310</v>
      </c>
      <c r="F26" s="2">
        <v>1100</v>
      </c>
      <c r="G26" s="2"/>
      <c r="H26" s="4">
        <f t="shared" si="0"/>
        <v>17649.800000000003</v>
      </c>
      <c r="K26" s="94">
        <v>384</v>
      </c>
    </row>
    <row r="27" spans="1:11" s="1" customFormat="1" ht="24" hidden="1" customHeight="1" x14ac:dyDescent="0.25">
      <c r="A27" s="3">
        <v>2019</v>
      </c>
      <c r="B27" s="3" t="s">
        <v>104</v>
      </c>
      <c r="C27" s="5">
        <v>43469</v>
      </c>
      <c r="D27" s="1" t="s">
        <v>134</v>
      </c>
      <c r="E27" s="3" t="s">
        <v>310</v>
      </c>
      <c r="F27" s="2">
        <v>7488</v>
      </c>
      <c r="G27" s="2"/>
      <c r="H27" s="4">
        <f t="shared" si="0"/>
        <v>25137.800000000003</v>
      </c>
      <c r="K27" s="94">
        <v>378</v>
      </c>
    </row>
    <row r="28" spans="1:11" s="1" customFormat="1" ht="24" hidden="1" customHeight="1" x14ac:dyDescent="0.25">
      <c r="A28" s="3">
        <v>2019</v>
      </c>
      <c r="B28" s="3" t="s">
        <v>104</v>
      </c>
      <c r="C28" s="5">
        <v>43469</v>
      </c>
      <c r="D28" s="1" t="s">
        <v>81</v>
      </c>
      <c r="E28" s="3" t="s">
        <v>99</v>
      </c>
      <c r="F28" s="2"/>
      <c r="G28" s="2">
        <v>1601</v>
      </c>
      <c r="H28" s="4">
        <f t="shared" si="0"/>
        <v>23536.800000000003</v>
      </c>
      <c r="I28" s="1" t="s">
        <v>220</v>
      </c>
      <c r="K28" s="94">
        <v>1253</v>
      </c>
    </row>
    <row r="29" spans="1:11" s="1" customFormat="1" ht="24" hidden="1" customHeight="1" x14ac:dyDescent="0.25">
      <c r="A29" s="3">
        <v>2019</v>
      </c>
      <c r="B29" s="3" t="s">
        <v>104</v>
      </c>
      <c r="C29" s="5">
        <v>43472</v>
      </c>
      <c r="D29" s="1" t="s">
        <v>87</v>
      </c>
      <c r="E29" s="3" t="s">
        <v>325</v>
      </c>
      <c r="F29" s="2"/>
      <c r="G29" s="2">
        <v>10000</v>
      </c>
      <c r="H29" s="4">
        <f t="shared" si="0"/>
        <v>13536.800000000003</v>
      </c>
      <c r="I29" s="1" t="s">
        <v>421</v>
      </c>
      <c r="K29" s="94">
        <v>928</v>
      </c>
    </row>
    <row r="30" spans="1:11" s="1" customFormat="1" ht="24" hidden="1" customHeight="1" x14ac:dyDescent="0.25">
      <c r="A30" s="3">
        <v>2019</v>
      </c>
      <c r="B30" s="3" t="s">
        <v>104</v>
      </c>
      <c r="C30" s="5">
        <v>43475</v>
      </c>
      <c r="D30" s="1" t="s">
        <v>87</v>
      </c>
      <c r="E30" s="3" t="s">
        <v>325</v>
      </c>
      <c r="F30" s="2"/>
      <c r="G30" s="2">
        <v>5000</v>
      </c>
      <c r="H30" s="4">
        <f t="shared" si="0"/>
        <v>8536.8000000000029</v>
      </c>
      <c r="I30" s="1" t="s">
        <v>421</v>
      </c>
      <c r="K30" s="94">
        <v>931</v>
      </c>
    </row>
    <row r="31" spans="1:11" s="1" customFormat="1" ht="24" hidden="1" customHeight="1" x14ac:dyDescent="0.25">
      <c r="A31" s="3">
        <v>2019</v>
      </c>
      <c r="B31" s="3" t="s">
        <v>104</v>
      </c>
      <c r="C31" s="5">
        <v>43475</v>
      </c>
      <c r="D31" s="1" t="s">
        <v>345</v>
      </c>
      <c r="E31" s="3" t="s">
        <v>310</v>
      </c>
      <c r="F31" s="2">
        <v>3750</v>
      </c>
      <c r="G31" s="2"/>
      <c r="H31" s="4">
        <f t="shared" si="0"/>
        <v>12286.800000000003</v>
      </c>
      <c r="K31" s="94">
        <v>391</v>
      </c>
    </row>
    <row r="32" spans="1:11" s="1" customFormat="1" ht="24" hidden="1" customHeight="1" x14ac:dyDescent="0.25">
      <c r="A32" s="3">
        <v>2019</v>
      </c>
      <c r="B32" s="3" t="s">
        <v>104</v>
      </c>
      <c r="C32" s="5">
        <v>43476</v>
      </c>
      <c r="D32" s="1" t="s">
        <v>87</v>
      </c>
      <c r="E32" s="3" t="s">
        <v>325</v>
      </c>
      <c r="F32" s="2"/>
      <c r="G32" s="2">
        <v>5000</v>
      </c>
      <c r="H32" s="4">
        <f t="shared" si="0"/>
        <v>7286.8000000000029</v>
      </c>
      <c r="I32" s="1" t="s">
        <v>421</v>
      </c>
      <c r="K32" s="94">
        <v>935</v>
      </c>
    </row>
    <row r="33" spans="1:11" s="1" customFormat="1" ht="24" hidden="1" customHeight="1" x14ac:dyDescent="0.25">
      <c r="A33" s="3">
        <v>2019</v>
      </c>
      <c r="B33" s="3" t="s">
        <v>104</v>
      </c>
      <c r="C33" s="5">
        <v>43479</v>
      </c>
      <c r="D33" s="1" t="s">
        <v>96</v>
      </c>
      <c r="E33" s="3" t="s">
        <v>99</v>
      </c>
      <c r="F33" s="2"/>
      <c r="G33" s="2">
        <v>5000</v>
      </c>
      <c r="H33" s="4">
        <f t="shared" si="0"/>
        <v>2286.8000000000029</v>
      </c>
      <c r="I33" s="1" t="s">
        <v>272</v>
      </c>
      <c r="K33" s="94">
        <v>1270</v>
      </c>
    </row>
    <row r="34" spans="1:11" s="1" customFormat="1" ht="24" hidden="1" customHeight="1" x14ac:dyDescent="0.25">
      <c r="A34" s="3">
        <v>2019</v>
      </c>
      <c r="B34" s="3" t="s">
        <v>104</v>
      </c>
      <c r="C34" s="5">
        <v>43481</v>
      </c>
      <c r="D34" s="1" t="s">
        <v>348</v>
      </c>
      <c r="E34" s="3" t="s">
        <v>310</v>
      </c>
      <c r="F34" s="2">
        <v>3250</v>
      </c>
      <c r="G34" s="2"/>
      <c r="H34" s="4">
        <f t="shared" si="0"/>
        <v>5536.8000000000029</v>
      </c>
      <c r="K34" s="94">
        <v>392</v>
      </c>
    </row>
    <row r="35" spans="1:11" s="1" customFormat="1" ht="24" hidden="1" customHeight="1" x14ac:dyDescent="0.25">
      <c r="A35" s="3">
        <v>2019</v>
      </c>
      <c r="B35" s="3" t="s">
        <v>104</v>
      </c>
      <c r="C35" s="5">
        <v>43481</v>
      </c>
      <c r="D35" s="1" t="s">
        <v>25</v>
      </c>
      <c r="E35" s="3" t="s">
        <v>310</v>
      </c>
      <c r="F35" s="2">
        <v>1780</v>
      </c>
      <c r="G35" s="2"/>
      <c r="H35" s="4">
        <f t="shared" si="0"/>
        <v>7316.8000000000029</v>
      </c>
      <c r="K35" s="94">
        <v>393</v>
      </c>
    </row>
    <row r="36" spans="1:11" s="1" customFormat="1" ht="24" hidden="1" customHeight="1" x14ac:dyDescent="0.25">
      <c r="A36" s="3">
        <v>2019</v>
      </c>
      <c r="B36" s="3" t="s">
        <v>104</v>
      </c>
      <c r="C36" s="5">
        <v>43487</v>
      </c>
      <c r="D36" s="1" t="s">
        <v>350</v>
      </c>
      <c r="E36" s="3" t="s">
        <v>310</v>
      </c>
      <c r="F36" s="2">
        <v>3960</v>
      </c>
      <c r="G36" s="2"/>
      <c r="H36" s="4">
        <f t="shared" si="0"/>
        <v>11276.800000000003</v>
      </c>
      <c r="K36" s="94">
        <v>399</v>
      </c>
    </row>
    <row r="37" spans="1:11" s="1" customFormat="1" ht="24" hidden="1" customHeight="1" x14ac:dyDescent="0.25">
      <c r="A37" s="3">
        <v>2019</v>
      </c>
      <c r="B37" s="3" t="s">
        <v>104</v>
      </c>
      <c r="C37" s="5">
        <v>43487</v>
      </c>
      <c r="D37" s="1" t="s">
        <v>155</v>
      </c>
      <c r="E37" s="3" t="s">
        <v>99</v>
      </c>
      <c r="F37" s="2"/>
      <c r="G37" s="2">
        <v>4511</v>
      </c>
      <c r="H37" s="4">
        <f t="shared" si="0"/>
        <v>6765.8000000000029</v>
      </c>
      <c r="K37" s="94">
        <v>1277</v>
      </c>
    </row>
    <row r="38" spans="1:11" s="1" customFormat="1" ht="24" hidden="1" customHeight="1" x14ac:dyDescent="0.25">
      <c r="A38" s="3">
        <v>2019</v>
      </c>
      <c r="B38" s="3" t="s">
        <v>104</v>
      </c>
      <c r="C38" s="5">
        <v>43487</v>
      </c>
      <c r="D38" s="1" t="s">
        <v>47</v>
      </c>
      <c r="E38" s="3" t="s">
        <v>99</v>
      </c>
      <c r="F38" s="2"/>
      <c r="G38" s="2">
        <v>0.5</v>
      </c>
      <c r="H38" s="4">
        <f t="shared" si="0"/>
        <v>6765.3000000000029</v>
      </c>
      <c r="I38" s="1" t="s">
        <v>331</v>
      </c>
      <c r="K38" s="94">
        <v>1278</v>
      </c>
    </row>
    <row r="39" spans="1:11" s="1" customFormat="1" ht="24" hidden="1" customHeight="1" x14ac:dyDescent="0.25">
      <c r="A39" s="3">
        <v>2019</v>
      </c>
      <c r="B39" s="3" t="s">
        <v>104</v>
      </c>
      <c r="C39" s="5">
        <v>43490</v>
      </c>
      <c r="D39" s="1" t="s">
        <v>87</v>
      </c>
      <c r="E39" s="3" t="s">
        <v>325</v>
      </c>
      <c r="F39" s="2"/>
      <c r="G39" s="2">
        <v>5000</v>
      </c>
      <c r="H39" s="4">
        <f t="shared" si="0"/>
        <v>1765.3000000000029</v>
      </c>
      <c r="I39" s="1" t="s">
        <v>421</v>
      </c>
      <c r="K39" s="94">
        <v>940</v>
      </c>
    </row>
    <row r="40" spans="1:11" s="1" customFormat="1" ht="24" hidden="1" customHeight="1" x14ac:dyDescent="0.25">
      <c r="A40" s="3">
        <v>2019</v>
      </c>
      <c r="B40" s="3" t="s">
        <v>104</v>
      </c>
      <c r="C40" s="5">
        <v>43493</v>
      </c>
      <c r="D40" s="1" t="s">
        <v>261</v>
      </c>
      <c r="E40" s="3" t="s">
        <v>310</v>
      </c>
      <c r="F40" s="2">
        <v>1050</v>
      </c>
      <c r="G40" s="2"/>
      <c r="H40" s="4">
        <f t="shared" si="0"/>
        <v>2815.3000000000029</v>
      </c>
      <c r="K40" s="94">
        <v>402</v>
      </c>
    </row>
    <row r="41" spans="1:11" s="1" customFormat="1" ht="24" hidden="1" customHeight="1" x14ac:dyDescent="0.25">
      <c r="A41" s="3">
        <v>2019</v>
      </c>
      <c r="B41" s="3" t="s">
        <v>104</v>
      </c>
      <c r="C41" s="5">
        <v>43494</v>
      </c>
      <c r="D41" s="1" t="s">
        <v>196</v>
      </c>
      <c r="E41" s="3" t="s">
        <v>310</v>
      </c>
      <c r="F41" s="2">
        <v>650</v>
      </c>
      <c r="G41" s="2"/>
      <c r="H41" s="4">
        <f t="shared" si="0"/>
        <v>3465.3000000000029</v>
      </c>
      <c r="K41" s="94">
        <v>403</v>
      </c>
    </row>
    <row r="42" spans="1:11" s="1" customFormat="1" ht="24" hidden="1" customHeight="1" x14ac:dyDescent="0.25">
      <c r="A42" s="3">
        <v>2019</v>
      </c>
      <c r="B42" s="3" t="s">
        <v>104</v>
      </c>
      <c r="C42" s="5">
        <v>43494</v>
      </c>
      <c r="D42" s="1" t="s">
        <v>166</v>
      </c>
      <c r="E42" s="3" t="s">
        <v>22</v>
      </c>
      <c r="F42" s="2">
        <v>3050</v>
      </c>
      <c r="G42" s="2"/>
      <c r="H42" s="4">
        <f t="shared" si="0"/>
        <v>6515.3000000000029</v>
      </c>
      <c r="K42" s="94">
        <v>404</v>
      </c>
    </row>
    <row r="43" spans="1:11" s="1" customFormat="1" ht="24" hidden="1" customHeight="1" x14ac:dyDescent="0.25">
      <c r="A43" s="3">
        <v>2019</v>
      </c>
      <c r="B43" s="3" t="s">
        <v>104</v>
      </c>
      <c r="C43" s="5">
        <v>43496</v>
      </c>
      <c r="D43" s="73" t="s">
        <v>292</v>
      </c>
      <c r="E43" s="3" t="s">
        <v>310</v>
      </c>
      <c r="F43" s="2">
        <v>4400</v>
      </c>
      <c r="G43" s="2"/>
      <c r="H43" s="4">
        <f t="shared" si="0"/>
        <v>10915.300000000003</v>
      </c>
      <c r="K43" s="94">
        <v>406</v>
      </c>
    </row>
    <row r="44" spans="1:11" s="1" customFormat="1" ht="24" hidden="1" customHeight="1" x14ac:dyDescent="0.25">
      <c r="A44" s="3">
        <v>2019</v>
      </c>
      <c r="B44" s="3" t="s">
        <v>104</v>
      </c>
      <c r="C44" s="5">
        <v>43496</v>
      </c>
      <c r="D44" s="1" t="s">
        <v>134</v>
      </c>
      <c r="E44" s="3" t="s">
        <v>310</v>
      </c>
      <c r="F44" s="2">
        <v>7488</v>
      </c>
      <c r="G44" s="2"/>
      <c r="H44" s="4">
        <f t="shared" si="0"/>
        <v>18403.300000000003</v>
      </c>
      <c r="K44" s="94">
        <v>407</v>
      </c>
    </row>
    <row r="45" spans="1:11" s="1" customFormat="1" ht="24" hidden="1" customHeight="1" x14ac:dyDescent="0.25">
      <c r="A45" s="3">
        <v>2019</v>
      </c>
      <c r="B45" s="3" t="s">
        <v>104</v>
      </c>
      <c r="C45" s="5">
        <v>43496</v>
      </c>
      <c r="D45" s="1" t="s">
        <v>357</v>
      </c>
      <c r="E45" s="3" t="s">
        <v>310</v>
      </c>
      <c r="F45" s="2">
        <v>2080</v>
      </c>
      <c r="G45" s="2"/>
      <c r="H45" s="4">
        <f t="shared" si="0"/>
        <v>20483.300000000003</v>
      </c>
      <c r="K45" s="94">
        <v>409</v>
      </c>
    </row>
    <row r="46" spans="1:11" s="1" customFormat="1" ht="24" hidden="1" customHeight="1" x14ac:dyDescent="0.25">
      <c r="A46" s="3">
        <v>2019</v>
      </c>
      <c r="B46" s="3" t="s">
        <v>104</v>
      </c>
      <c r="C46" s="5">
        <v>43496</v>
      </c>
      <c r="D46" s="1" t="s">
        <v>53</v>
      </c>
      <c r="E46" s="3" t="s">
        <v>310</v>
      </c>
      <c r="F46" s="26">
        <v>26015</v>
      </c>
      <c r="G46" s="26"/>
      <c r="H46" s="4">
        <f t="shared" si="0"/>
        <v>46498.3</v>
      </c>
      <c r="K46" s="94">
        <v>410</v>
      </c>
    </row>
    <row r="47" spans="1:11" s="24" customFormat="1" ht="24" hidden="1" customHeight="1" thickBot="1" x14ac:dyDescent="0.3">
      <c r="A47" s="34">
        <v>2019</v>
      </c>
      <c r="B47" s="34" t="s">
        <v>104</v>
      </c>
      <c r="C47" s="19">
        <v>43496</v>
      </c>
      <c r="D47" s="24" t="s">
        <v>83</v>
      </c>
      <c r="E47" s="34" t="s">
        <v>99</v>
      </c>
      <c r="F47" s="21"/>
      <c r="G47" s="21">
        <v>1385</v>
      </c>
      <c r="H47" s="22">
        <f t="shared" si="0"/>
        <v>45113.3</v>
      </c>
      <c r="I47" s="24" t="s">
        <v>419</v>
      </c>
      <c r="K47" s="94">
        <v>1289</v>
      </c>
    </row>
    <row r="48" spans="1:11" s="1" customFormat="1" ht="24" hidden="1" customHeight="1" x14ac:dyDescent="0.25">
      <c r="A48" s="3">
        <v>2019</v>
      </c>
      <c r="B48" s="3" t="s">
        <v>358</v>
      </c>
      <c r="C48" s="5">
        <v>43497</v>
      </c>
      <c r="D48" s="1" t="s">
        <v>166</v>
      </c>
      <c r="E48" s="3" t="s">
        <v>310</v>
      </c>
      <c r="F48" s="2">
        <v>1525</v>
      </c>
      <c r="G48" s="2"/>
      <c r="H48" s="4">
        <f t="shared" si="0"/>
        <v>46638.3</v>
      </c>
      <c r="K48" s="94">
        <v>412</v>
      </c>
    </row>
    <row r="49" spans="1:11" s="1" customFormat="1" ht="24" hidden="1" customHeight="1" x14ac:dyDescent="0.25">
      <c r="A49" s="3">
        <v>2019</v>
      </c>
      <c r="B49" s="3" t="s">
        <v>358</v>
      </c>
      <c r="C49" s="5">
        <v>43497</v>
      </c>
      <c r="D49" s="1" t="s">
        <v>119</v>
      </c>
      <c r="E49" s="3" t="s">
        <v>99</v>
      </c>
      <c r="F49" s="2"/>
      <c r="G49" s="2">
        <v>762</v>
      </c>
      <c r="H49" s="4">
        <f t="shared" si="0"/>
        <v>45876.3</v>
      </c>
      <c r="I49" s="1" t="s">
        <v>217</v>
      </c>
      <c r="K49" s="94">
        <v>1291</v>
      </c>
    </row>
    <row r="50" spans="1:11" s="1" customFormat="1" ht="24" hidden="1" customHeight="1" x14ac:dyDescent="0.25">
      <c r="A50" s="3">
        <v>2019</v>
      </c>
      <c r="B50" s="3" t="s">
        <v>358</v>
      </c>
      <c r="C50" s="5">
        <v>43500</v>
      </c>
      <c r="D50" s="1" t="s">
        <v>81</v>
      </c>
      <c r="E50" s="3" t="s">
        <v>99</v>
      </c>
      <c r="F50" s="2"/>
      <c r="G50" s="2">
        <v>1601</v>
      </c>
      <c r="H50" s="4">
        <f t="shared" si="0"/>
        <v>44275.3</v>
      </c>
      <c r="I50" s="1" t="s">
        <v>220</v>
      </c>
      <c r="K50">
        <v>1292</v>
      </c>
    </row>
    <row r="51" spans="1:11" s="1" customFormat="1" ht="24" hidden="1" customHeight="1" x14ac:dyDescent="0.25">
      <c r="A51" s="3">
        <v>2019</v>
      </c>
      <c r="B51" s="3" t="s">
        <v>358</v>
      </c>
      <c r="C51" s="5">
        <v>43500</v>
      </c>
      <c r="D51" s="1" t="s">
        <v>145</v>
      </c>
      <c r="E51" s="3" t="s">
        <v>99</v>
      </c>
      <c r="F51" s="2"/>
      <c r="G51" s="2">
        <v>2880</v>
      </c>
      <c r="H51" s="4">
        <f t="shared" si="0"/>
        <v>41395.300000000003</v>
      </c>
      <c r="I51" s="1" t="s">
        <v>218</v>
      </c>
      <c r="K51">
        <v>1293</v>
      </c>
    </row>
    <row r="52" spans="1:11" s="1" customFormat="1" ht="24" hidden="1" customHeight="1" x14ac:dyDescent="0.25">
      <c r="A52" s="3">
        <v>2019</v>
      </c>
      <c r="B52" s="3" t="s">
        <v>358</v>
      </c>
      <c r="C52" s="5">
        <v>43500</v>
      </c>
      <c r="D52" s="1" t="s">
        <v>156</v>
      </c>
      <c r="E52" s="3" t="s">
        <v>99</v>
      </c>
      <c r="F52" s="2"/>
      <c r="G52" s="2">
        <v>4032</v>
      </c>
      <c r="H52" s="4">
        <f t="shared" si="0"/>
        <v>37363.300000000003</v>
      </c>
      <c r="I52" s="1" t="s">
        <v>219</v>
      </c>
      <c r="K52">
        <v>1294</v>
      </c>
    </row>
    <row r="53" spans="1:11" s="1" customFormat="1" ht="24" hidden="1" customHeight="1" x14ac:dyDescent="0.25">
      <c r="A53" s="3">
        <v>2019</v>
      </c>
      <c r="B53" s="3" t="s">
        <v>358</v>
      </c>
      <c r="C53" s="5">
        <v>43500</v>
      </c>
      <c r="D53" s="1" t="s">
        <v>47</v>
      </c>
      <c r="E53" s="3" t="s">
        <v>99</v>
      </c>
      <c r="F53" s="2"/>
      <c r="G53" s="2">
        <v>1</v>
      </c>
      <c r="H53" s="4">
        <f t="shared" si="0"/>
        <v>37362.300000000003</v>
      </c>
      <c r="I53" s="1" t="s">
        <v>331</v>
      </c>
      <c r="K53">
        <v>1295</v>
      </c>
    </row>
    <row r="54" spans="1:11" s="1" customFormat="1" ht="24" hidden="1" customHeight="1" x14ac:dyDescent="0.25">
      <c r="A54" s="3">
        <v>2019</v>
      </c>
      <c r="B54" s="3" t="s">
        <v>358</v>
      </c>
      <c r="C54" s="5">
        <v>43504</v>
      </c>
      <c r="D54" s="1" t="s">
        <v>87</v>
      </c>
      <c r="E54" s="3" t="s">
        <v>325</v>
      </c>
      <c r="F54" s="2"/>
      <c r="G54" s="2">
        <v>20000</v>
      </c>
      <c r="H54" s="4">
        <f t="shared" si="0"/>
        <v>17362.300000000003</v>
      </c>
      <c r="I54" s="1" t="s">
        <v>421</v>
      </c>
      <c r="K54">
        <v>959</v>
      </c>
    </row>
    <row r="55" spans="1:11" s="1" customFormat="1" ht="24" hidden="1" customHeight="1" x14ac:dyDescent="0.25">
      <c r="A55" s="3">
        <v>2019</v>
      </c>
      <c r="B55" s="3" t="s">
        <v>358</v>
      </c>
      <c r="C55" s="5">
        <v>43508</v>
      </c>
      <c r="D55" s="1" t="s">
        <v>96</v>
      </c>
      <c r="E55" s="3" t="s">
        <v>99</v>
      </c>
      <c r="F55" s="2"/>
      <c r="G55" s="2">
        <v>10000</v>
      </c>
      <c r="H55" s="4">
        <f t="shared" si="0"/>
        <v>7362.3000000000029</v>
      </c>
      <c r="I55" s="1" t="s">
        <v>272</v>
      </c>
      <c r="K55">
        <v>1300</v>
      </c>
    </row>
    <row r="56" spans="1:11" s="1" customFormat="1" ht="24" hidden="1" customHeight="1" x14ac:dyDescent="0.25">
      <c r="A56" s="3">
        <v>2019</v>
      </c>
      <c r="B56" s="3" t="s">
        <v>358</v>
      </c>
      <c r="C56" s="5">
        <v>43508</v>
      </c>
      <c r="D56" s="1" t="s">
        <v>363</v>
      </c>
      <c r="E56" s="3" t="s">
        <v>22</v>
      </c>
      <c r="F56" s="2">
        <v>230</v>
      </c>
      <c r="G56" s="2"/>
      <c r="H56" s="4">
        <f t="shared" si="0"/>
        <v>7592.3000000000029</v>
      </c>
      <c r="K56">
        <v>420</v>
      </c>
    </row>
    <row r="57" spans="1:11" s="1" customFormat="1" ht="24" hidden="1" customHeight="1" x14ac:dyDescent="0.25">
      <c r="A57" s="3">
        <v>2019</v>
      </c>
      <c r="B57" s="3" t="s">
        <v>358</v>
      </c>
      <c r="C57" s="5">
        <v>43516</v>
      </c>
      <c r="D57" s="1" t="s">
        <v>155</v>
      </c>
      <c r="E57" s="3" t="s">
        <v>99</v>
      </c>
      <c r="F57" s="2"/>
      <c r="G57" s="2">
        <v>4511</v>
      </c>
      <c r="H57" s="4">
        <f t="shared" si="0"/>
        <v>3081.3000000000029</v>
      </c>
      <c r="K57">
        <v>1310</v>
      </c>
    </row>
    <row r="58" spans="1:11" s="1" customFormat="1" ht="24" hidden="1" customHeight="1" x14ac:dyDescent="0.25">
      <c r="A58" s="3">
        <v>2019</v>
      </c>
      <c r="B58" s="3" t="s">
        <v>358</v>
      </c>
      <c r="C58" s="5">
        <v>43516</v>
      </c>
      <c r="D58" s="1" t="s">
        <v>47</v>
      </c>
      <c r="E58" s="3" t="s">
        <v>99</v>
      </c>
      <c r="F58" s="2"/>
      <c r="G58" s="2">
        <v>0.5</v>
      </c>
      <c r="H58" s="4">
        <f t="shared" si="0"/>
        <v>3080.8000000000029</v>
      </c>
      <c r="I58" s="1" t="s">
        <v>331</v>
      </c>
      <c r="K58">
        <v>1312</v>
      </c>
    </row>
    <row r="59" spans="1:11" s="1" customFormat="1" ht="24" hidden="1" customHeight="1" x14ac:dyDescent="0.25">
      <c r="A59" s="3">
        <v>2019</v>
      </c>
      <c r="B59" s="3" t="s">
        <v>358</v>
      </c>
      <c r="C59" s="5">
        <v>43517</v>
      </c>
      <c r="D59" s="1" t="s">
        <v>364</v>
      </c>
      <c r="E59" s="3" t="s">
        <v>99</v>
      </c>
      <c r="F59" s="2"/>
      <c r="G59" s="2">
        <v>1000</v>
      </c>
      <c r="H59" s="4">
        <f t="shared" si="0"/>
        <v>2080.8000000000029</v>
      </c>
      <c r="I59" s="1" t="s">
        <v>417</v>
      </c>
      <c r="K59">
        <v>1313</v>
      </c>
    </row>
    <row r="60" spans="1:11" s="1" customFormat="1" ht="24" hidden="1" customHeight="1" x14ac:dyDescent="0.25">
      <c r="A60" s="3">
        <v>2019</v>
      </c>
      <c r="B60" s="3" t="s">
        <v>358</v>
      </c>
      <c r="C60" s="5">
        <v>43517</v>
      </c>
      <c r="D60" s="1" t="s">
        <v>25</v>
      </c>
      <c r="E60" s="3" t="s">
        <v>22</v>
      </c>
      <c r="F60" s="2">
        <v>7330</v>
      </c>
      <c r="G60" s="2"/>
      <c r="H60" s="4">
        <f t="shared" si="0"/>
        <v>9410.8000000000029</v>
      </c>
      <c r="K60">
        <v>421</v>
      </c>
    </row>
    <row r="61" spans="1:11" s="1" customFormat="1" ht="24" hidden="1" customHeight="1" x14ac:dyDescent="0.25">
      <c r="A61" s="3">
        <v>2019</v>
      </c>
      <c r="B61" s="3" t="s">
        <v>358</v>
      </c>
      <c r="C61" s="5">
        <v>43517</v>
      </c>
      <c r="D61" s="1" t="s">
        <v>53</v>
      </c>
      <c r="E61" s="3" t="s">
        <v>22</v>
      </c>
      <c r="F61" s="2">
        <v>28350</v>
      </c>
      <c r="G61" s="2"/>
      <c r="H61" s="4">
        <f t="shared" si="0"/>
        <v>37760.800000000003</v>
      </c>
      <c r="K61">
        <v>422</v>
      </c>
    </row>
    <row r="62" spans="1:11" s="1" customFormat="1" ht="24" hidden="1" customHeight="1" x14ac:dyDescent="0.25">
      <c r="A62" s="3">
        <v>2019</v>
      </c>
      <c r="B62" s="3" t="s">
        <v>358</v>
      </c>
      <c r="C62" s="5">
        <v>43521</v>
      </c>
      <c r="D62" s="1" t="s">
        <v>350</v>
      </c>
      <c r="E62" s="3" t="s">
        <v>22</v>
      </c>
      <c r="F62" s="2">
        <v>4042</v>
      </c>
      <c r="G62" s="2"/>
      <c r="H62" s="4">
        <f t="shared" si="0"/>
        <v>41802.800000000003</v>
      </c>
      <c r="K62">
        <v>424</v>
      </c>
    </row>
    <row r="63" spans="1:11" s="1" customFormat="1" ht="24" hidden="1" customHeight="1" x14ac:dyDescent="0.25">
      <c r="A63" s="3">
        <v>2019</v>
      </c>
      <c r="B63" s="3" t="s">
        <v>358</v>
      </c>
      <c r="C63" s="5">
        <v>43522</v>
      </c>
      <c r="D63" s="1" t="s">
        <v>367</v>
      </c>
      <c r="E63" s="3" t="s">
        <v>22</v>
      </c>
      <c r="F63" s="2">
        <v>900</v>
      </c>
      <c r="G63" s="2"/>
      <c r="H63" s="4">
        <f t="shared" si="0"/>
        <v>42702.8</v>
      </c>
      <c r="K63">
        <v>426</v>
      </c>
    </row>
    <row r="64" spans="1:11" s="1" customFormat="1" ht="24" hidden="1" customHeight="1" x14ac:dyDescent="0.25">
      <c r="A64" s="3">
        <v>2019</v>
      </c>
      <c r="B64" s="3" t="s">
        <v>358</v>
      </c>
      <c r="C64" s="5">
        <v>43522</v>
      </c>
      <c r="D64" s="1" t="s">
        <v>368</v>
      </c>
      <c r="E64" s="3" t="s">
        <v>22</v>
      </c>
      <c r="F64" s="2">
        <v>4050</v>
      </c>
      <c r="G64" s="2"/>
      <c r="H64" s="4">
        <f t="shared" si="0"/>
        <v>46752.800000000003</v>
      </c>
      <c r="K64">
        <v>427</v>
      </c>
    </row>
    <row r="65" spans="1:11" s="1" customFormat="1" ht="24" hidden="1" customHeight="1" x14ac:dyDescent="0.25">
      <c r="A65" s="3">
        <v>2019</v>
      </c>
      <c r="B65" s="3" t="s">
        <v>358</v>
      </c>
      <c r="C65" s="5">
        <v>43523</v>
      </c>
      <c r="D65" s="1" t="s">
        <v>87</v>
      </c>
      <c r="E65" s="3" t="s">
        <v>325</v>
      </c>
      <c r="F65" s="2"/>
      <c r="G65" s="2">
        <v>5000</v>
      </c>
      <c r="H65" s="4">
        <f t="shared" si="0"/>
        <v>41752.800000000003</v>
      </c>
      <c r="I65" s="1" t="s">
        <v>421</v>
      </c>
      <c r="K65">
        <v>963</v>
      </c>
    </row>
    <row r="66" spans="1:11" s="1" customFormat="1" ht="24" hidden="1" customHeight="1" x14ac:dyDescent="0.25">
      <c r="A66" s="3">
        <v>2019</v>
      </c>
      <c r="B66" s="3" t="s">
        <v>358</v>
      </c>
      <c r="C66" s="5">
        <v>43524</v>
      </c>
      <c r="D66" s="1" t="s">
        <v>363</v>
      </c>
      <c r="E66" s="3" t="s">
        <v>22</v>
      </c>
      <c r="F66" s="26">
        <v>2700</v>
      </c>
      <c r="G66" s="26"/>
      <c r="H66" s="4">
        <f t="shared" si="0"/>
        <v>44452.800000000003</v>
      </c>
      <c r="K66">
        <v>428</v>
      </c>
    </row>
    <row r="67" spans="1:11" s="24" customFormat="1" ht="24" hidden="1" customHeight="1" thickBot="1" x14ac:dyDescent="0.3">
      <c r="A67" s="34">
        <v>2019</v>
      </c>
      <c r="B67" s="34" t="s">
        <v>358</v>
      </c>
      <c r="C67" s="19">
        <v>43524</v>
      </c>
      <c r="D67" s="24" t="s">
        <v>83</v>
      </c>
      <c r="E67" s="34" t="s">
        <v>99</v>
      </c>
      <c r="F67" s="21"/>
      <c r="G67" s="21">
        <v>1385</v>
      </c>
      <c r="H67" s="22">
        <f t="shared" si="0"/>
        <v>43067.8</v>
      </c>
      <c r="I67" s="24" t="s">
        <v>419</v>
      </c>
      <c r="K67">
        <v>1326</v>
      </c>
    </row>
    <row r="68" spans="1:11" s="1" customFormat="1" ht="24" hidden="1" customHeight="1" x14ac:dyDescent="0.25">
      <c r="A68" s="3">
        <v>2019</v>
      </c>
      <c r="B68" s="3" t="s">
        <v>369</v>
      </c>
      <c r="C68" s="5">
        <v>43525</v>
      </c>
      <c r="D68" s="1" t="s">
        <v>119</v>
      </c>
      <c r="E68" s="3" t="s">
        <v>99</v>
      </c>
      <c r="F68" s="2"/>
      <c r="G68" s="2">
        <v>762</v>
      </c>
      <c r="H68" s="4">
        <f t="shared" ref="H68:H131" si="1">H67+F68-G68</f>
        <v>42305.8</v>
      </c>
      <c r="I68" s="1" t="s">
        <v>217</v>
      </c>
      <c r="K68">
        <v>1333</v>
      </c>
    </row>
    <row r="69" spans="1:11" s="1" customFormat="1" ht="24" hidden="1" customHeight="1" x14ac:dyDescent="0.25">
      <c r="A69" s="3">
        <v>2019</v>
      </c>
      <c r="B69" s="3" t="s">
        <v>369</v>
      </c>
      <c r="C69" s="5">
        <v>43528</v>
      </c>
      <c r="D69" s="1" t="s">
        <v>96</v>
      </c>
      <c r="E69" s="3" t="s">
        <v>99</v>
      </c>
      <c r="F69" s="2"/>
      <c r="G69" s="2">
        <v>30000</v>
      </c>
      <c r="H69" s="4">
        <f t="shared" si="1"/>
        <v>12305.800000000003</v>
      </c>
      <c r="I69" s="1" t="s">
        <v>272</v>
      </c>
      <c r="K69">
        <v>1334</v>
      </c>
    </row>
    <row r="70" spans="1:11" s="1" customFormat="1" ht="24" hidden="1" customHeight="1" x14ac:dyDescent="0.25">
      <c r="A70" s="3">
        <v>2019</v>
      </c>
      <c r="B70" s="3" t="s">
        <v>369</v>
      </c>
      <c r="C70" s="5">
        <v>43528</v>
      </c>
      <c r="D70" s="1" t="s">
        <v>377</v>
      </c>
      <c r="E70" s="3" t="s">
        <v>99</v>
      </c>
      <c r="F70" s="2"/>
      <c r="G70" s="2">
        <v>2880</v>
      </c>
      <c r="H70" s="4">
        <f t="shared" si="1"/>
        <v>9425.8000000000029</v>
      </c>
      <c r="I70" s="1" t="s">
        <v>218</v>
      </c>
      <c r="K70">
        <v>1335</v>
      </c>
    </row>
    <row r="71" spans="1:11" s="1" customFormat="1" ht="24" hidden="1" customHeight="1" x14ac:dyDescent="0.25">
      <c r="A71" s="3">
        <v>2019</v>
      </c>
      <c r="B71" s="3" t="s">
        <v>369</v>
      </c>
      <c r="C71" s="5">
        <v>43528</v>
      </c>
      <c r="D71" s="1" t="s">
        <v>156</v>
      </c>
      <c r="E71" s="3" t="s">
        <v>99</v>
      </c>
      <c r="F71" s="2"/>
      <c r="G71" s="2">
        <v>4032</v>
      </c>
      <c r="H71" s="4">
        <f t="shared" si="1"/>
        <v>5393.8000000000029</v>
      </c>
      <c r="I71" s="1" t="s">
        <v>219</v>
      </c>
      <c r="K71">
        <v>1336</v>
      </c>
    </row>
    <row r="72" spans="1:11" s="1" customFormat="1" ht="24" hidden="1" customHeight="1" x14ac:dyDescent="0.25">
      <c r="A72" s="3">
        <v>2019</v>
      </c>
      <c r="B72" s="3" t="s">
        <v>369</v>
      </c>
      <c r="C72" s="5">
        <v>43528</v>
      </c>
      <c r="D72" s="1" t="s">
        <v>378</v>
      </c>
      <c r="E72" s="3" t="s">
        <v>99</v>
      </c>
      <c r="F72" s="2"/>
      <c r="G72" s="2">
        <v>1601</v>
      </c>
      <c r="H72" s="4">
        <f t="shared" si="1"/>
        <v>3792.8000000000029</v>
      </c>
      <c r="K72">
        <v>1337</v>
      </c>
    </row>
    <row r="73" spans="1:11" s="1" customFormat="1" ht="24" hidden="1" customHeight="1" x14ac:dyDescent="0.25">
      <c r="A73" s="3">
        <v>2019</v>
      </c>
      <c r="B73" s="3" t="s">
        <v>369</v>
      </c>
      <c r="C73" s="5">
        <v>43528</v>
      </c>
      <c r="D73" s="1" t="s">
        <v>47</v>
      </c>
      <c r="E73" s="3" t="s">
        <v>99</v>
      </c>
      <c r="F73" s="2"/>
      <c r="G73" s="2">
        <v>1</v>
      </c>
      <c r="H73" s="4">
        <f t="shared" si="1"/>
        <v>3791.8000000000029</v>
      </c>
      <c r="I73" s="1" t="s">
        <v>331</v>
      </c>
      <c r="K73">
        <v>1338</v>
      </c>
    </row>
    <row r="74" spans="1:11" s="1" customFormat="1" ht="24" hidden="1" customHeight="1" x14ac:dyDescent="0.25">
      <c r="A74" s="3">
        <v>2019</v>
      </c>
      <c r="B74" s="3" t="s">
        <v>369</v>
      </c>
      <c r="C74" s="5">
        <v>43536</v>
      </c>
      <c r="D74" s="1" t="s">
        <v>341</v>
      </c>
      <c r="E74" s="3" t="s">
        <v>22</v>
      </c>
      <c r="F74" s="2">
        <v>2200</v>
      </c>
      <c r="G74" s="2"/>
      <c r="H74" s="4">
        <f t="shared" si="1"/>
        <v>5991.8000000000029</v>
      </c>
      <c r="K74">
        <v>435</v>
      </c>
    </row>
    <row r="75" spans="1:11" s="1" customFormat="1" ht="24" hidden="1" customHeight="1" x14ac:dyDescent="0.25">
      <c r="A75" s="3">
        <v>2019</v>
      </c>
      <c r="B75" s="3" t="s">
        <v>369</v>
      </c>
      <c r="C75" s="5">
        <v>43544</v>
      </c>
      <c r="D75" s="1" t="s">
        <v>155</v>
      </c>
      <c r="E75" s="3" t="s">
        <v>99</v>
      </c>
      <c r="F75" s="2"/>
      <c r="G75" s="2">
        <v>4511</v>
      </c>
      <c r="H75" s="4">
        <f t="shared" si="1"/>
        <v>1480.8000000000029</v>
      </c>
      <c r="K75">
        <v>1357</v>
      </c>
    </row>
    <row r="76" spans="1:11" s="1" customFormat="1" ht="24" hidden="1" customHeight="1" x14ac:dyDescent="0.25">
      <c r="A76" s="3">
        <v>2019</v>
      </c>
      <c r="B76" s="3" t="s">
        <v>369</v>
      </c>
      <c r="C76" s="5">
        <v>43544</v>
      </c>
      <c r="D76" s="1" t="s">
        <v>47</v>
      </c>
      <c r="E76" s="3" t="s">
        <v>99</v>
      </c>
      <c r="F76" s="2"/>
      <c r="G76" s="2">
        <v>0.5</v>
      </c>
      <c r="H76" s="4">
        <f t="shared" si="1"/>
        <v>1480.3000000000029</v>
      </c>
      <c r="I76" s="1" t="s">
        <v>331</v>
      </c>
      <c r="K76">
        <v>1358</v>
      </c>
    </row>
    <row r="77" spans="1:11" s="1" customFormat="1" ht="24" hidden="1" customHeight="1" x14ac:dyDescent="0.25">
      <c r="A77" s="3">
        <v>2019</v>
      </c>
      <c r="B77" s="3" t="s">
        <v>369</v>
      </c>
      <c r="C77" s="5">
        <v>43550</v>
      </c>
      <c r="D77" s="1" t="s">
        <v>25</v>
      </c>
      <c r="E77" s="3" t="s">
        <v>22</v>
      </c>
      <c r="F77" s="2">
        <v>5850</v>
      </c>
      <c r="G77" s="2"/>
      <c r="H77" s="4">
        <f t="shared" si="1"/>
        <v>7330.3000000000029</v>
      </c>
      <c r="K77">
        <v>442</v>
      </c>
    </row>
    <row r="78" spans="1:11" s="1" customFormat="1" ht="24" hidden="1" customHeight="1" x14ac:dyDescent="0.25">
      <c r="A78" s="3">
        <v>2019</v>
      </c>
      <c r="B78" s="3" t="s">
        <v>369</v>
      </c>
      <c r="C78" s="5">
        <v>43551</v>
      </c>
      <c r="D78" s="1" t="s">
        <v>350</v>
      </c>
      <c r="E78" s="3" t="s">
        <v>22</v>
      </c>
      <c r="F78" s="2">
        <v>792</v>
      </c>
      <c r="G78" s="2"/>
      <c r="H78" s="4">
        <f t="shared" si="1"/>
        <v>8122.3000000000029</v>
      </c>
      <c r="K78">
        <v>443</v>
      </c>
    </row>
    <row r="79" spans="1:11" customFormat="1" ht="22.5" hidden="1" customHeight="1" x14ac:dyDescent="0.25">
      <c r="A79" s="3">
        <v>2019</v>
      </c>
      <c r="B79" s="3" t="s">
        <v>369</v>
      </c>
      <c r="C79" s="5">
        <v>43553</v>
      </c>
      <c r="D79" s="1" t="s">
        <v>166</v>
      </c>
      <c r="E79" s="3" t="s">
        <v>22</v>
      </c>
      <c r="F79" s="2">
        <v>1525</v>
      </c>
      <c r="G79" s="2"/>
      <c r="H79" s="4">
        <f t="shared" si="1"/>
        <v>9647.3000000000029</v>
      </c>
      <c r="K79">
        <v>444</v>
      </c>
    </row>
    <row r="80" spans="1:11" customFormat="1" ht="22.5" hidden="1" customHeight="1" x14ac:dyDescent="0.25">
      <c r="A80" s="3">
        <v>2019</v>
      </c>
      <c r="B80" s="3" t="s">
        <v>369</v>
      </c>
      <c r="C80" s="5">
        <v>43555</v>
      </c>
      <c r="D80" s="1" t="s">
        <v>83</v>
      </c>
      <c r="E80" s="3" t="s">
        <v>99</v>
      </c>
      <c r="F80" s="2"/>
      <c r="G80" s="2">
        <v>1385</v>
      </c>
      <c r="H80" s="4">
        <f t="shared" si="1"/>
        <v>8262.3000000000029</v>
      </c>
      <c r="I80" s="1" t="s">
        <v>223</v>
      </c>
      <c r="J80" s="1"/>
      <c r="K80">
        <v>1376</v>
      </c>
    </row>
    <row r="81" spans="1:11" customFormat="1" ht="22.5" hidden="1" customHeight="1" x14ac:dyDescent="0.3">
      <c r="A81" s="3">
        <v>2019</v>
      </c>
      <c r="B81" s="3" t="s">
        <v>389</v>
      </c>
      <c r="C81" s="5">
        <v>43556</v>
      </c>
      <c r="D81" s="1" t="s">
        <v>368</v>
      </c>
      <c r="E81" s="3" t="s">
        <v>22</v>
      </c>
      <c r="F81" s="2">
        <v>5200</v>
      </c>
      <c r="G81" s="2"/>
      <c r="H81" s="4">
        <f t="shared" si="1"/>
        <v>13462.300000000003</v>
      </c>
      <c r="I81" s="11"/>
      <c r="J81" s="11"/>
      <c r="K81">
        <v>445</v>
      </c>
    </row>
    <row r="82" spans="1:11" customFormat="1" ht="22.5" hidden="1" customHeight="1" x14ac:dyDescent="0.25">
      <c r="A82" s="3">
        <v>2019</v>
      </c>
      <c r="B82" s="3" t="s">
        <v>389</v>
      </c>
      <c r="C82" s="5">
        <v>43556</v>
      </c>
      <c r="D82" s="1" t="s">
        <v>119</v>
      </c>
      <c r="E82" s="3" t="s">
        <v>99</v>
      </c>
      <c r="F82" s="2"/>
      <c r="G82" s="2">
        <v>762</v>
      </c>
      <c r="H82" s="4">
        <f t="shared" si="1"/>
        <v>12700.300000000003</v>
      </c>
      <c r="I82" s="1" t="s">
        <v>217</v>
      </c>
      <c r="J82" s="1"/>
      <c r="K82">
        <v>1378</v>
      </c>
    </row>
    <row r="83" spans="1:11" customFormat="1" ht="22.5" hidden="1" customHeight="1" x14ac:dyDescent="0.3">
      <c r="A83" s="3">
        <v>2019</v>
      </c>
      <c r="B83" s="3" t="s">
        <v>389</v>
      </c>
      <c r="C83" s="5">
        <v>43558</v>
      </c>
      <c r="D83" s="1" t="s">
        <v>134</v>
      </c>
      <c r="E83" s="3" t="s">
        <v>22</v>
      </c>
      <c r="F83" s="2">
        <v>8064</v>
      </c>
      <c r="G83" s="2"/>
      <c r="H83" s="4">
        <f t="shared" si="1"/>
        <v>20764.300000000003</v>
      </c>
      <c r="I83" s="11"/>
      <c r="J83" s="11"/>
      <c r="K83">
        <v>446</v>
      </c>
    </row>
    <row r="84" spans="1:11" customFormat="1" ht="22.5" hidden="1" customHeight="1" x14ac:dyDescent="0.3">
      <c r="A84" s="3">
        <v>2019</v>
      </c>
      <c r="B84" s="3" t="s">
        <v>389</v>
      </c>
      <c r="C84" s="5">
        <v>43558</v>
      </c>
      <c r="D84" s="1" t="s">
        <v>393</v>
      </c>
      <c r="E84" s="3" t="s">
        <v>22</v>
      </c>
      <c r="F84" s="2">
        <v>14800</v>
      </c>
      <c r="G84" s="2"/>
      <c r="H84" s="4">
        <f t="shared" si="1"/>
        <v>35564.300000000003</v>
      </c>
      <c r="I84" s="11"/>
      <c r="J84" s="11"/>
      <c r="K84">
        <v>447</v>
      </c>
    </row>
    <row r="85" spans="1:11" customFormat="1" ht="22.5" hidden="1" customHeight="1" x14ac:dyDescent="0.3">
      <c r="A85" s="3">
        <v>2019</v>
      </c>
      <c r="B85" s="3" t="s">
        <v>389</v>
      </c>
      <c r="C85" s="5">
        <v>43558</v>
      </c>
      <c r="D85" s="1" t="s">
        <v>363</v>
      </c>
      <c r="E85" s="3" t="s">
        <v>22</v>
      </c>
      <c r="F85" s="2">
        <v>12600</v>
      </c>
      <c r="G85" s="2"/>
      <c r="H85" s="4">
        <f t="shared" si="1"/>
        <v>48164.3</v>
      </c>
      <c r="I85" s="11"/>
      <c r="J85" s="11"/>
      <c r="K85">
        <v>448</v>
      </c>
    </row>
    <row r="86" spans="1:11" customFormat="1" ht="22.5" hidden="1" customHeight="1" x14ac:dyDescent="0.25">
      <c r="A86" s="3">
        <v>2019</v>
      </c>
      <c r="B86" s="3" t="s">
        <v>389</v>
      </c>
      <c r="C86" s="5">
        <v>43558</v>
      </c>
      <c r="D86" s="1" t="s">
        <v>145</v>
      </c>
      <c r="E86" s="3" t="s">
        <v>99</v>
      </c>
      <c r="F86" s="2"/>
      <c r="G86" s="2">
        <v>2880</v>
      </c>
      <c r="H86" s="4">
        <f t="shared" si="1"/>
        <v>45284.3</v>
      </c>
      <c r="I86" s="1" t="s">
        <v>218</v>
      </c>
      <c r="J86" s="1"/>
      <c r="K86">
        <v>1385</v>
      </c>
    </row>
    <row r="87" spans="1:11" customFormat="1" ht="22.5" hidden="1" customHeight="1" x14ac:dyDescent="0.25">
      <c r="A87" s="3">
        <v>2019</v>
      </c>
      <c r="B87" s="3" t="s">
        <v>389</v>
      </c>
      <c r="C87" s="5">
        <v>43558</v>
      </c>
      <c r="D87" s="1" t="s">
        <v>156</v>
      </c>
      <c r="E87" s="3" t="s">
        <v>99</v>
      </c>
      <c r="F87" s="2"/>
      <c r="G87" s="2">
        <v>4032</v>
      </c>
      <c r="H87" s="4">
        <f t="shared" si="1"/>
        <v>41252.300000000003</v>
      </c>
      <c r="I87" s="1" t="s">
        <v>219</v>
      </c>
      <c r="J87" s="1"/>
      <c r="K87">
        <v>1386</v>
      </c>
    </row>
    <row r="88" spans="1:11" customFormat="1" ht="22.5" hidden="1" customHeight="1" x14ac:dyDescent="0.25">
      <c r="A88" s="3">
        <v>2019</v>
      </c>
      <c r="B88" s="3" t="s">
        <v>389</v>
      </c>
      <c r="C88" s="5">
        <v>43558</v>
      </c>
      <c r="D88" s="1" t="s">
        <v>47</v>
      </c>
      <c r="E88" s="3" t="s">
        <v>99</v>
      </c>
      <c r="F88" s="2"/>
      <c r="G88" s="2">
        <v>1</v>
      </c>
      <c r="H88" s="4">
        <f t="shared" si="1"/>
        <v>41251.300000000003</v>
      </c>
      <c r="I88" s="1" t="s">
        <v>331</v>
      </c>
      <c r="J88" s="1"/>
      <c r="K88">
        <v>1387</v>
      </c>
    </row>
    <row r="89" spans="1:11" customFormat="1" ht="22.5" hidden="1" customHeight="1" x14ac:dyDescent="0.25">
      <c r="A89" s="3">
        <v>2019</v>
      </c>
      <c r="B89" s="3" t="s">
        <v>389</v>
      </c>
      <c r="C89" s="5">
        <v>43558</v>
      </c>
      <c r="D89" s="1" t="s">
        <v>81</v>
      </c>
      <c r="E89" s="3" t="s">
        <v>99</v>
      </c>
      <c r="F89" s="2"/>
      <c r="G89" s="2">
        <v>1601</v>
      </c>
      <c r="H89" s="4">
        <f t="shared" si="1"/>
        <v>39650.300000000003</v>
      </c>
      <c r="I89" s="1" t="s">
        <v>220</v>
      </c>
      <c r="J89" s="1"/>
      <c r="K89">
        <v>1388</v>
      </c>
    </row>
    <row r="90" spans="1:11" customFormat="1" ht="22.5" hidden="1" customHeight="1" x14ac:dyDescent="0.3">
      <c r="A90" s="3">
        <v>2019</v>
      </c>
      <c r="B90" s="3" t="s">
        <v>389</v>
      </c>
      <c r="C90" s="5">
        <v>43560</v>
      </c>
      <c r="D90" s="1" t="s">
        <v>327</v>
      </c>
      <c r="E90" s="3" t="s">
        <v>22</v>
      </c>
      <c r="F90" s="2">
        <v>3280</v>
      </c>
      <c r="G90" s="2"/>
      <c r="H90" s="4">
        <f t="shared" si="1"/>
        <v>42930.3</v>
      </c>
      <c r="I90" s="11"/>
      <c r="J90" s="11"/>
      <c r="K90">
        <v>453</v>
      </c>
    </row>
    <row r="91" spans="1:11" customFormat="1" ht="22.5" hidden="1" customHeight="1" x14ac:dyDescent="0.25">
      <c r="A91" s="3">
        <v>2019</v>
      </c>
      <c r="B91" s="3" t="s">
        <v>389</v>
      </c>
      <c r="C91" s="5">
        <v>43560</v>
      </c>
      <c r="D91" s="1" t="s">
        <v>96</v>
      </c>
      <c r="E91" s="3" t="s">
        <v>99</v>
      </c>
      <c r="F91" s="2"/>
      <c r="G91" s="2">
        <v>30000</v>
      </c>
      <c r="H91" s="4">
        <f t="shared" si="1"/>
        <v>12930.300000000003</v>
      </c>
      <c r="I91" s="1" t="s">
        <v>272</v>
      </c>
      <c r="J91" s="1"/>
      <c r="K91">
        <v>1402</v>
      </c>
    </row>
    <row r="92" spans="1:11" customFormat="1" ht="22.5" hidden="1" customHeight="1" x14ac:dyDescent="0.3">
      <c r="A92" s="3">
        <v>2019</v>
      </c>
      <c r="B92" s="3" t="s">
        <v>389</v>
      </c>
      <c r="C92" s="5">
        <v>43566</v>
      </c>
      <c r="D92" s="1" t="s">
        <v>53</v>
      </c>
      <c r="E92" s="3" t="s">
        <v>22</v>
      </c>
      <c r="F92" s="2">
        <v>30100</v>
      </c>
      <c r="G92" s="2"/>
      <c r="H92" s="4">
        <f t="shared" si="1"/>
        <v>43030.3</v>
      </c>
      <c r="I92" s="11"/>
      <c r="J92" s="11"/>
      <c r="K92">
        <v>458</v>
      </c>
    </row>
    <row r="93" spans="1:11" customFormat="1" ht="22.5" hidden="1" customHeight="1" x14ac:dyDescent="0.3">
      <c r="A93" s="3">
        <v>2019</v>
      </c>
      <c r="B93" s="3" t="s">
        <v>389</v>
      </c>
      <c r="C93" s="5">
        <v>43567</v>
      </c>
      <c r="D93" s="1" t="s">
        <v>345</v>
      </c>
      <c r="E93" s="3" t="s">
        <v>22</v>
      </c>
      <c r="F93" s="2">
        <v>2600</v>
      </c>
      <c r="G93" s="2"/>
      <c r="H93" s="4">
        <f t="shared" si="1"/>
        <v>45630.3</v>
      </c>
      <c r="I93" s="11"/>
      <c r="J93" s="11"/>
      <c r="K93">
        <v>462</v>
      </c>
    </row>
    <row r="94" spans="1:11" customFormat="1" ht="22.5" hidden="1" customHeight="1" x14ac:dyDescent="0.3">
      <c r="A94" s="3">
        <v>2019</v>
      </c>
      <c r="B94" s="3" t="s">
        <v>389</v>
      </c>
      <c r="C94" s="5">
        <v>43569</v>
      </c>
      <c r="D94" s="1" t="s">
        <v>396</v>
      </c>
      <c r="E94" s="3" t="s">
        <v>22</v>
      </c>
      <c r="F94" s="2">
        <v>900</v>
      </c>
      <c r="G94" s="2"/>
      <c r="H94" s="4">
        <f t="shared" si="1"/>
        <v>46530.3</v>
      </c>
      <c r="I94" s="11"/>
      <c r="J94" s="11"/>
      <c r="K94">
        <v>463</v>
      </c>
    </row>
    <row r="95" spans="1:11" customFormat="1" ht="22.5" hidden="1" customHeight="1" x14ac:dyDescent="0.3">
      <c r="A95" s="3">
        <v>2019</v>
      </c>
      <c r="B95" s="3" t="s">
        <v>389</v>
      </c>
      <c r="C95" s="5">
        <v>43561</v>
      </c>
      <c r="D95" s="1" t="s">
        <v>97</v>
      </c>
      <c r="E95" s="3" t="s">
        <v>22</v>
      </c>
      <c r="F95" s="2">
        <v>700</v>
      </c>
      <c r="G95" s="2"/>
      <c r="H95" s="4">
        <f t="shared" si="1"/>
        <v>47230.3</v>
      </c>
      <c r="I95" s="11"/>
      <c r="J95" s="11"/>
      <c r="K95">
        <v>460</v>
      </c>
    </row>
    <row r="96" spans="1:11" customFormat="1" ht="22.5" hidden="1" customHeight="1" x14ac:dyDescent="0.25">
      <c r="A96" s="3">
        <v>2019</v>
      </c>
      <c r="B96" s="3" t="s">
        <v>389</v>
      </c>
      <c r="C96" s="5">
        <v>43570</v>
      </c>
      <c r="D96" s="1" t="s">
        <v>96</v>
      </c>
      <c r="E96" s="3" t="s">
        <v>99</v>
      </c>
      <c r="F96" s="2"/>
      <c r="G96" s="2">
        <v>30000</v>
      </c>
      <c r="H96" s="4">
        <f t="shared" si="1"/>
        <v>17230.300000000003</v>
      </c>
      <c r="I96" s="1" t="s">
        <v>272</v>
      </c>
      <c r="J96" s="1"/>
      <c r="K96">
        <v>1403</v>
      </c>
    </row>
    <row r="97" spans="1:11" customFormat="1" ht="22.5" hidden="1" customHeight="1" x14ac:dyDescent="0.3">
      <c r="A97" s="3">
        <v>2019</v>
      </c>
      <c r="B97" s="3" t="s">
        <v>389</v>
      </c>
      <c r="C97" s="5">
        <v>43577</v>
      </c>
      <c r="D97" s="1" t="s">
        <v>155</v>
      </c>
      <c r="E97" s="3" t="s">
        <v>99</v>
      </c>
      <c r="F97" s="2"/>
      <c r="G97" s="2">
        <v>4511</v>
      </c>
      <c r="H97" s="4">
        <f t="shared" si="1"/>
        <v>12719.300000000003</v>
      </c>
      <c r="I97" s="11" t="s">
        <v>222</v>
      </c>
      <c r="J97" s="11"/>
      <c r="K97">
        <v>1415</v>
      </c>
    </row>
    <row r="98" spans="1:11" customFormat="1" ht="22.5" hidden="1" customHeight="1" x14ac:dyDescent="0.25">
      <c r="A98" s="3">
        <v>2019</v>
      </c>
      <c r="B98" s="3" t="s">
        <v>389</v>
      </c>
      <c r="C98" s="5">
        <v>43577</v>
      </c>
      <c r="D98" s="1" t="s">
        <v>47</v>
      </c>
      <c r="E98" s="3" t="s">
        <v>99</v>
      </c>
      <c r="F98" s="2"/>
      <c r="G98" s="2">
        <v>0.5</v>
      </c>
      <c r="H98" s="4">
        <f t="shared" si="1"/>
        <v>12718.800000000003</v>
      </c>
      <c r="I98" s="1" t="s">
        <v>331</v>
      </c>
      <c r="J98" s="1"/>
      <c r="K98">
        <v>1416</v>
      </c>
    </row>
    <row r="99" spans="1:11" customFormat="1" ht="22.5" hidden="1" customHeight="1" x14ac:dyDescent="0.3">
      <c r="A99" s="3">
        <v>2019</v>
      </c>
      <c r="B99" s="3" t="s">
        <v>389</v>
      </c>
      <c r="C99" s="5">
        <v>43578</v>
      </c>
      <c r="D99" s="1" t="s">
        <v>25</v>
      </c>
      <c r="E99" s="3" t="s">
        <v>22</v>
      </c>
      <c r="F99" s="2">
        <v>10180</v>
      </c>
      <c r="G99" s="2"/>
      <c r="H99" s="4">
        <f t="shared" si="1"/>
        <v>22898.800000000003</v>
      </c>
      <c r="I99" s="11"/>
      <c r="J99" s="11"/>
      <c r="K99">
        <v>465</v>
      </c>
    </row>
    <row r="100" spans="1:11" customFormat="1" ht="22.5" hidden="1" customHeight="1" x14ac:dyDescent="0.3">
      <c r="A100" s="3">
        <v>2019</v>
      </c>
      <c r="B100" s="3" t="s">
        <v>389</v>
      </c>
      <c r="C100" s="5">
        <v>43580</v>
      </c>
      <c r="D100" s="1" t="s">
        <v>367</v>
      </c>
      <c r="E100" s="3" t="s">
        <v>22</v>
      </c>
      <c r="F100" s="2">
        <v>6500</v>
      </c>
      <c r="G100" s="2"/>
      <c r="H100" s="4">
        <f t="shared" si="1"/>
        <v>29398.800000000003</v>
      </c>
      <c r="I100" s="11"/>
      <c r="J100" s="11"/>
      <c r="K100">
        <v>466</v>
      </c>
    </row>
    <row r="101" spans="1:11" customFormat="1" ht="22.5" hidden="1" customHeight="1" x14ac:dyDescent="0.3">
      <c r="A101" s="3">
        <v>2019</v>
      </c>
      <c r="B101" s="3" t="s">
        <v>389</v>
      </c>
      <c r="C101" s="5">
        <v>43581</v>
      </c>
      <c r="D101" s="1" t="s">
        <v>403</v>
      </c>
      <c r="E101" s="3" t="s">
        <v>22</v>
      </c>
      <c r="F101" s="2">
        <v>5300</v>
      </c>
      <c r="G101" s="2"/>
      <c r="H101" s="4">
        <f t="shared" si="1"/>
        <v>34698.800000000003</v>
      </c>
      <c r="I101" s="11"/>
      <c r="J101" s="11"/>
      <c r="K101">
        <v>467</v>
      </c>
    </row>
    <row r="102" spans="1:11" customFormat="1" ht="22.5" hidden="1" customHeight="1" x14ac:dyDescent="0.3">
      <c r="A102" s="3">
        <v>2019</v>
      </c>
      <c r="B102" s="3" t="s">
        <v>389</v>
      </c>
      <c r="C102" s="5">
        <v>43584</v>
      </c>
      <c r="D102" s="1" t="s">
        <v>393</v>
      </c>
      <c r="E102" s="3" t="s">
        <v>22</v>
      </c>
      <c r="F102" s="2">
        <v>32500</v>
      </c>
      <c r="G102" s="2"/>
      <c r="H102" s="4">
        <f t="shared" si="1"/>
        <v>67198.8</v>
      </c>
      <c r="I102" s="11"/>
      <c r="J102" s="11"/>
      <c r="K102">
        <v>471</v>
      </c>
    </row>
    <row r="103" spans="1:11" customFormat="1" ht="22.5" hidden="1" customHeight="1" x14ac:dyDescent="0.3">
      <c r="A103" s="3">
        <v>2019</v>
      </c>
      <c r="B103" s="3" t="s">
        <v>389</v>
      </c>
      <c r="C103" s="5">
        <v>43584</v>
      </c>
      <c r="D103" s="1" t="s">
        <v>364</v>
      </c>
      <c r="E103" s="3" t="s">
        <v>99</v>
      </c>
      <c r="F103" s="26"/>
      <c r="G103" s="26">
        <v>5000</v>
      </c>
      <c r="H103" s="4">
        <f t="shared" si="1"/>
        <v>62198.8</v>
      </c>
      <c r="I103" s="11" t="s">
        <v>417</v>
      </c>
      <c r="J103" s="11"/>
      <c r="K103">
        <v>1440</v>
      </c>
    </row>
    <row r="104" spans="1:11" s="75" customFormat="1" ht="22.5" hidden="1" customHeight="1" thickBot="1" x14ac:dyDescent="0.35">
      <c r="A104" s="34">
        <v>2019</v>
      </c>
      <c r="B104" s="34" t="s">
        <v>389</v>
      </c>
      <c r="C104" s="19">
        <v>43585</v>
      </c>
      <c r="D104" s="24" t="s">
        <v>83</v>
      </c>
      <c r="E104" s="34" t="s">
        <v>99</v>
      </c>
      <c r="F104" s="21"/>
      <c r="G104" s="21">
        <v>1385</v>
      </c>
      <c r="H104" s="22">
        <f t="shared" si="1"/>
        <v>60813.8</v>
      </c>
      <c r="I104" s="80" t="s">
        <v>223</v>
      </c>
      <c r="J104" s="80"/>
      <c r="K104">
        <v>1442</v>
      </c>
    </row>
    <row r="105" spans="1:11" customFormat="1" ht="22.5" hidden="1" customHeight="1" x14ac:dyDescent="0.3">
      <c r="A105" s="3">
        <v>2019</v>
      </c>
      <c r="B105" s="3" t="s">
        <v>123</v>
      </c>
      <c r="C105" s="5">
        <v>43586</v>
      </c>
      <c r="D105" s="1" t="s">
        <v>119</v>
      </c>
      <c r="E105" s="3" t="s">
        <v>99</v>
      </c>
      <c r="F105" s="2"/>
      <c r="G105" s="2">
        <v>762</v>
      </c>
      <c r="H105" s="4">
        <f t="shared" si="1"/>
        <v>60051.8</v>
      </c>
      <c r="I105" s="11" t="s">
        <v>217</v>
      </c>
      <c r="J105" s="11"/>
      <c r="K105">
        <v>1443</v>
      </c>
    </row>
    <row r="106" spans="1:11" customFormat="1" ht="22.5" hidden="1" customHeight="1" x14ac:dyDescent="0.3">
      <c r="A106" s="3">
        <v>2019</v>
      </c>
      <c r="B106" s="3" t="s">
        <v>123</v>
      </c>
      <c r="C106" s="5">
        <v>43587</v>
      </c>
      <c r="D106" s="1" t="s">
        <v>341</v>
      </c>
      <c r="E106" s="3" t="s">
        <v>22</v>
      </c>
      <c r="F106" s="2">
        <v>1250</v>
      </c>
      <c r="G106" s="2"/>
      <c r="H106" s="4">
        <f t="shared" si="1"/>
        <v>61301.8</v>
      </c>
      <c r="I106" s="11"/>
      <c r="J106" s="11"/>
      <c r="K106">
        <v>476</v>
      </c>
    </row>
    <row r="107" spans="1:11" customFormat="1" ht="22.5" hidden="1" customHeight="1" x14ac:dyDescent="0.3">
      <c r="A107" s="3">
        <v>2019</v>
      </c>
      <c r="B107" s="3" t="s">
        <v>123</v>
      </c>
      <c r="C107" s="5">
        <v>43587</v>
      </c>
      <c r="D107" s="1" t="s">
        <v>368</v>
      </c>
      <c r="E107" s="3" t="s">
        <v>22</v>
      </c>
      <c r="F107" s="2">
        <v>2200</v>
      </c>
      <c r="G107" s="2"/>
      <c r="H107" s="4">
        <f t="shared" si="1"/>
        <v>63501.8</v>
      </c>
      <c r="I107" s="11"/>
      <c r="J107" s="11"/>
      <c r="K107">
        <v>477</v>
      </c>
    </row>
    <row r="108" spans="1:11" customFormat="1" ht="22.5" hidden="1" customHeight="1" x14ac:dyDescent="0.3">
      <c r="A108" s="3">
        <v>2019</v>
      </c>
      <c r="B108" s="3" t="s">
        <v>123</v>
      </c>
      <c r="C108" s="5">
        <v>43587</v>
      </c>
      <c r="D108" s="1" t="s">
        <v>145</v>
      </c>
      <c r="E108" s="3" t="s">
        <v>99</v>
      </c>
      <c r="F108" s="2"/>
      <c r="G108" s="2">
        <v>2880</v>
      </c>
      <c r="H108" s="4">
        <f t="shared" si="1"/>
        <v>60621.8</v>
      </c>
      <c r="I108" s="11" t="s">
        <v>218</v>
      </c>
      <c r="J108" s="11"/>
      <c r="K108">
        <v>1444</v>
      </c>
    </row>
    <row r="109" spans="1:11" customFormat="1" ht="22.5" hidden="1" customHeight="1" x14ac:dyDescent="0.3">
      <c r="A109" s="3">
        <v>2019</v>
      </c>
      <c r="B109" s="3" t="s">
        <v>123</v>
      </c>
      <c r="C109" s="5">
        <v>43587</v>
      </c>
      <c r="D109" s="1" t="s">
        <v>156</v>
      </c>
      <c r="E109" s="3" t="s">
        <v>99</v>
      </c>
      <c r="F109" s="2"/>
      <c r="G109" s="2">
        <v>4032</v>
      </c>
      <c r="H109" s="4">
        <f t="shared" si="1"/>
        <v>56589.8</v>
      </c>
      <c r="I109" s="11" t="s">
        <v>219</v>
      </c>
      <c r="J109" s="11"/>
      <c r="K109">
        <v>1445</v>
      </c>
    </row>
    <row r="110" spans="1:11" customFormat="1" ht="22.5" hidden="1" customHeight="1" x14ac:dyDescent="0.3">
      <c r="A110" s="3">
        <v>2019</v>
      </c>
      <c r="B110" s="3" t="s">
        <v>123</v>
      </c>
      <c r="C110" s="5">
        <v>43587</v>
      </c>
      <c r="D110" s="1" t="s">
        <v>47</v>
      </c>
      <c r="E110" s="3" t="s">
        <v>99</v>
      </c>
      <c r="F110" s="2"/>
      <c r="G110" s="2">
        <v>1</v>
      </c>
      <c r="H110" s="4">
        <f t="shared" si="1"/>
        <v>56588.800000000003</v>
      </c>
      <c r="I110" s="11" t="s">
        <v>331</v>
      </c>
      <c r="J110" s="11"/>
      <c r="K110">
        <v>1446</v>
      </c>
    </row>
    <row r="111" spans="1:11" customFormat="1" ht="22.5" hidden="1" customHeight="1" x14ac:dyDescent="0.3">
      <c r="A111" s="3">
        <v>2019</v>
      </c>
      <c r="B111" s="3" t="s">
        <v>123</v>
      </c>
      <c r="C111" s="5">
        <v>43588</v>
      </c>
      <c r="D111" s="1" t="s">
        <v>363</v>
      </c>
      <c r="E111" s="3" t="s">
        <v>22</v>
      </c>
      <c r="F111" s="2">
        <v>1425</v>
      </c>
      <c r="G111" s="2"/>
      <c r="H111" s="4">
        <f t="shared" si="1"/>
        <v>58013.8</v>
      </c>
      <c r="I111" s="11"/>
      <c r="J111" s="11"/>
      <c r="K111">
        <v>478</v>
      </c>
    </row>
    <row r="112" spans="1:11" customFormat="1" ht="22.5" hidden="1" customHeight="1" x14ac:dyDescent="0.3">
      <c r="A112" s="3">
        <v>2019</v>
      </c>
      <c r="B112" s="3" t="s">
        <v>123</v>
      </c>
      <c r="C112" s="5">
        <v>43588</v>
      </c>
      <c r="D112" s="1" t="s">
        <v>134</v>
      </c>
      <c r="E112" s="3" t="s">
        <v>22</v>
      </c>
      <c r="F112" s="2">
        <v>8064</v>
      </c>
      <c r="G112" s="2"/>
      <c r="H112" s="4">
        <f t="shared" si="1"/>
        <v>66077.8</v>
      </c>
      <c r="I112" s="11"/>
      <c r="J112" s="11"/>
      <c r="K112">
        <v>479</v>
      </c>
    </row>
    <row r="113" spans="1:11" customFormat="1" ht="22.5" hidden="1" customHeight="1" x14ac:dyDescent="0.3">
      <c r="A113" s="3">
        <v>2019</v>
      </c>
      <c r="B113" s="3" t="s">
        <v>123</v>
      </c>
      <c r="C113" s="5">
        <v>43589</v>
      </c>
      <c r="D113" s="1" t="s">
        <v>81</v>
      </c>
      <c r="E113" s="3" t="s">
        <v>99</v>
      </c>
      <c r="F113" s="2"/>
      <c r="G113" s="2">
        <v>1601</v>
      </c>
      <c r="H113" s="4">
        <f t="shared" si="1"/>
        <v>64476.800000000003</v>
      </c>
      <c r="I113" s="11" t="s">
        <v>220</v>
      </c>
      <c r="J113" s="11"/>
      <c r="K113">
        <v>1450</v>
      </c>
    </row>
    <row r="114" spans="1:11" customFormat="1" ht="22.5" hidden="1" customHeight="1" x14ac:dyDescent="0.3">
      <c r="A114" s="3">
        <v>2019</v>
      </c>
      <c r="B114" s="3" t="s">
        <v>123</v>
      </c>
      <c r="C114" s="5">
        <v>43591</v>
      </c>
      <c r="D114" s="1" t="s">
        <v>534</v>
      </c>
      <c r="E114" s="3" t="s">
        <v>22</v>
      </c>
      <c r="F114" s="2">
        <v>2300</v>
      </c>
      <c r="G114" s="2"/>
      <c r="H114" s="4">
        <f t="shared" si="1"/>
        <v>66776.800000000003</v>
      </c>
      <c r="I114" s="11"/>
      <c r="J114" s="11"/>
      <c r="K114">
        <v>480</v>
      </c>
    </row>
    <row r="115" spans="1:11" customFormat="1" ht="22.5" hidden="1" customHeight="1" x14ac:dyDescent="0.3">
      <c r="A115" s="3">
        <v>2019</v>
      </c>
      <c r="B115" s="3" t="s">
        <v>123</v>
      </c>
      <c r="C115" s="5">
        <v>43592</v>
      </c>
      <c r="D115" s="1" t="s">
        <v>96</v>
      </c>
      <c r="E115" s="3" t="s">
        <v>99</v>
      </c>
      <c r="F115" s="2"/>
      <c r="G115" s="2">
        <v>30000</v>
      </c>
      <c r="H115" s="4">
        <f t="shared" si="1"/>
        <v>36776.800000000003</v>
      </c>
      <c r="I115" s="11" t="s">
        <v>272</v>
      </c>
      <c r="J115" s="11"/>
      <c r="K115">
        <v>1451</v>
      </c>
    </row>
    <row r="116" spans="1:11" customFormat="1" ht="22.5" hidden="1" customHeight="1" x14ac:dyDescent="0.3">
      <c r="A116" s="3">
        <v>2019</v>
      </c>
      <c r="B116" s="3" t="s">
        <v>123</v>
      </c>
      <c r="C116" s="5">
        <v>43593</v>
      </c>
      <c r="D116" s="1" t="s">
        <v>327</v>
      </c>
      <c r="E116" s="3" t="s">
        <v>22</v>
      </c>
      <c r="F116" s="2">
        <v>1380</v>
      </c>
      <c r="G116" s="2"/>
      <c r="H116" s="4">
        <f t="shared" si="1"/>
        <v>38156.800000000003</v>
      </c>
      <c r="I116" s="11"/>
      <c r="J116" s="11"/>
      <c r="K116">
        <v>482</v>
      </c>
    </row>
    <row r="117" spans="1:11" customFormat="1" ht="22.5" hidden="1" customHeight="1" x14ac:dyDescent="0.3">
      <c r="A117" s="3">
        <v>2019</v>
      </c>
      <c r="B117" s="3" t="s">
        <v>123</v>
      </c>
      <c r="C117" s="5">
        <v>43595</v>
      </c>
      <c r="D117" s="1" t="s">
        <v>434</v>
      </c>
      <c r="E117" s="3" t="s">
        <v>99</v>
      </c>
      <c r="F117" s="2"/>
      <c r="G117" s="2">
        <v>3565.15</v>
      </c>
      <c r="H117" s="4">
        <f t="shared" si="1"/>
        <v>34591.65</v>
      </c>
      <c r="I117" s="11"/>
      <c r="J117" s="11"/>
      <c r="K117">
        <v>1467</v>
      </c>
    </row>
    <row r="118" spans="1:11" customFormat="1" ht="22.5" hidden="1" customHeight="1" x14ac:dyDescent="0.3">
      <c r="A118" s="3">
        <v>2019</v>
      </c>
      <c r="B118" s="3" t="s">
        <v>123</v>
      </c>
      <c r="C118" s="5">
        <v>43598</v>
      </c>
      <c r="D118" s="1" t="s">
        <v>53</v>
      </c>
      <c r="E118" s="3" t="s">
        <v>22</v>
      </c>
      <c r="F118" s="2">
        <v>29400</v>
      </c>
      <c r="G118" s="2"/>
      <c r="H118" s="4">
        <f t="shared" si="1"/>
        <v>63991.65</v>
      </c>
      <c r="I118" s="11"/>
      <c r="J118" s="11"/>
      <c r="K118">
        <v>483</v>
      </c>
    </row>
    <row r="119" spans="1:11" customFormat="1" ht="22.5" hidden="1" customHeight="1" x14ac:dyDescent="0.3">
      <c r="A119" s="3">
        <v>2019</v>
      </c>
      <c r="B119" s="3" t="s">
        <v>123</v>
      </c>
      <c r="C119" s="5">
        <v>43602</v>
      </c>
      <c r="D119" s="1" t="s">
        <v>25</v>
      </c>
      <c r="E119" s="3" t="s">
        <v>22</v>
      </c>
      <c r="F119" s="2">
        <v>1170</v>
      </c>
      <c r="G119" s="2"/>
      <c r="H119" s="4">
        <f t="shared" si="1"/>
        <v>65161.65</v>
      </c>
      <c r="I119" s="11"/>
      <c r="J119" s="11"/>
      <c r="K119">
        <v>487</v>
      </c>
    </row>
    <row r="120" spans="1:11" customFormat="1" ht="22.5" hidden="1" customHeight="1" x14ac:dyDescent="0.3">
      <c r="A120" s="3">
        <v>2019</v>
      </c>
      <c r="B120" s="3" t="s">
        <v>123</v>
      </c>
      <c r="C120" s="5">
        <v>43606</v>
      </c>
      <c r="D120" s="1" t="s">
        <v>155</v>
      </c>
      <c r="E120" s="3" t="s">
        <v>99</v>
      </c>
      <c r="F120" s="2"/>
      <c r="G120" s="2">
        <v>4511</v>
      </c>
      <c r="H120" s="4">
        <f t="shared" si="1"/>
        <v>60650.65</v>
      </c>
      <c r="I120" s="11" t="s">
        <v>222</v>
      </c>
      <c r="J120" s="11"/>
      <c r="K120">
        <v>1468</v>
      </c>
    </row>
    <row r="121" spans="1:11" customFormat="1" ht="22.5" hidden="1" customHeight="1" x14ac:dyDescent="0.3">
      <c r="A121" s="3">
        <v>2019</v>
      </c>
      <c r="B121" s="3" t="s">
        <v>123</v>
      </c>
      <c r="C121" s="5">
        <v>43606</v>
      </c>
      <c r="D121" s="1" t="s">
        <v>47</v>
      </c>
      <c r="E121" s="3" t="s">
        <v>99</v>
      </c>
      <c r="F121" s="2"/>
      <c r="G121" s="2">
        <v>0.5</v>
      </c>
      <c r="H121" s="4">
        <f t="shared" si="1"/>
        <v>60650.15</v>
      </c>
      <c r="I121" s="11" t="s">
        <v>331</v>
      </c>
      <c r="J121" s="11"/>
      <c r="K121">
        <v>1469</v>
      </c>
    </row>
    <row r="122" spans="1:11" customFormat="1" ht="22.5" hidden="1" customHeight="1" x14ac:dyDescent="0.3">
      <c r="A122" s="3">
        <v>2019</v>
      </c>
      <c r="B122" s="3" t="s">
        <v>123</v>
      </c>
      <c r="C122" s="5">
        <v>43612</v>
      </c>
      <c r="D122" s="1" t="s">
        <v>87</v>
      </c>
      <c r="E122" s="3" t="s">
        <v>325</v>
      </c>
      <c r="F122" s="2"/>
      <c r="G122" s="2">
        <v>10000</v>
      </c>
      <c r="H122" s="4">
        <f t="shared" si="1"/>
        <v>50650.15</v>
      </c>
      <c r="I122" s="11" t="s">
        <v>421</v>
      </c>
      <c r="J122" s="11"/>
      <c r="K122">
        <v>1084</v>
      </c>
    </row>
    <row r="123" spans="1:11" customFormat="1" ht="22.5" hidden="1" customHeight="1" x14ac:dyDescent="0.3">
      <c r="A123" s="3">
        <v>2019</v>
      </c>
      <c r="B123" s="3" t="s">
        <v>123</v>
      </c>
      <c r="C123" s="5">
        <v>43612</v>
      </c>
      <c r="D123" s="1" t="s">
        <v>367</v>
      </c>
      <c r="E123" s="3" t="s">
        <v>22</v>
      </c>
      <c r="F123" s="2">
        <v>14500</v>
      </c>
      <c r="G123" s="2"/>
      <c r="H123" s="4">
        <f t="shared" si="1"/>
        <v>65150.15</v>
      </c>
      <c r="I123" s="11"/>
      <c r="J123" s="11"/>
      <c r="K123">
        <v>493</v>
      </c>
    </row>
    <row r="124" spans="1:11" customFormat="1" ht="22.5" hidden="1" customHeight="1" x14ac:dyDescent="0.3">
      <c r="A124" s="3">
        <v>2019</v>
      </c>
      <c r="B124" s="3" t="s">
        <v>123</v>
      </c>
      <c r="C124" s="5">
        <v>43612</v>
      </c>
      <c r="D124" s="1" t="s">
        <v>368</v>
      </c>
      <c r="E124" s="3" t="s">
        <v>22</v>
      </c>
      <c r="F124" s="2">
        <v>1000</v>
      </c>
      <c r="G124" s="2"/>
      <c r="H124" s="4">
        <f t="shared" si="1"/>
        <v>66150.149999999994</v>
      </c>
      <c r="I124" s="11"/>
      <c r="J124" s="11"/>
      <c r="K124">
        <v>495</v>
      </c>
    </row>
    <row r="125" spans="1:11" customFormat="1" ht="22.5" hidden="1" customHeight="1" x14ac:dyDescent="0.3">
      <c r="A125" s="3">
        <v>2019</v>
      </c>
      <c r="B125" s="3" t="s">
        <v>123</v>
      </c>
      <c r="C125" s="5">
        <v>43613</v>
      </c>
      <c r="D125" s="1" t="s">
        <v>431</v>
      </c>
      <c r="E125" s="3" t="s">
        <v>99</v>
      </c>
      <c r="F125" s="2"/>
      <c r="G125" s="2">
        <v>5000</v>
      </c>
      <c r="H125" s="4">
        <f t="shared" si="1"/>
        <v>61150.149999999994</v>
      </c>
      <c r="I125" s="11" t="s">
        <v>416</v>
      </c>
      <c r="J125" s="11"/>
      <c r="K125">
        <v>1489</v>
      </c>
    </row>
    <row r="126" spans="1:11" customFormat="1" ht="22.5" hidden="1" customHeight="1" x14ac:dyDescent="0.3">
      <c r="A126" s="3">
        <v>2019</v>
      </c>
      <c r="B126" s="3" t="s">
        <v>123</v>
      </c>
      <c r="C126" s="5">
        <v>43613</v>
      </c>
      <c r="D126" s="1" t="s">
        <v>364</v>
      </c>
      <c r="E126" s="3" t="s">
        <v>99</v>
      </c>
      <c r="F126" s="2"/>
      <c r="G126" s="2">
        <v>5500</v>
      </c>
      <c r="H126" s="4">
        <f t="shared" si="1"/>
        <v>55650.149999999994</v>
      </c>
      <c r="I126" s="11" t="s">
        <v>417</v>
      </c>
      <c r="J126" s="11"/>
      <c r="K126">
        <v>1490</v>
      </c>
    </row>
    <row r="127" spans="1:11" customFormat="1" ht="22.5" hidden="1" customHeight="1" x14ac:dyDescent="0.3">
      <c r="A127" s="3">
        <v>2019</v>
      </c>
      <c r="B127" s="3" t="s">
        <v>123</v>
      </c>
      <c r="C127" s="5">
        <v>43614</v>
      </c>
      <c r="D127" s="1" t="s">
        <v>196</v>
      </c>
      <c r="E127" s="3" t="s">
        <v>22</v>
      </c>
      <c r="F127" s="2">
        <v>800</v>
      </c>
      <c r="G127" s="2"/>
      <c r="H127" s="4">
        <f t="shared" si="1"/>
        <v>56450.149999999994</v>
      </c>
      <c r="I127" s="11"/>
      <c r="J127" s="11"/>
      <c r="K127">
        <v>494</v>
      </c>
    </row>
    <row r="128" spans="1:11" customFormat="1" ht="21" hidden="1" customHeight="1" x14ac:dyDescent="0.3">
      <c r="A128" s="3">
        <v>2019</v>
      </c>
      <c r="B128" s="3" t="s">
        <v>123</v>
      </c>
      <c r="C128" s="5">
        <v>43616</v>
      </c>
      <c r="D128" s="1" t="s">
        <v>96</v>
      </c>
      <c r="E128" s="3" t="s">
        <v>99</v>
      </c>
      <c r="F128" s="2"/>
      <c r="G128" s="2">
        <v>45000</v>
      </c>
      <c r="H128" s="4">
        <f t="shared" si="1"/>
        <v>11450.149999999994</v>
      </c>
      <c r="I128" s="11" t="s">
        <v>272</v>
      </c>
      <c r="J128" s="11"/>
      <c r="K128">
        <v>1492</v>
      </c>
    </row>
    <row r="129" spans="1:11" customFormat="1" ht="21" hidden="1" customHeight="1" x14ac:dyDescent="0.3">
      <c r="A129" s="3">
        <v>2019</v>
      </c>
      <c r="B129" s="3" t="s">
        <v>123</v>
      </c>
      <c r="C129" s="5">
        <v>43616</v>
      </c>
      <c r="D129" s="1" t="s">
        <v>83</v>
      </c>
      <c r="E129" s="3" t="s">
        <v>99</v>
      </c>
      <c r="F129" s="2"/>
      <c r="G129" s="2">
        <v>1385</v>
      </c>
      <c r="H129" s="4">
        <f t="shared" si="1"/>
        <v>10065.149999999994</v>
      </c>
      <c r="I129" s="11" t="s">
        <v>223</v>
      </c>
      <c r="J129" s="11"/>
      <c r="K129">
        <v>1497</v>
      </c>
    </row>
    <row r="130" spans="1:11" customFormat="1" ht="21" hidden="1" customHeight="1" x14ac:dyDescent="0.3">
      <c r="A130" s="3">
        <v>2019</v>
      </c>
      <c r="B130" s="3" t="s">
        <v>132</v>
      </c>
      <c r="C130" s="5">
        <v>43617</v>
      </c>
      <c r="D130" s="1" t="s">
        <v>119</v>
      </c>
      <c r="E130" s="3" t="s">
        <v>99</v>
      </c>
      <c r="F130" s="2"/>
      <c r="G130" s="2">
        <v>762</v>
      </c>
      <c r="H130" s="4">
        <f t="shared" si="1"/>
        <v>9303.1499999999942</v>
      </c>
      <c r="I130" s="11" t="s">
        <v>217</v>
      </c>
      <c r="J130" s="11"/>
      <c r="K130">
        <v>1500</v>
      </c>
    </row>
    <row r="131" spans="1:11" customFormat="1" ht="21" hidden="1" customHeight="1" x14ac:dyDescent="0.3">
      <c r="A131" s="3">
        <v>2019</v>
      </c>
      <c r="B131" s="3" t="s">
        <v>132</v>
      </c>
      <c r="C131" s="5">
        <v>43619</v>
      </c>
      <c r="D131" s="1" t="s">
        <v>166</v>
      </c>
      <c r="E131" s="3" t="s">
        <v>22</v>
      </c>
      <c r="F131" s="2">
        <v>1975</v>
      </c>
      <c r="G131" s="2"/>
      <c r="H131" s="4">
        <f t="shared" si="1"/>
        <v>11278.149999999994</v>
      </c>
      <c r="I131" s="11"/>
      <c r="J131" s="11"/>
      <c r="K131">
        <v>497</v>
      </c>
    </row>
    <row r="132" spans="1:11" customFormat="1" ht="21" hidden="1" customHeight="1" x14ac:dyDescent="0.3">
      <c r="A132" s="3">
        <v>2019</v>
      </c>
      <c r="B132" s="3" t="s">
        <v>132</v>
      </c>
      <c r="C132" s="5">
        <v>43619</v>
      </c>
      <c r="D132" s="1" t="s">
        <v>350</v>
      </c>
      <c r="E132" s="3" t="s">
        <v>22</v>
      </c>
      <c r="F132" s="2">
        <v>792</v>
      </c>
      <c r="G132" s="2"/>
      <c r="H132" s="4">
        <f t="shared" ref="H132:H195" si="2">H131+F132-G132</f>
        <v>12070.149999999994</v>
      </c>
      <c r="I132" s="11"/>
      <c r="J132" s="11"/>
      <c r="K132">
        <v>498</v>
      </c>
    </row>
    <row r="133" spans="1:11" customFormat="1" ht="21" hidden="1" customHeight="1" x14ac:dyDescent="0.3">
      <c r="A133" s="3">
        <v>2019</v>
      </c>
      <c r="B133" s="3" t="s">
        <v>132</v>
      </c>
      <c r="C133" s="5">
        <v>43619</v>
      </c>
      <c r="D133" s="1" t="s">
        <v>145</v>
      </c>
      <c r="E133" s="3" t="s">
        <v>99</v>
      </c>
      <c r="F133" s="2"/>
      <c r="G133" s="2">
        <v>2880</v>
      </c>
      <c r="H133" s="4">
        <f t="shared" si="2"/>
        <v>9190.1499999999942</v>
      </c>
      <c r="I133" s="11" t="s">
        <v>218</v>
      </c>
      <c r="J133" s="11"/>
      <c r="K133">
        <v>1501</v>
      </c>
    </row>
    <row r="134" spans="1:11" customFormat="1" ht="21" hidden="1" customHeight="1" x14ac:dyDescent="0.3">
      <c r="A134" s="3">
        <v>2019</v>
      </c>
      <c r="B134" s="3" t="s">
        <v>132</v>
      </c>
      <c r="C134" s="5">
        <v>43619</v>
      </c>
      <c r="D134" s="1" t="s">
        <v>156</v>
      </c>
      <c r="E134" s="3" t="s">
        <v>99</v>
      </c>
      <c r="F134" s="2"/>
      <c r="G134" s="2">
        <v>4032</v>
      </c>
      <c r="H134" s="4">
        <f t="shared" si="2"/>
        <v>5158.1499999999942</v>
      </c>
      <c r="I134" s="11" t="s">
        <v>219</v>
      </c>
      <c r="J134" s="11"/>
      <c r="K134">
        <v>1502</v>
      </c>
    </row>
    <row r="135" spans="1:11" customFormat="1" ht="21" hidden="1" customHeight="1" x14ac:dyDescent="0.3">
      <c r="A135" s="3">
        <v>2019</v>
      </c>
      <c r="B135" s="3" t="s">
        <v>132</v>
      </c>
      <c r="C135" s="5">
        <v>43619</v>
      </c>
      <c r="D135" s="1" t="s">
        <v>47</v>
      </c>
      <c r="E135" s="3" t="s">
        <v>99</v>
      </c>
      <c r="F135" s="2"/>
      <c r="G135" s="2">
        <v>1</v>
      </c>
      <c r="H135" s="4">
        <f t="shared" si="2"/>
        <v>5157.1499999999942</v>
      </c>
      <c r="I135" s="11" t="s">
        <v>331</v>
      </c>
      <c r="J135" s="11"/>
      <c r="K135">
        <v>1503</v>
      </c>
    </row>
    <row r="136" spans="1:11" customFormat="1" ht="21" hidden="1" customHeight="1" x14ac:dyDescent="0.3">
      <c r="A136" s="3">
        <v>2019</v>
      </c>
      <c r="B136" s="3" t="s">
        <v>132</v>
      </c>
      <c r="C136" s="5">
        <v>43620</v>
      </c>
      <c r="D136" s="1" t="s">
        <v>363</v>
      </c>
      <c r="E136" s="3" t="s">
        <v>22</v>
      </c>
      <c r="F136" s="2">
        <v>1350</v>
      </c>
      <c r="G136" s="2"/>
      <c r="H136" s="4">
        <f t="shared" si="2"/>
        <v>6507.1499999999942</v>
      </c>
      <c r="I136" s="11"/>
      <c r="J136" s="11"/>
      <c r="K136">
        <v>499</v>
      </c>
    </row>
    <row r="137" spans="1:11" customFormat="1" ht="21" hidden="1" customHeight="1" x14ac:dyDescent="0.3">
      <c r="A137" s="3">
        <v>2019</v>
      </c>
      <c r="B137" s="3" t="s">
        <v>132</v>
      </c>
      <c r="C137" s="5">
        <v>43620</v>
      </c>
      <c r="D137" s="1" t="s">
        <v>81</v>
      </c>
      <c r="E137" s="3" t="s">
        <v>99</v>
      </c>
      <c r="F137" s="2"/>
      <c r="G137" s="2">
        <v>1601</v>
      </c>
      <c r="H137" s="4">
        <f t="shared" si="2"/>
        <v>4906.1499999999942</v>
      </c>
      <c r="I137" s="11" t="s">
        <v>220</v>
      </c>
      <c r="J137" s="11"/>
      <c r="K137">
        <v>1505</v>
      </c>
    </row>
    <row r="138" spans="1:11" customFormat="1" ht="21" hidden="1" customHeight="1" x14ac:dyDescent="0.3">
      <c r="A138" s="3">
        <v>2019</v>
      </c>
      <c r="B138" s="3" t="s">
        <v>132</v>
      </c>
      <c r="C138" s="5">
        <v>43627</v>
      </c>
      <c r="D138" s="1" t="s">
        <v>341</v>
      </c>
      <c r="E138" s="3" t="s">
        <v>22</v>
      </c>
      <c r="F138" s="2">
        <v>2200</v>
      </c>
      <c r="G138" s="2"/>
      <c r="H138" s="4">
        <f t="shared" si="2"/>
        <v>7106.1499999999942</v>
      </c>
      <c r="I138" s="11"/>
      <c r="J138" s="11"/>
      <c r="K138">
        <v>504</v>
      </c>
    </row>
    <row r="139" spans="1:11" customFormat="1" ht="21" hidden="1" customHeight="1" x14ac:dyDescent="0.3">
      <c r="A139" s="3">
        <v>2019</v>
      </c>
      <c r="B139" s="3" t="s">
        <v>132</v>
      </c>
      <c r="C139" s="5">
        <v>43627</v>
      </c>
      <c r="D139" s="1" t="s">
        <v>534</v>
      </c>
      <c r="E139" s="3" t="s">
        <v>22</v>
      </c>
      <c r="F139" s="2">
        <v>3600</v>
      </c>
      <c r="G139" s="2"/>
      <c r="H139" s="4">
        <f t="shared" si="2"/>
        <v>10706.149999999994</v>
      </c>
      <c r="I139" s="11"/>
      <c r="J139" s="11"/>
      <c r="K139">
        <v>505</v>
      </c>
    </row>
    <row r="140" spans="1:11" customFormat="1" ht="21" hidden="1" customHeight="1" x14ac:dyDescent="0.3">
      <c r="A140" s="3">
        <v>2019</v>
      </c>
      <c r="B140" s="3" t="s">
        <v>132</v>
      </c>
      <c r="C140" s="5">
        <v>43630</v>
      </c>
      <c r="D140" s="1" t="s">
        <v>345</v>
      </c>
      <c r="E140" s="3" t="s">
        <v>22</v>
      </c>
      <c r="F140" s="2">
        <v>1300</v>
      </c>
      <c r="G140" s="2"/>
      <c r="H140" s="4">
        <f t="shared" si="2"/>
        <v>12006.149999999994</v>
      </c>
      <c r="I140" s="11"/>
      <c r="J140" s="11"/>
      <c r="K140">
        <v>506</v>
      </c>
    </row>
    <row r="141" spans="1:11" customFormat="1" ht="21" hidden="1" customHeight="1" x14ac:dyDescent="0.3">
      <c r="A141" s="3">
        <v>2019</v>
      </c>
      <c r="B141" s="3" t="s">
        <v>132</v>
      </c>
      <c r="C141" s="5">
        <v>43633</v>
      </c>
      <c r="D141" s="1" t="s">
        <v>405</v>
      </c>
      <c r="E141" s="3" t="s">
        <v>22</v>
      </c>
      <c r="F141" s="2">
        <v>2750</v>
      </c>
      <c r="G141" s="2"/>
      <c r="H141" s="4">
        <f t="shared" si="2"/>
        <v>14756.149999999994</v>
      </c>
      <c r="I141" s="11"/>
      <c r="J141" s="11"/>
      <c r="K141">
        <v>508</v>
      </c>
    </row>
    <row r="142" spans="1:11" customFormat="1" ht="21" hidden="1" customHeight="1" x14ac:dyDescent="0.3">
      <c r="A142" s="3">
        <v>2019</v>
      </c>
      <c r="B142" s="3" t="s">
        <v>132</v>
      </c>
      <c r="C142" s="5">
        <v>43634</v>
      </c>
      <c r="D142" s="1" t="s">
        <v>433</v>
      </c>
      <c r="E142" s="3" t="s">
        <v>22</v>
      </c>
      <c r="F142" s="2">
        <v>1700</v>
      </c>
      <c r="G142" s="2"/>
      <c r="H142" s="4">
        <f t="shared" si="2"/>
        <v>16456.149999999994</v>
      </c>
      <c r="I142" s="11"/>
      <c r="J142" s="11"/>
      <c r="K142">
        <v>509</v>
      </c>
    </row>
    <row r="143" spans="1:11" customFormat="1" ht="21" hidden="1" customHeight="1" x14ac:dyDescent="0.3">
      <c r="A143" s="3">
        <v>2019</v>
      </c>
      <c r="B143" s="3" t="s">
        <v>132</v>
      </c>
      <c r="C143" s="5">
        <v>43634</v>
      </c>
      <c r="D143" s="1" t="s">
        <v>134</v>
      </c>
      <c r="E143" s="3" t="s">
        <v>22</v>
      </c>
      <c r="F143" s="2">
        <v>13056</v>
      </c>
      <c r="G143" s="2"/>
      <c r="H143" s="4">
        <f t="shared" si="2"/>
        <v>29512.149999999994</v>
      </c>
      <c r="I143" s="11"/>
      <c r="J143" s="11"/>
      <c r="K143">
        <v>510</v>
      </c>
    </row>
    <row r="144" spans="1:11" customFormat="1" ht="21" hidden="1" customHeight="1" x14ac:dyDescent="0.3">
      <c r="A144" s="3">
        <v>2019</v>
      </c>
      <c r="B144" s="3" t="s">
        <v>132</v>
      </c>
      <c r="C144" s="5">
        <v>43636</v>
      </c>
      <c r="D144" s="1" t="s">
        <v>47</v>
      </c>
      <c r="E144" s="3" t="s">
        <v>99</v>
      </c>
      <c r="F144" s="2"/>
      <c r="G144" s="2">
        <v>10</v>
      </c>
      <c r="H144" s="4">
        <f t="shared" si="2"/>
        <v>29502.149999999994</v>
      </c>
      <c r="I144" s="11" t="s">
        <v>331</v>
      </c>
      <c r="J144" s="11"/>
      <c r="K144">
        <v>1518</v>
      </c>
    </row>
    <row r="145" spans="1:11" customFormat="1" ht="21" hidden="1" customHeight="1" x14ac:dyDescent="0.3">
      <c r="A145" s="3">
        <v>2019</v>
      </c>
      <c r="B145" s="3" t="s">
        <v>132</v>
      </c>
      <c r="C145" s="5">
        <v>43636</v>
      </c>
      <c r="D145" s="1" t="s">
        <v>155</v>
      </c>
      <c r="E145" s="3" t="s">
        <v>99</v>
      </c>
      <c r="F145" s="2"/>
      <c r="G145" s="2">
        <v>4511</v>
      </c>
      <c r="H145" s="4">
        <f t="shared" si="2"/>
        <v>24991.149999999994</v>
      </c>
      <c r="I145" s="11" t="s">
        <v>222</v>
      </c>
      <c r="J145" s="11"/>
      <c r="K145">
        <v>1519</v>
      </c>
    </row>
    <row r="146" spans="1:11" customFormat="1" ht="21" hidden="1" customHeight="1" x14ac:dyDescent="0.3">
      <c r="A146" s="3">
        <v>2019</v>
      </c>
      <c r="B146" s="3" t="s">
        <v>132</v>
      </c>
      <c r="C146" s="5">
        <v>43636</v>
      </c>
      <c r="D146" s="1" t="s">
        <v>47</v>
      </c>
      <c r="E146" s="3" t="s">
        <v>99</v>
      </c>
      <c r="F146" s="2"/>
      <c r="G146" s="2">
        <v>0.5</v>
      </c>
      <c r="H146" s="4">
        <f t="shared" si="2"/>
        <v>24990.649999999994</v>
      </c>
      <c r="I146" s="11" t="s">
        <v>331</v>
      </c>
      <c r="J146" s="11"/>
      <c r="K146">
        <v>1520</v>
      </c>
    </row>
    <row r="147" spans="1:11" customFormat="1" ht="21" hidden="1" customHeight="1" x14ac:dyDescent="0.3">
      <c r="A147" s="3">
        <v>2019</v>
      </c>
      <c r="B147" s="3" t="s">
        <v>132</v>
      </c>
      <c r="C147" s="5">
        <v>43636</v>
      </c>
      <c r="D147" s="1" t="s">
        <v>327</v>
      </c>
      <c r="E147" s="3" t="s">
        <v>22</v>
      </c>
      <c r="F147" s="2">
        <v>1960</v>
      </c>
      <c r="G147" s="2"/>
      <c r="H147" s="4">
        <f t="shared" si="2"/>
        <v>26950.649999999994</v>
      </c>
      <c r="I147" s="11"/>
      <c r="J147" s="11"/>
      <c r="K147">
        <v>512</v>
      </c>
    </row>
    <row r="148" spans="1:11" customFormat="1" ht="21" hidden="1" customHeight="1" x14ac:dyDescent="0.3">
      <c r="A148" s="3">
        <v>2019</v>
      </c>
      <c r="B148" s="3" t="s">
        <v>132</v>
      </c>
      <c r="C148" s="5">
        <v>43640</v>
      </c>
      <c r="D148" s="1" t="s">
        <v>87</v>
      </c>
      <c r="E148" s="3" t="s">
        <v>325</v>
      </c>
      <c r="F148" s="2"/>
      <c r="G148" s="2">
        <v>5000</v>
      </c>
      <c r="H148" s="4">
        <f t="shared" si="2"/>
        <v>21950.649999999994</v>
      </c>
      <c r="I148" s="11" t="s">
        <v>421</v>
      </c>
      <c r="J148" s="11"/>
      <c r="K148">
        <v>1112</v>
      </c>
    </row>
    <row r="149" spans="1:11" customFormat="1" ht="21" hidden="1" customHeight="1" x14ac:dyDescent="0.3">
      <c r="A149" s="3">
        <v>2019</v>
      </c>
      <c r="B149" s="3" t="s">
        <v>132</v>
      </c>
      <c r="C149" s="5">
        <v>43640</v>
      </c>
      <c r="D149" s="1" t="s">
        <v>367</v>
      </c>
      <c r="E149" s="3" t="s">
        <v>22</v>
      </c>
      <c r="F149" s="2">
        <v>6460</v>
      </c>
      <c r="G149" s="2"/>
      <c r="H149" s="4">
        <f t="shared" si="2"/>
        <v>28410.649999999994</v>
      </c>
      <c r="I149" s="11"/>
      <c r="J149" s="11"/>
      <c r="K149">
        <v>513</v>
      </c>
    </row>
    <row r="150" spans="1:11" customFormat="1" ht="21" hidden="1" customHeight="1" x14ac:dyDescent="0.3">
      <c r="A150" s="3">
        <v>2019</v>
      </c>
      <c r="B150" s="3" t="s">
        <v>132</v>
      </c>
      <c r="C150" s="5">
        <v>43642</v>
      </c>
      <c r="D150" s="1" t="s">
        <v>25</v>
      </c>
      <c r="E150" s="3" t="s">
        <v>22</v>
      </c>
      <c r="F150" s="2">
        <v>5470</v>
      </c>
      <c r="G150" s="2"/>
      <c r="H150" s="4">
        <f t="shared" si="2"/>
        <v>33880.649999999994</v>
      </c>
      <c r="I150" s="11"/>
      <c r="J150" s="11"/>
      <c r="K150">
        <v>515</v>
      </c>
    </row>
    <row r="151" spans="1:11" customFormat="1" ht="21" hidden="1" customHeight="1" x14ac:dyDescent="0.3">
      <c r="A151" s="3">
        <v>2019</v>
      </c>
      <c r="B151" s="3" t="s">
        <v>132</v>
      </c>
      <c r="C151" s="5">
        <v>43644</v>
      </c>
      <c r="D151" s="1" t="s">
        <v>364</v>
      </c>
      <c r="E151" s="3" t="s">
        <v>99</v>
      </c>
      <c r="F151" s="2"/>
      <c r="G151" s="2">
        <v>5500</v>
      </c>
      <c r="H151" s="4">
        <f t="shared" si="2"/>
        <v>28380.649999999994</v>
      </c>
      <c r="I151" s="11" t="s">
        <v>417</v>
      </c>
      <c r="J151" s="11"/>
      <c r="K151">
        <v>1533</v>
      </c>
    </row>
    <row r="152" spans="1:11" customFormat="1" ht="21" hidden="1" customHeight="1" x14ac:dyDescent="0.3">
      <c r="A152" s="3">
        <v>2019</v>
      </c>
      <c r="B152" s="3" t="s">
        <v>132</v>
      </c>
      <c r="C152" s="5">
        <v>43644</v>
      </c>
      <c r="D152" s="1" t="s">
        <v>431</v>
      </c>
      <c r="E152" s="3" t="s">
        <v>99</v>
      </c>
      <c r="F152" s="2"/>
      <c r="G152" s="2">
        <v>4500</v>
      </c>
      <c r="H152" s="4">
        <f t="shared" si="2"/>
        <v>23880.649999999994</v>
      </c>
      <c r="I152" s="11" t="s">
        <v>416</v>
      </c>
      <c r="J152" s="11"/>
      <c r="K152">
        <v>1534</v>
      </c>
    </row>
    <row r="153" spans="1:11" customFormat="1" ht="21" hidden="1" customHeight="1" x14ac:dyDescent="0.3">
      <c r="A153" s="3">
        <v>2019</v>
      </c>
      <c r="B153" s="3" t="s">
        <v>132</v>
      </c>
      <c r="C153" s="5">
        <v>43644</v>
      </c>
      <c r="D153" s="1" t="s">
        <v>87</v>
      </c>
      <c r="E153" s="3" t="s">
        <v>325</v>
      </c>
      <c r="F153" s="2"/>
      <c r="G153" s="2">
        <v>10000</v>
      </c>
      <c r="H153" s="4">
        <f t="shared" si="2"/>
        <v>13880.649999999994</v>
      </c>
      <c r="I153" s="11" t="s">
        <v>421</v>
      </c>
      <c r="J153" s="11"/>
      <c r="K153">
        <v>1113</v>
      </c>
    </row>
    <row r="154" spans="1:11" customFormat="1" ht="21" hidden="1" customHeight="1" x14ac:dyDescent="0.3">
      <c r="A154" s="3">
        <v>2019</v>
      </c>
      <c r="B154" s="3" t="s">
        <v>132</v>
      </c>
      <c r="C154" s="5">
        <v>43644</v>
      </c>
      <c r="D154" s="1" t="s">
        <v>368</v>
      </c>
      <c r="E154" s="3" t="s">
        <v>22</v>
      </c>
      <c r="F154" s="2">
        <v>1000</v>
      </c>
      <c r="G154" s="2"/>
      <c r="H154" s="4">
        <f t="shared" si="2"/>
        <v>14880.649999999994</v>
      </c>
      <c r="I154" s="11"/>
      <c r="J154" s="11"/>
      <c r="K154">
        <v>516</v>
      </c>
    </row>
    <row r="155" spans="1:11" customFormat="1" ht="21" hidden="1" customHeight="1" x14ac:dyDescent="0.3">
      <c r="A155" s="3">
        <v>2019</v>
      </c>
      <c r="B155" s="3" t="s">
        <v>132</v>
      </c>
      <c r="C155" s="5">
        <v>43646</v>
      </c>
      <c r="D155" s="1" t="s">
        <v>83</v>
      </c>
      <c r="E155" s="3" t="s">
        <v>99</v>
      </c>
      <c r="F155" s="2"/>
      <c r="G155" s="2">
        <v>1385</v>
      </c>
      <c r="H155" s="4">
        <f t="shared" si="2"/>
        <v>13495.649999999994</v>
      </c>
      <c r="I155" s="11" t="s">
        <v>223</v>
      </c>
      <c r="J155" s="11"/>
      <c r="K155">
        <v>1535</v>
      </c>
    </row>
    <row r="156" spans="1:11" customFormat="1" ht="21" hidden="1" customHeight="1" x14ac:dyDescent="0.3">
      <c r="A156" s="3">
        <v>2019</v>
      </c>
      <c r="B156" s="3" t="s">
        <v>132</v>
      </c>
      <c r="C156" s="5">
        <v>43646</v>
      </c>
      <c r="D156" s="1" t="s">
        <v>434</v>
      </c>
      <c r="E156" s="3" t="s">
        <v>99</v>
      </c>
      <c r="F156" s="26"/>
      <c r="G156" s="26">
        <v>1598</v>
      </c>
      <c r="H156" s="4">
        <f t="shared" si="2"/>
        <v>11897.649999999994</v>
      </c>
      <c r="I156" s="11" t="s">
        <v>436</v>
      </c>
      <c r="J156" s="11"/>
      <c r="K156">
        <v>1536</v>
      </c>
    </row>
    <row r="157" spans="1:11" s="75" customFormat="1" ht="21" hidden="1" customHeight="1" thickBot="1" x14ac:dyDescent="0.35">
      <c r="A157" s="34">
        <v>2019</v>
      </c>
      <c r="B157" s="34" t="s">
        <v>132</v>
      </c>
      <c r="C157" s="19">
        <v>43646</v>
      </c>
      <c r="D157" s="24" t="s">
        <v>47</v>
      </c>
      <c r="E157" s="34" t="s">
        <v>99</v>
      </c>
      <c r="F157" s="21"/>
      <c r="G157" s="21">
        <v>10</v>
      </c>
      <c r="H157" s="22">
        <f t="shared" si="2"/>
        <v>11887.649999999994</v>
      </c>
      <c r="I157" s="80" t="s">
        <v>331</v>
      </c>
      <c r="J157" s="80"/>
      <c r="K157">
        <v>1537</v>
      </c>
    </row>
    <row r="158" spans="1:11" customFormat="1" ht="21" hidden="1" customHeight="1" x14ac:dyDescent="0.3">
      <c r="A158" s="3">
        <v>2019</v>
      </c>
      <c r="B158" s="3" t="s">
        <v>435</v>
      </c>
      <c r="C158" s="5">
        <v>43647</v>
      </c>
      <c r="D158" s="1" t="s">
        <v>119</v>
      </c>
      <c r="E158" s="3" t="s">
        <v>99</v>
      </c>
      <c r="F158" s="2"/>
      <c r="G158" s="2">
        <v>762</v>
      </c>
      <c r="H158" s="4">
        <f t="shared" si="2"/>
        <v>11125.649999999994</v>
      </c>
      <c r="I158" s="11" t="s">
        <v>217</v>
      </c>
      <c r="J158" s="11"/>
      <c r="K158">
        <v>1540</v>
      </c>
    </row>
    <row r="159" spans="1:11" customFormat="1" ht="21" hidden="1" customHeight="1" x14ac:dyDescent="0.3">
      <c r="A159" s="3">
        <v>2019</v>
      </c>
      <c r="B159" s="3" t="s">
        <v>435</v>
      </c>
      <c r="C159" s="5">
        <v>43648</v>
      </c>
      <c r="D159" s="1" t="s">
        <v>156</v>
      </c>
      <c r="E159" s="3" t="s">
        <v>99</v>
      </c>
      <c r="F159" s="2"/>
      <c r="G159" s="2">
        <v>4032</v>
      </c>
      <c r="H159" s="4">
        <f t="shared" si="2"/>
        <v>7093.6499999999942</v>
      </c>
      <c r="I159" s="11" t="s">
        <v>219</v>
      </c>
      <c r="J159" s="11"/>
      <c r="K159">
        <v>1541</v>
      </c>
    </row>
    <row r="160" spans="1:11" customFormat="1" ht="21" hidden="1" customHeight="1" x14ac:dyDescent="0.3">
      <c r="A160" s="3">
        <v>2019</v>
      </c>
      <c r="B160" s="3" t="s">
        <v>435</v>
      </c>
      <c r="C160" s="5">
        <v>43648</v>
      </c>
      <c r="D160" s="1" t="s">
        <v>47</v>
      </c>
      <c r="E160" s="3" t="s">
        <v>99</v>
      </c>
      <c r="F160" s="2"/>
      <c r="G160" s="2">
        <v>0.5</v>
      </c>
      <c r="H160" s="4">
        <f t="shared" si="2"/>
        <v>7093.1499999999942</v>
      </c>
      <c r="I160" s="11" t="s">
        <v>331</v>
      </c>
      <c r="J160" s="11"/>
      <c r="K160">
        <v>1542</v>
      </c>
    </row>
    <row r="161" spans="1:11" customFormat="1" ht="21" hidden="1" customHeight="1" x14ac:dyDescent="0.3">
      <c r="A161" s="3">
        <v>2019</v>
      </c>
      <c r="B161" s="3" t="s">
        <v>435</v>
      </c>
      <c r="C161" s="5">
        <v>43649</v>
      </c>
      <c r="D161" s="1" t="s">
        <v>145</v>
      </c>
      <c r="E161" s="3" t="s">
        <v>99</v>
      </c>
      <c r="F161" s="2"/>
      <c r="G161" s="2">
        <v>2880</v>
      </c>
      <c r="H161" s="4">
        <f t="shared" si="2"/>
        <v>4213.1499999999942</v>
      </c>
      <c r="I161" s="11" t="s">
        <v>218</v>
      </c>
      <c r="J161" s="11"/>
      <c r="K161">
        <v>1543</v>
      </c>
    </row>
    <row r="162" spans="1:11" customFormat="1" ht="21" hidden="1" customHeight="1" x14ac:dyDescent="0.3">
      <c r="A162" s="3">
        <v>2019</v>
      </c>
      <c r="B162" s="3" t="s">
        <v>435</v>
      </c>
      <c r="C162" s="5">
        <v>43649</v>
      </c>
      <c r="D162" s="1" t="s">
        <v>47</v>
      </c>
      <c r="E162" s="3" t="s">
        <v>99</v>
      </c>
      <c r="F162" s="2"/>
      <c r="G162" s="2">
        <v>0.5</v>
      </c>
      <c r="H162" s="4">
        <f t="shared" si="2"/>
        <v>4212.6499999999942</v>
      </c>
      <c r="I162" s="11" t="s">
        <v>331</v>
      </c>
      <c r="J162" s="11"/>
      <c r="K162">
        <v>1544</v>
      </c>
    </row>
    <row r="163" spans="1:11" customFormat="1" ht="21" hidden="1" customHeight="1" x14ac:dyDescent="0.3">
      <c r="A163" s="3">
        <v>2019</v>
      </c>
      <c r="B163" s="3" t="s">
        <v>435</v>
      </c>
      <c r="C163" s="5">
        <v>43650</v>
      </c>
      <c r="D163" s="1" t="s">
        <v>81</v>
      </c>
      <c r="E163" s="3" t="s">
        <v>99</v>
      </c>
      <c r="F163" s="2"/>
      <c r="G163" s="2">
        <v>1601</v>
      </c>
      <c r="H163" s="4">
        <f t="shared" si="2"/>
        <v>2611.6499999999942</v>
      </c>
      <c r="I163" s="11" t="s">
        <v>220</v>
      </c>
      <c r="J163" s="11"/>
      <c r="K163">
        <v>1553</v>
      </c>
    </row>
    <row r="164" spans="1:11" customFormat="1" ht="21" hidden="1" customHeight="1" x14ac:dyDescent="0.3">
      <c r="A164" s="3">
        <v>2019</v>
      </c>
      <c r="B164" s="3" t="s">
        <v>435</v>
      </c>
      <c r="C164" s="5">
        <v>43655</v>
      </c>
      <c r="D164" s="81" t="s">
        <v>359</v>
      </c>
      <c r="E164" s="3" t="s">
        <v>22</v>
      </c>
      <c r="F164" s="2">
        <v>13090</v>
      </c>
      <c r="G164" s="2"/>
      <c r="H164" s="4">
        <f t="shared" si="2"/>
        <v>15701.649999999994</v>
      </c>
      <c r="I164" s="11"/>
      <c r="J164" s="11"/>
      <c r="K164">
        <v>524</v>
      </c>
    </row>
    <row r="165" spans="1:11" customFormat="1" ht="21" hidden="1" customHeight="1" x14ac:dyDescent="0.3">
      <c r="A165" s="3">
        <v>2019</v>
      </c>
      <c r="B165" s="3" t="s">
        <v>435</v>
      </c>
      <c r="C165" s="5">
        <v>43655</v>
      </c>
      <c r="D165" s="1" t="s">
        <v>534</v>
      </c>
      <c r="E165" s="3" t="s">
        <v>22</v>
      </c>
      <c r="F165" s="2">
        <v>14950</v>
      </c>
      <c r="G165" s="2"/>
      <c r="H165" s="4">
        <f t="shared" si="2"/>
        <v>30651.649999999994</v>
      </c>
      <c r="I165" s="11"/>
      <c r="J165" s="11"/>
      <c r="K165">
        <v>525</v>
      </c>
    </row>
    <row r="166" spans="1:11" customFormat="1" ht="21" hidden="1" customHeight="1" x14ac:dyDescent="0.3">
      <c r="A166" s="3">
        <v>2019</v>
      </c>
      <c r="B166" s="3" t="s">
        <v>435</v>
      </c>
      <c r="C166" s="5">
        <v>43656</v>
      </c>
      <c r="D166" s="1" t="s">
        <v>87</v>
      </c>
      <c r="E166" s="3" t="s">
        <v>325</v>
      </c>
      <c r="F166" s="2"/>
      <c r="G166" s="2">
        <v>10000</v>
      </c>
      <c r="H166" s="4">
        <f t="shared" si="2"/>
        <v>20651.649999999994</v>
      </c>
      <c r="I166" s="11" t="s">
        <v>421</v>
      </c>
      <c r="J166" s="11"/>
      <c r="K166">
        <v>1140</v>
      </c>
    </row>
    <row r="167" spans="1:11" customFormat="1" ht="21" hidden="1" customHeight="1" x14ac:dyDescent="0.3">
      <c r="A167" s="3">
        <v>2019</v>
      </c>
      <c r="B167" s="3" t="s">
        <v>435</v>
      </c>
      <c r="C167" s="5">
        <v>43657</v>
      </c>
      <c r="D167" s="1" t="s">
        <v>96</v>
      </c>
      <c r="E167" s="3" t="s">
        <v>99</v>
      </c>
      <c r="F167" s="2"/>
      <c r="G167" s="2">
        <v>10000</v>
      </c>
      <c r="H167" s="4">
        <f t="shared" si="2"/>
        <v>10651.649999999994</v>
      </c>
      <c r="I167" s="11" t="s">
        <v>272</v>
      </c>
      <c r="J167" s="11"/>
      <c r="K167">
        <v>1559</v>
      </c>
    </row>
    <row r="168" spans="1:11" customFormat="1" ht="21" hidden="1" customHeight="1" x14ac:dyDescent="0.3">
      <c r="A168" s="3">
        <v>2019</v>
      </c>
      <c r="B168" s="3" t="s">
        <v>435</v>
      </c>
      <c r="C168" s="5">
        <v>43660</v>
      </c>
      <c r="D168" s="1" t="s">
        <v>345</v>
      </c>
      <c r="E168" s="3" t="s">
        <v>22</v>
      </c>
      <c r="F168" s="2">
        <v>2600</v>
      </c>
      <c r="G168" s="2"/>
      <c r="H168" s="4">
        <f t="shared" si="2"/>
        <v>13251.649999999994</v>
      </c>
      <c r="I168" s="11"/>
      <c r="J168" s="11"/>
      <c r="K168">
        <v>527</v>
      </c>
    </row>
    <row r="169" spans="1:11" customFormat="1" ht="21" hidden="1" customHeight="1" x14ac:dyDescent="0.3">
      <c r="A169" s="3">
        <v>2019</v>
      </c>
      <c r="B169" s="3" t="s">
        <v>435</v>
      </c>
      <c r="C169" s="5">
        <v>43663</v>
      </c>
      <c r="D169" s="1" t="s">
        <v>439</v>
      </c>
      <c r="E169" s="3" t="s">
        <v>22</v>
      </c>
      <c r="F169" s="2">
        <v>650</v>
      </c>
      <c r="G169" s="2"/>
      <c r="H169" s="4">
        <f t="shared" si="2"/>
        <v>13901.649999999994</v>
      </c>
      <c r="I169" s="11"/>
      <c r="J169" s="11"/>
      <c r="K169">
        <v>529</v>
      </c>
    </row>
    <row r="170" spans="1:11" customFormat="1" ht="21" hidden="1" customHeight="1" x14ac:dyDescent="0.3">
      <c r="A170" s="3">
        <v>2019</v>
      </c>
      <c r="B170" s="3" t="s">
        <v>435</v>
      </c>
      <c r="C170" s="5">
        <v>43668</v>
      </c>
      <c r="D170" s="1" t="s">
        <v>155</v>
      </c>
      <c r="E170" s="3" t="s">
        <v>99</v>
      </c>
      <c r="F170" s="2"/>
      <c r="G170" s="2">
        <v>4511</v>
      </c>
      <c r="H170" s="4">
        <f t="shared" si="2"/>
        <v>9390.6499999999942</v>
      </c>
      <c r="I170" s="11" t="s">
        <v>222</v>
      </c>
      <c r="J170" s="11"/>
      <c r="K170">
        <v>1570</v>
      </c>
    </row>
    <row r="171" spans="1:11" customFormat="1" ht="21" hidden="1" customHeight="1" x14ac:dyDescent="0.3">
      <c r="A171" s="3">
        <v>2019</v>
      </c>
      <c r="B171" s="3" t="s">
        <v>435</v>
      </c>
      <c r="C171" s="5">
        <v>43668</v>
      </c>
      <c r="D171" s="1" t="s">
        <v>47</v>
      </c>
      <c r="E171" s="3" t="s">
        <v>99</v>
      </c>
      <c r="F171" s="2"/>
      <c r="G171" s="2">
        <v>0.5</v>
      </c>
      <c r="H171" s="4">
        <f t="shared" si="2"/>
        <v>9390.1499999999942</v>
      </c>
      <c r="I171" s="11" t="s">
        <v>331</v>
      </c>
      <c r="J171" s="11"/>
      <c r="K171">
        <v>1571</v>
      </c>
    </row>
    <row r="172" spans="1:11" customFormat="1" ht="21" hidden="1" customHeight="1" x14ac:dyDescent="0.3">
      <c r="A172" s="3">
        <v>2019</v>
      </c>
      <c r="B172" s="3" t="s">
        <v>435</v>
      </c>
      <c r="C172" s="5">
        <v>43671</v>
      </c>
      <c r="D172" s="1" t="s">
        <v>367</v>
      </c>
      <c r="E172" s="3" t="s">
        <v>22</v>
      </c>
      <c r="F172" s="2">
        <v>5450</v>
      </c>
      <c r="G172" s="2"/>
      <c r="H172" s="4">
        <f t="shared" si="2"/>
        <v>14840.149999999994</v>
      </c>
      <c r="I172" s="11"/>
      <c r="J172" s="11"/>
      <c r="K172">
        <v>534</v>
      </c>
    </row>
    <row r="173" spans="1:11" customFormat="1" ht="21" hidden="1" customHeight="1" x14ac:dyDescent="0.3">
      <c r="A173" s="3">
        <v>2019</v>
      </c>
      <c r="B173" s="3" t="s">
        <v>435</v>
      </c>
      <c r="C173" s="5">
        <v>43672</v>
      </c>
      <c r="D173" s="1" t="s">
        <v>393</v>
      </c>
      <c r="E173" s="3" t="s">
        <v>22</v>
      </c>
      <c r="F173" s="2">
        <v>8400</v>
      </c>
      <c r="G173" s="2"/>
      <c r="H173" s="4">
        <f t="shared" si="2"/>
        <v>23240.149999999994</v>
      </c>
      <c r="I173" s="11"/>
      <c r="J173" s="11"/>
      <c r="K173">
        <v>535</v>
      </c>
    </row>
    <row r="174" spans="1:11" customFormat="1" ht="21" hidden="1" customHeight="1" x14ac:dyDescent="0.3">
      <c r="A174" s="3">
        <v>2019</v>
      </c>
      <c r="B174" s="3" t="s">
        <v>435</v>
      </c>
      <c r="C174" s="5">
        <v>43672</v>
      </c>
      <c r="D174" s="1" t="s">
        <v>368</v>
      </c>
      <c r="E174" s="3" t="s">
        <v>22</v>
      </c>
      <c r="F174" s="2">
        <v>2000</v>
      </c>
      <c r="G174" s="2"/>
      <c r="H174" s="4">
        <f t="shared" si="2"/>
        <v>25240.149999999994</v>
      </c>
      <c r="I174" s="11"/>
      <c r="J174" s="11"/>
      <c r="K174">
        <v>536</v>
      </c>
    </row>
    <row r="175" spans="1:11" customFormat="1" ht="21" hidden="1" customHeight="1" x14ac:dyDescent="0.3">
      <c r="A175" s="3">
        <v>2019</v>
      </c>
      <c r="B175" s="3" t="s">
        <v>435</v>
      </c>
      <c r="C175" s="5">
        <v>43675</v>
      </c>
      <c r="D175" s="1" t="s">
        <v>431</v>
      </c>
      <c r="E175" s="3" t="s">
        <v>99</v>
      </c>
      <c r="F175" s="2"/>
      <c r="G175" s="2">
        <v>4500</v>
      </c>
      <c r="H175" s="4">
        <f t="shared" si="2"/>
        <v>20740.149999999994</v>
      </c>
      <c r="I175" s="11" t="s">
        <v>416</v>
      </c>
      <c r="J175" s="11"/>
      <c r="K175">
        <v>1574</v>
      </c>
    </row>
    <row r="176" spans="1:11" customFormat="1" ht="21" hidden="1" customHeight="1" x14ac:dyDescent="0.3">
      <c r="A176" s="3">
        <v>2019</v>
      </c>
      <c r="B176" s="3" t="s">
        <v>435</v>
      </c>
      <c r="C176" s="5">
        <v>43675</v>
      </c>
      <c r="D176" s="1" t="s">
        <v>364</v>
      </c>
      <c r="E176" s="3" t="s">
        <v>99</v>
      </c>
      <c r="F176" s="2"/>
      <c r="G176" s="2">
        <v>5500</v>
      </c>
      <c r="H176" s="4">
        <f t="shared" si="2"/>
        <v>15240.149999999994</v>
      </c>
      <c r="I176" s="11" t="s">
        <v>417</v>
      </c>
      <c r="J176" s="11"/>
      <c r="K176">
        <v>1575</v>
      </c>
    </row>
    <row r="177" spans="1:11" customFormat="1" ht="21" hidden="1" customHeight="1" x14ac:dyDescent="0.3">
      <c r="A177" s="3">
        <v>2019</v>
      </c>
      <c r="B177" s="3" t="s">
        <v>435</v>
      </c>
      <c r="C177" s="5">
        <v>43677</v>
      </c>
      <c r="D177" s="1" t="s">
        <v>83</v>
      </c>
      <c r="E177" s="3" t="s">
        <v>99</v>
      </c>
      <c r="F177" s="2"/>
      <c r="G177" s="2">
        <v>1385</v>
      </c>
      <c r="H177" s="4">
        <f t="shared" si="2"/>
        <v>13855.149999999994</v>
      </c>
      <c r="I177" s="11" t="s">
        <v>223</v>
      </c>
      <c r="J177" s="11"/>
      <c r="K177">
        <v>1582</v>
      </c>
    </row>
    <row r="178" spans="1:11" customFormat="1" ht="21" hidden="1" customHeight="1" x14ac:dyDescent="0.3">
      <c r="A178" s="3">
        <v>2019</v>
      </c>
      <c r="B178" s="3" t="s">
        <v>435</v>
      </c>
      <c r="C178" s="5">
        <v>43677</v>
      </c>
      <c r="D178" s="1" t="s">
        <v>434</v>
      </c>
      <c r="E178" s="3" t="s">
        <v>99</v>
      </c>
      <c r="F178" s="2"/>
      <c r="G178" s="2">
        <v>1598</v>
      </c>
      <c r="H178" s="4">
        <f t="shared" si="2"/>
        <v>12257.149999999994</v>
      </c>
      <c r="I178" s="11" t="s">
        <v>436</v>
      </c>
      <c r="J178" s="11"/>
      <c r="K178">
        <v>1583</v>
      </c>
    </row>
    <row r="179" spans="1:11" customFormat="1" ht="21" hidden="1" customHeight="1" x14ac:dyDescent="0.3">
      <c r="A179" s="3">
        <v>2019</v>
      </c>
      <c r="B179" s="3" t="s">
        <v>135</v>
      </c>
      <c r="C179" s="5">
        <v>43678</v>
      </c>
      <c r="D179" s="1" t="s">
        <v>25</v>
      </c>
      <c r="E179" s="3" t="s">
        <v>22</v>
      </c>
      <c r="F179" s="2">
        <v>5640</v>
      </c>
      <c r="G179" s="2"/>
      <c r="H179" s="4">
        <f t="shared" si="2"/>
        <v>17897.149999999994</v>
      </c>
      <c r="I179" s="11"/>
      <c r="J179" s="11"/>
      <c r="K179">
        <v>538</v>
      </c>
    </row>
    <row r="180" spans="1:11" customFormat="1" ht="21" hidden="1" customHeight="1" x14ac:dyDescent="0.3">
      <c r="A180" s="3">
        <v>2019</v>
      </c>
      <c r="B180" s="3" t="s">
        <v>135</v>
      </c>
      <c r="C180" s="5">
        <v>43678</v>
      </c>
      <c r="D180" s="1" t="s">
        <v>119</v>
      </c>
      <c r="E180" s="3" t="s">
        <v>99</v>
      </c>
      <c r="F180" s="2"/>
      <c r="G180" s="2">
        <v>762</v>
      </c>
      <c r="H180" s="4">
        <f t="shared" si="2"/>
        <v>17135.149999999994</v>
      </c>
      <c r="I180" s="11" t="s">
        <v>217</v>
      </c>
      <c r="J180" s="11"/>
      <c r="K180">
        <v>1584</v>
      </c>
    </row>
    <row r="181" spans="1:11" customFormat="1" ht="21" hidden="1" customHeight="1" x14ac:dyDescent="0.3">
      <c r="A181" s="3">
        <v>2019</v>
      </c>
      <c r="B181" s="3" t="s">
        <v>135</v>
      </c>
      <c r="C181" s="5">
        <v>43679</v>
      </c>
      <c r="D181" s="1" t="s">
        <v>363</v>
      </c>
      <c r="E181" s="3" t="s">
        <v>22</v>
      </c>
      <c r="F181" s="2">
        <v>20375</v>
      </c>
      <c r="G181" s="2"/>
      <c r="H181" s="4">
        <f t="shared" si="2"/>
        <v>37510.149999999994</v>
      </c>
      <c r="I181" s="11"/>
      <c r="J181" s="11"/>
      <c r="K181">
        <v>539</v>
      </c>
    </row>
    <row r="182" spans="1:11" customFormat="1" ht="21" hidden="1" customHeight="1" x14ac:dyDescent="0.3">
      <c r="A182" s="3">
        <v>2019</v>
      </c>
      <c r="B182" s="3" t="s">
        <v>135</v>
      </c>
      <c r="C182" s="5">
        <v>43679</v>
      </c>
      <c r="D182" s="1" t="s">
        <v>145</v>
      </c>
      <c r="E182" s="3" t="s">
        <v>99</v>
      </c>
      <c r="F182" s="2"/>
      <c r="G182" s="2">
        <v>2880</v>
      </c>
      <c r="H182" s="4">
        <f t="shared" si="2"/>
        <v>34630.149999999994</v>
      </c>
      <c r="I182" s="11" t="s">
        <v>218</v>
      </c>
      <c r="J182" s="11"/>
      <c r="K182">
        <v>1585</v>
      </c>
    </row>
    <row r="183" spans="1:11" customFormat="1" ht="21" hidden="1" customHeight="1" x14ac:dyDescent="0.3">
      <c r="A183" s="3">
        <v>2019</v>
      </c>
      <c r="B183" s="3" t="s">
        <v>135</v>
      </c>
      <c r="C183" s="5">
        <v>43679</v>
      </c>
      <c r="D183" s="1" t="s">
        <v>156</v>
      </c>
      <c r="E183" s="3" t="s">
        <v>99</v>
      </c>
      <c r="F183" s="2"/>
      <c r="G183" s="2">
        <v>4032</v>
      </c>
      <c r="H183" s="4">
        <f t="shared" si="2"/>
        <v>30598.149999999994</v>
      </c>
      <c r="I183" s="11" t="s">
        <v>219</v>
      </c>
      <c r="J183" s="11"/>
      <c r="K183">
        <v>1586</v>
      </c>
    </row>
    <row r="184" spans="1:11" customFormat="1" ht="21" hidden="1" customHeight="1" x14ac:dyDescent="0.3">
      <c r="A184" s="3">
        <v>2019</v>
      </c>
      <c r="B184" s="3" t="s">
        <v>135</v>
      </c>
      <c r="C184" s="5">
        <v>43679</v>
      </c>
      <c r="D184" s="1" t="s">
        <v>47</v>
      </c>
      <c r="E184" s="3" t="s">
        <v>99</v>
      </c>
      <c r="F184" s="2"/>
      <c r="G184" s="2">
        <v>1</v>
      </c>
      <c r="H184" s="4">
        <f t="shared" si="2"/>
        <v>30597.149999999994</v>
      </c>
      <c r="I184" s="11" t="s">
        <v>331</v>
      </c>
      <c r="J184" s="11"/>
      <c r="K184">
        <v>1587</v>
      </c>
    </row>
    <row r="185" spans="1:11" customFormat="1" ht="21" hidden="1" customHeight="1" x14ac:dyDescent="0.3">
      <c r="A185" s="3">
        <v>2019</v>
      </c>
      <c r="B185" s="3" t="s">
        <v>135</v>
      </c>
      <c r="C185" s="5">
        <v>43681</v>
      </c>
      <c r="D185" s="1" t="s">
        <v>81</v>
      </c>
      <c r="E185" s="3" t="s">
        <v>99</v>
      </c>
      <c r="F185" s="2"/>
      <c r="G185" s="2">
        <v>1601</v>
      </c>
      <c r="H185" s="4">
        <f t="shared" si="2"/>
        <v>28996.149999999994</v>
      </c>
      <c r="I185" s="11" t="s">
        <v>220</v>
      </c>
      <c r="J185" s="11"/>
      <c r="K185">
        <v>1589</v>
      </c>
    </row>
    <row r="186" spans="1:11" customFormat="1" ht="21" hidden="1" customHeight="1" x14ac:dyDescent="0.3">
      <c r="A186" s="3">
        <v>2019</v>
      </c>
      <c r="B186" s="3" t="s">
        <v>135</v>
      </c>
      <c r="C186" s="5">
        <v>43682</v>
      </c>
      <c r="D186" s="1" t="s">
        <v>96</v>
      </c>
      <c r="E186" s="3" t="s">
        <v>99</v>
      </c>
      <c r="F186" s="2"/>
      <c r="G186" s="2">
        <v>25000</v>
      </c>
      <c r="H186" s="4">
        <f t="shared" si="2"/>
        <v>3996.1499999999942</v>
      </c>
      <c r="I186" s="11" t="s">
        <v>272</v>
      </c>
      <c r="J186" s="11"/>
      <c r="K186">
        <v>1592</v>
      </c>
    </row>
    <row r="187" spans="1:11" customFormat="1" ht="21" hidden="1" customHeight="1" x14ac:dyDescent="0.3">
      <c r="A187" s="3">
        <v>2019</v>
      </c>
      <c r="B187" s="3" t="s">
        <v>135</v>
      </c>
      <c r="C187" s="5">
        <v>43682</v>
      </c>
      <c r="D187" s="1" t="s">
        <v>341</v>
      </c>
      <c r="E187" s="3" t="s">
        <v>22</v>
      </c>
      <c r="F187" s="2">
        <v>1100</v>
      </c>
      <c r="G187" s="2"/>
      <c r="H187" s="4">
        <f t="shared" si="2"/>
        <v>5096.1499999999942</v>
      </c>
      <c r="I187" s="11"/>
      <c r="J187" s="11"/>
      <c r="K187">
        <v>544</v>
      </c>
    </row>
    <row r="188" spans="1:11" customFormat="1" ht="21" hidden="1" customHeight="1" x14ac:dyDescent="0.3">
      <c r="A188" s="3">
        <v>2019</v>
      </c>
      <c r="B188" s="3" t="s">
        <v>135</v>
      </c>
      <c r="C188" s="5">
        <v>43685</v>
      </c>
      <c r="D188" s="1" t="s">
        <v>359</v>
      </c>
      <c r="E188" s="3" t="s">
        <v>22</v>
      </c>
      <c r="F188" s="2">
        <v>4100</v>
      </c>
      <c r="G188" s="2"/>
      <c r="H188" s="4">
        <f t="shared" si="2"/>
        <v>9196.1499999999942</v>
      </c>
      <c r="I188" s="11"/>
      <c r="J188" s="11"/>
      <c r="K188">
        <v>545</v>
      </c>
    </row>
    <row r="189" spans="1:11" customFormat="1" ht="21" hidden="1" customHeight="1" x14ac:dyDescent="0.3">
      <c r="A189" s="3">
        <v>2019</v>
      </c>
      <c r="B189" s="3" t="s">
        <v>135</v>
      </c>
      <c r="C189" s="5">
        <v>43686</v>
      </c>
      <c r="D189" s="1" t="s">
        <v>327</v>
      </c>
      <c r="E189" s="3" t="s">
        <v>22</v>
      </c>
      <c r="F189" s="2">
        <v>3980</v>
      </c>
      <c r="G189" s="2"/>
      <c r="H189" s="4">
        <f t="shared" si="2"/>
        <v>13176.149999999994</v>
      </c>
      <c r="I189" s="11"/>
      <c r="J189" s="11"/>
      <c r="K189">
        <v>546</v>
      </c>
    </row>
    <row r="190" spans="1:11" customFormat="1" ht="21" hidden="1" customHeight="1" x14ac:dyDescent="0.3">
      <c r="A190" s="3">
        <v>2019</v>
      </c>
      <c r="B190" s="3" t="s">
        <v>135</v>
      </c>
      <c r="C190" s="5">
        <v>43686</v>
      </c>
      <c r="D190" s="1" t="s">
        <v>534</v>
      </c>
      <c r="E190" s="3" t="s">
        <v>22</v>
      </c>
      <c r="F190" s="2">
        <v>6010</v>
      </c>
      <c r="G190" s="2"/>
      <c r="H190" s="4">
        <f t="shared" si="2"/>
        <v>19186.149999999994</v>
      </c>
      <c r="I190" s="11"/>
      <c r="J190" s="11"/>
      <c r="K190">
        <v>547</v>
      </c>
    </row>
    <row r="191" spans="1:11" customFormat="1" ht="21" hidden="1" customHeight="1" x14ac:dyDescent="0.3">
      <c r="A191" s="3">
        <v>2019</v>
      </c>
      <c r="B191" s="3" t="s">
        <v>135</v>
      </c>
      <c r="C191" s="5">
        <v>43690</v>
      </c>
      <c r="D191" s="1" t="s">
        <v>96</v>
      </c>
      <c r="E191" s="3" t="s">
        <v>99</v>
      </c>
      <c r="F191" s="2"/>
      <c r="G191" s="2">
        <v>15000</v>
      </c>
      <c r="H191" s="4">
        <f t="shared" si="2"/>
        <v>4186.1499999999942</v>
      </c>
      <c r="I191" s="11" t="s">
        <v>272</v>
      </c>
      <c r="J191" s="11"/>
      <c r="K191">
        <v>1613</v>
      </c>
    </row>
    <row r="192" spans="1:11" customFormat="1" ht="21" hidden="1" customHeight="1" x14ac:dyDescent="0.3">
      <c r="A192" s="3">
        <v>2019</v>
      </c>
      <c r="B192" s="3" t="s">
        <v>135</v>
      </c>
      <c r="C192" s="5">
        <v>43692</v>
      </c>
      <c r="D192" s="1" t="s">
        <v>345</v>
      </c>
      <c r="E192" s="3" t="s">
        <v>22</v>
      </c>
      <c r="F192" s="2">
        <v>2450</v>
      </c>
      <c r="G192" s="2"/>
      <c r="H192" s="4">
        <f t="shared" si="2"/>
        <v>6636.1499999999942</v>
      </c>
      <c r="I192" s="11"/>
      <c r="J192" s="11"/>
      <c r="K192">
        <v>550</v>
      </c>
    </row>
    <row r="193" spans="1:11" customFormat="1" ht="21" hidden="1" customHeight="1" x14ac:dyDescent="0.3">
      <c r="A193" s="3">
        <v>2019</v>
      </c>
      <c r="B193" s="3" t="s">
        <v>135</v>
      </c>
      <c r="C193" s="5">
        <v>43697</v>
      </c>
      <c r="D193" s="1" t="s">
        <v>155</v>
      </c>
      <c r="E193" s="3" t="s">
        <v>99</v>
      </c>
      <c r="F193" s="2"/>
      <c r="G193" s="2">
        <v>4511</v>
      </c>
      <c r="H193" s="4">
        <f t="shared" si="2"/>
        <v>2125.1499999999942</v>
      </c>
      <c r="I193" s="11" t="s">
        <v>222</v>
      </c>
      <c r="J193" s="11"/>
      <c r="K193">
        <v>1626</v>
      </c>
    </row>
    <row r="194" spans="1:11" customFormat="1" ht="21" hidden="1" customHeight="1" x14ac:dyDescent="0.3">
      <c r="A194" s="3">
        <v>2019</v>
      </c>
      <c r="B194" s="3" t="s">
        <v>135</v>
      </c>
      <c r="C194" s="5">
        <v>43697</v>
      </c>
      <c r="D194" s="1" t="s">
        <v>47</v>
      </c>
      <c r="E194" s="3" t="s">
        <v>99</v>
      </c>
      <c r="F194" s="2"/>
      <c r="G194" s="2">
        <v>0.5</v>
      </c>
      <c r="H194" s="4">
        <f t="shared" si="2"/>
        <v>2124.6499999999942</v>
      </c>
      <c r="I194" s="11" t="s">
        <v>331</v>
      </c>
      <c r="J194" s="11"/>
      <c r="K194">
        <v>1627</v>
      </c>
    </row>
    <row r="195" spans="1:11" customFormat="1" ht="21" hidden="1" customHeight="1" x14ac:dyDescent="0.3">
      <c r="A195" s="3">
        <v>2019</v>
      </c>
      <c r="B195" s="3" t="s">
        <v>135</v>
      </c>
      <c r="C195" s="5">
        <v>43703</v>
      </c>
      <c r="D195" s="1" t="s">
        <v>367</v>
      </c>
      <c r="E195" s="3" t="s">
        <v>22</v>
      </c>
      <c r="F195" s="2">
        <v>10000</v>
      </c>
      <c r="G195" s="2"/>
      <c r="H195" s="4">
        <f t="shared" si="2"/>
        <v>12124.649999999994</v>
      </c>
      <c r="I195" s="11"/>
      <c r="J195" s="11"/>
      <c r="K195">
        <v>555</v>
      </c>
    </row>
    <row r="196" spans="1:11" customFormat="1" ht="21" hidden="1" customHeight="1" x14ac:dyDescent="0.3">
      <c r="A196" s="3">
        <v>2019</v>
      </c>
      <c r="B196" s="3" t="s">
        <v>135</v>
      </c>
      <c r="C196" s="5">
        <v>43703</v>
      </c>
      <c r="D196" s="81" t="s">
        <v>352</v>
      </c>
      <c r="E196" s="3" t="s">
        <v>22</v>
      </c>
      <c r="F196" s="2">
        <v>950</v>
      </c>
      <c r="G196" s="2"/>
      <c r="H196" s="4">
        <f t="shared" ref="H196:H259" si="3">H195+F196-G196</f>
        <v>13074.649999999994</v>
      </c>
      <c r="I196" s="11"/>
      <c r="J196" s="11"/>
      <c r="K196">
        <v>556</v>
      </c>
    </row>
    <row r="197" spans="1:11" customFormat="1" ht="21" hidden="1" customHeight="1" x14ac:dyDescent="0.3">
      <c r="A197" s="3">
        <v>2019</v>
      </c>
      <c r="B197" s="3" t="s">
        <v>135</v>
      </c>
      <c r="C197" s="5">
        <v>43705</v>
      </c>
      <c r="D197" s="1" t="s">
        <v>87</v>
      </c>
      <c r="E197" s="3" t="s">
        <v>325</v>
      </c>
      <c r="F197" s="2"/>
      <c r="G197" s="2">
        <v>4000</v>
      </c>
      <c r="H197" s="4">
        <f t="shared" si="3"/>
        <v>9074.6499999999942</v>
      </c>
      <c r="I197" s="11" t="s">
        <v>213</v>
      </c>
      <c r="J197" s="11"/>
      <c r="K197">
        <v>1167</v>
      </c>
    </row>
    <row r="198" spans="1:11" customFormat="1" ht="21" hidden="1" customHeight="1" x14ac:dyDescent="0.3">
      <c r="A198" s="3">
        <v>2019</v>
      </c>
      <c r="B198" s="3" t="s">
        <v>135</v>
      </c>
      <c r="C198" s="5">
        <v>43706</v>
      </c>
      <c r="D198" s="1" t="s">
        <v>431</v>
      </c>
      <c r="E198" s="3" t="s">
        <v>99</v>
      </c>
      <c r="F198" s="2"/>
      <c r="G198" s="2">
        <v>4500</v>
      </c>
      <c r="H198" s="4">
        <f t="shared" si="3"/>
        <v>4574.6499999999942</v>
      </c>
      <c r="I198" s="11" t="s">
        <v>416</v>
      </c>
      <c r="J198" s="11"/>
      <c r="K198">
        <v>1635</v>
      </c>
    </row>
    <row r="199" spans="1:11" customFormat="1" ht="21" hidden="1" customHeight="1" x14ac:dyDescent="0.3">
      <c r="A199" s="3">
        <v>2019</v>
      </c>
      <c r="B199" s="3" t="s">
        <v>135</v>
      </c>
      <c r="C199" s="5">
        <v>43707</v>
      </c>
      <c r="D199" s="1" t="s">
        <v>393</v>
      </c>
      <c r="E199" s="3" t="s">
        <v>22</v>
      </c>
      <c r="F199" s="2">
        <v>22650</v>
      </c>
      <c r="G199" s="2"/>
      <c r="H199" s="4">
        <f t="shared" si="3"/>
        <v>27224.649999999994</v>
      </c>
      <c r="I199" s="11"/>
      <c r="J199" s="11"/>
      <c r="K199">
        <v>561</v>
      </c>
    </row>
    <row r="200" spans="1:11" customFormat="1" ht="21" hidden="1" customHeight="1" x14ac:dyDescent="0.3">
      <c r="A200" s="3">
        <v>2019</v>
      </c>
      <c r="B200" s="3" t="s">
        <v>135</v>
      </c>
      <c r="C200" s="5">
        <v>43707</v>
      </c>
      <c r="D200" s="1" t="s">
        <v>261</v>
      </c>
      <c r="E200" s="3" t="s">
        <v>22</v>
      </c>
      <c r="F200" s="2">
        <v>3650</v>
      </c>
      <c r="G200" s="2"/>
      <c r="H200" s="4">
        <f t="shared" si="3"/>
        <v>30874.649999999994</v>
      </c>
      <c r="I200" s="11"/>
      <c r="J200" s="11"/>
      <c r="K200">
        <v>562</v>
      </c>
    </row>
    <row r="201" spans="1:11" customFormat="1" ht="21" hidden="1" customHeight="1" x14ac:dyDescent="0.3">
      <c r="A201" s="3">
        <v>2019</v>
      </c>
      <c r="B201" s="3" t="s">
        <v>135</v>
      </c>
      <c r="C201" s="5">
        <v>43707</v>
      </c>
      <c r="D201" s="1" t="s">
        <v>364</v>
      </c>
      <c r="E201" s="3" t="s">
        <v>99</v>
      </c>
      <c r="F201" s="2"/>
      <c r="G201" s="2">
        <v>5500</v>
      </c>
      <c r="H201" s="4">
        <f t="shared" si="3"/>
        <v>25374.649999999994</v>
      </c>
      <c r="I201" s="11" t="s">
        <v>417</v>
      </c>
      <c r="J201" s="11"/>
      <c r="K201">
        <v>1645</v>
      </c>
    </row>
    <row r="202" spans="1:11" customFormat="1" ht="21" hidden="1" customHeight="1" x14ac:dyDescent="0.3">
      <c r="A202" s="3">
        <v>2019</v>
      </c>
      <c r="B202" s="3" t="s">
        <v>135</v>
      </c>
      <c r="C202" s="5">
        <v>43708</v>
      </c>
      <c r="D202" s="1" t="s">
        <v>83</v>
      </c>
      <c r="E202" s="3" t="s">
        <v>99</v>
      </c>
      <c r="F202" s="26"/>
      <c r="G202" s="26">
        <v>1385</v>
      </c>
      <c r="H202" s="4">
        <f t="shared" si="3"/>
        <v>23989.649999999994</v>
      </c>
      <c r="I202" s="11" t="s">
        <v>223</v>
      </c>
      <c r="J202" s="11"/>
      <c r="K202">
        <v>1646</v>
      </c>
    </row>
    <row r="203" spans="1:11" s="75" customFormat="1" ht="21" hidden="1" customHeight="1" thickBot="1" x14ac:dyDescent="0.35">
      <c r="A203" s="34">
        <v>2019</v>
      </c>
      <c r="B203" s="34" t="s">
        <v>135</v>
      </c>
      <c r="C203" s="19">
        <v>43708</v>
      </c>
      <c r="D203" s="24" t="s">
        <v>434</v>
      </c>
      <c r="E203" s="34" t="s">
        <v>99</v>
      </c>
      <c r="F203" s="21"/>
      <c r="G203" s="21">
        <v>1598</v>
      </c>
      <c r="H203" s="22">
        <f t="shared" si="3"/>
        <v>22391.649999999994</v>
      </c>
      <c r="I203" s="80" t="s">
        <v>436</v>
      </c>
      <c r="J203" s="80"/>
      <c r="K203">
        <v>1647</v>
      </c>
    </row>
    <row r="204" spans="1:11" customFormat="1" ht="21" hidden="1" customHeight="1" x14ac:dyDescent="0.3">
      <c r="A204" s="3">
        <v>2019</v>
      </c>
      <c r="B204" s="3" t="s">
        <v>147</v>
      </c>
      <c r="C204" s="5">
        <v>43709</v>
      </c>
      <c r="D204" s="1" t="s">
        <v>119</v>
      </c>
      <c r="E204" s="3" t="s">
        <v>99</v>
      </c>
      <c r="F204" s="2"/>
      <c r="G204" s="2">
        <v>762</v>
      </c>
      <c r="H204" s="4">
        <f t="shared" si="3"/>
        <v>21629.649999999994</v>
      </c>
      <c r="I204" s="11" t="s">
        <v>217</v>
      </c>
      <c r="J204" s="11"/>
      <c r="K204">
        <v>1649</v>
      </c>
    </row>
    <row r="205" spans="1:11" customFormat="1" ht="21" hidden="1" customHeight="1" x14ac:dyDescent="0.3">
      <c r="A205" s="3">
        <v>2019</v>
      </c>
      <c r="B205" s="3" t="s">
        <v>147</v>
      </c>
      <c r="C205" s="5">
        <v>43711</v>
      </c>
      <c r="D205" s="1" t="s">
        <v>87</v>
      </c>
      <c r="E205" s="3" t="s">
        <v>325</v>
      </c>
      <c r="F205" s="2"/>
      <c r="G205" s="2">
        <v>5000</v>
      </c>
      <c r="H205" s="4">
        <f t="shared" si="3"/>
        <v>16629.649999999994</v>
      </c>
      <c r="I205" s="11" t="s">
        <v>213</v>
      </c>
      <c r="J205" s="11"/>
      <c r="K205">
        <v>1190</v>
      </c>
    </row>
    <row r="206" spans="1:11" customFormat="1" ht="21" hidden="1" customHeight="1" x14ac:dyDescent="0.3">
      <c r="A206" s="3">
        <v>2019</v>
      </c>
      <c r="B206" s="3" t="s">
        <v>147</v>
      </c>
      <c r="C206" s="5">
        <v>43711</v>
      </c>
      <c r="D206" s="1" t="s">
        <v>96</v>
      </c>
      <c r="E206" s="3" t="s">
        <v>99</v>
      </c>
      <c r="F206" s="2"/>
      <c r="G206" s="2">
        <v>8000</v>
      </c>
      <c r="H206" s="4">
        <f t="shared" si="3"/>
        <v>8629.6499999999942</v>
      </c>
      <c r="I206" s="11" t="s">
        <v>272</v>
      </c>
      <c r="J206" s="11"/>
      <c r="K206">
        <v>1654</v>
      </c>
    </row>
    <row r="207" spans="1:11" customFormat="1" ht="21" hidden="1" customHeight="1" x14ac:dyDescent="0.3">
      <c r="A207" s="3">
        <v>2019</v>
      </c>
      <c r="B207" s="3" t="s">
        <v>147</v>
      </c>
      <c r="C207" s="5">
        <v>43711</v>
      </c>
      <c r="D207" s="1" t="s">
        <v>363</v>
      </c>
      <c r="E207" s="3" t="s">
        <v>22</v>
      </c>
      <c r="F207" s="2">
        <v>5005</v>
      </c>
      <c r="G207" s="2"/>
      <c r="H207" s="4">
        <f t="shared" si="3"/>
        <v>13634.649999999994</v>
      </c>
      <c r="I207" s="11"/>
      <c r="J207" s="11"/>
      <c r="K207">
        <v>564</v>
      </c>
    </row>
    <row r="208" spans="1:11" customFormat="1" ht="21" hidden="1" customHeight="1" x14ac:dyDescent="0.3">
      <c r="A208" s="3">
        <v>2019</v>
      </c>
      <c r="B208" s="3" t="s">
        <v>147</v>
      </c>
      <c r="C208" s="5">
        <v>43711</v>
      </c>
      <c r="D208" s="1" t="s">
        <v>357</v>
      </c>
      <c r="E208" s="3" t="s">
        <v>22</v>
      </c>
      <c r="F208" s="2">
        <v>2900</v>
      </c>
      <c r="G208" s="2"/>
      <c r="H208" s="4">
        <f t="shared" si="3"/>
        <v>16534.649999999994</v>
      </c>
      <c r="I208" s="11"/>
      <c r="J208" s="11"/>
      <c r="K208">
        <v>565</v>
      </c>
    </row>
    <row r="209" spans="1:11" customFormat="1" ht="21" hidden="1" customHeight="1" x14ac:dyDescent="0.3">
      <c r="A209" s="3">
        <v>2019</v>
      </c>
      <c r="B209" s="3" t="s">
        <v>147</v>
      </c>
      <c r="C209" s="5">
        <v>43711</v>
      </c>
      <c r="D209" s="1" t="s">
        <v>145</v>
      </c>
      <c r="E209" s="3" t="s">
        <v>99</v>
      </c>
      <c r="F209" s="2"/>
      <c r="G209" s="2">
        <v>2880</v>
      </c>
      <c r="H209" s="4">
        <f t="shared" si="3"/>
        <v>13654.649999999994</v>
      </c>
      <c r="I209" s="11" t="s">
        <v>218</v>
      </c>
      <c r="J209" s="11"/>
      <c r="K209">
        <v>1655</v>
      </c>
    </row>
    <row r="210" spans="1:11" customFormat="1" ht="21" hidden="1" customHeight="1" x14ac:dyDescent="0.3">
      <c r="A210" s="3">
        <v>2019</v>
      </c>
      <c r="B210" s="3" t="s">
        <v>147</v>
      </c>
      <c r="C210" s="5">
        <v>43711</v>
      </c>
      <c r="D210" s="1" t="s">
        <v>156</v>
      </c>
      <c r="E210" s="3" t="s">
        <v>99</v>
      </c>
      <c r="F210" s="2"/>
      <c r="G210" s="2">
        <v>4032</v>
      </c>
      <c r="H210" s="4">
        <f t="shared" si="3"/>
        <v>9622.6499999999942</v>
      </c>
      <c r="I210" s="11" t="s">
        <v>219</v>
      </c>
      <c r="J210" s="11"/>
      <c r="K210">
        <v>1656</v>
      </c>
    </row>
    <row r="211" spans="1:11" customFormat="1" ht="21" hidden="1" customHeight="1" x14ac:dyDescent="0.3">
      <c r="A211" s="3">
        <v>2019</v>
      </c>
      <c r="B211" s="3" t="s">
        <v>147</v>
      </c>
      <c r="C211" s="5">
        <v>43711</v>
      </c>
      <c r="D211" s="1" t="s">
        <v>47</v>
      </c>
      <c r="E211" s="3" t="s">
        <v>99</v>
      </c>
      <c r="F211" s="2"/>
      <c r="G211" s="2">
        <v>1</v>
      </c>
      <c r="H211" s="4">
        <f t="shared" si="3"/>
        <v>9621.6499999999942</v>
      </c>
      <c r="I211" s="11" t="s">
        <v>331</v>
      </c>
      <c r="J211" s="11"/>
      <c r="K211">
        <v>1657</v>
      </c>
    </row>
    <row r="212" spans="1:11" customFormat="1" ht="21" hidden="1" customHeight="1" x14ac:dyDescent="0.3">
      <c r="A212" s="3">
        <v>2019</v>
      </c>
      <c r="B212" s="3" t="s">
        <v>147</v>
      </c>
      <c r="C212" s="5">
        <v>43712</v>
      </c>
      <c r="D212" s="1" t="s">
        <v>81</v>
      </c>
      <c r="E212" s="3" t="s">
        <v>99</v>
      </c>
      <c r="F212" s="2"/>
      <c r="G212" s="2">
        <v>1601</v>
      </c>
      <c r="H212" s="4">
        <f t="shared" si="3"/>
        <v>8020.6499999999942</v>
      </c>
      <c r="I212" s="11" t="s">
        <v>220</v>
      </c>
      <c r="J212" s="11"/>
      <c r="K212">
        <v>1658</v>
      </c>
    </row>
    <row r="213" spans="1:11" customFormat="1" ht="21" hidden="1" customHeight="1" x14ac:dyDescent="0.3">
      <c r="A213" s="3">
        <v>2019</v>
      </c>
      <c r="B213" s="3" t="s">
        <v>147</v>
      </c>
      <c r="C213" s="5">
        <v>43714</v>
      </c>
      <c r="D213" s="1" t="s">
        <v>134</v>
      </c>
      <c r="E213" s="3" t="s">
        <v>22</v>
      </c>
      <c r="F213" s="2">
        <v>8000</v>
      </c>
      <c r="G213" s="2"/>
      <c r="H213" s="4">
        <f t="shared" si="3"/>
        <v>16020.649999999994</v>
      </c>
      <c r="I213" s="11"/>
      <c r="J213" s="11"/>
      <c r="K213">
        <v>566</v>
      </c>
    </row>
    <row r="214" spans="1:11" customFormat="1" ht="21" hidden="1" customHeight="1" x14ac:dyDescent="0.3">
      <c r="A214" s="3">
        <v>2019</v>
      </c>
      <c r="B214" s="3" t="s">
        <v>147</v>
      </c>
      <c r="C214" s="5">
        <v>43714</v>
      </c>
      <c r="D214" s="1" t="s">
        <v>534</v>
      </c>
      <c r="E214" s="3" t="s">
        <v>22</v>
      </c>
      <c r="F214" s="2">
        <v>5750</v>
      </c>
      <c r="G214" s="2"/>
      <c r="H214" s="4">
        <f t="shared" si="3"/>
        <v>21770.649999999994</v>
      </c>
      <c r="I214" s="11"/>
      <c r="J214" s="11"/>
      <c r="K214">
        <v>569</v>
      </c>
    </row>
    <row r="215" spans="1:11" customFormat="1" ht="21" hidden="1" customHeight="1" x14ac:dyDescent="0.3">
      <c r="A215" s="3">
        <v>2019</v>
      </c>
      <c r="B215" s="3" t="s">
        <v>147</v>
      </c>
      <c r="C215" s="5">
        <v>43718</v>
      </c>
      <c r="D215" s="1" t="s">
        <v>87</v>
      </c>
      <c r="E215" s="3" t="s">
        <v>325</v>
      </c>
      <c r="F215" s="2"/>
      <c r="G215" s="2">
        <v>5000</v>
      </c>
      <c r="H215" s="4">
        <f t="shared" si="3"/>
        <v>16770.649999999994</v>
      </c>
      <c r="I215" s="11" t="s">
        <v>213</v>
      </c>
      <c r="J215" s="11"/>
      <c r="K215">
        <v>1191</v>
      </c>
    </row>
    <row r="216" spans="1:11" customFormat="1" ht="21" hidden="1" customHeight="1" x14ac:dyDescent="0.3">
      <c r="A216" s="3">
        <v>2019</v>
      </c>
      <c r="B216" s="3" t="s">
        <v>147</v>
      </c>
      <c r="C216" s="5">
        <v>43720</v>
      </c>
      <c r="D216" s="1" t="s">
        <v>327</v>
      </c>
      <c r="E216" s="3" t="s">
        <v>22</v>
      </c>
      <c r="F216" s="2">
        <v>7300</v>
      </c>
      <c r="G216" s="2"/>
      <c r="H216" s="4">
        <f t="shared" si="3"/>
        <v>24070.649999999994</v>
      </c>
      <c r="I216" s="11"/>
      <c r="J216" s="11"/>
      <c r="K216">
        <v>567</v>
      </c>
    </row>
    <row r="217" spans="1:11" customFormat="1" ht="21" hidden="1" customHeight="1" x14ac:dyDescent="0.3">
      <c r="A217" s="3">
        <v>2019</v>
      </c>
      <c r="B217" s="3" t="s">
        <v>147</v>
      </c>
      <c r="C217" s="5">
        <v>43720</v>
      </c>
      <c r="D217" s="1" t="s">
        <v>96</v>
      </c>
      <c r="E217" s="3" t="s">
        <v>99</v>
      </c>
      <c r="F217" s="2"/>
      <c r="G217" s="2">
        <v>20000</v>
      </c>
      <c r="H217" s="4">
        <f t="shared" si="3"/>
        <v>4070.6499999999942</v>
      </c>
      <c r="I217" s="11" t="s">
        <v>272</v>
      </c>
      <c r="J217" s="11"/>
      <c r="K217">
        <v>1666</v>
      </c>
    </row>
    <row r="218" spans="1:11" customFormat="1" ht="21" hidden="1" customHeight="1" x14ac:dyDescent="0.3">
      <c r="A218" s="3">
        <v>2019</v>
      </c>
      <c r="B218" s="3" t="s">
        <v>147</v>
      </c>
      <c r="C218" s="5">
        <v>43721</v>
      </c>
      <c r="D218" s="1" t="s">
        <v>345</v>
      </c>
      <c r="E218" s="3" t="s">
        <v>22</v>
      </c>
      <c r="F218" s="2">
        <v>1300</v>
      </c>
      <c r="G218" s="2"/>
      <c r="H218" s="4">
        <f t="shared" si="3"/>
        <v>5370.6499999999942</v>
      </c>
      <c r="I218" s="11"/>
      <c r="J218" s="11"/>
      <c r="K218">
        <v>568</v>
      </c>
    </row>
    <row r="219" spans="1:11" customFormat="1" ht="21" hidden="1" customHeight="1" x14ac:dyDescent="0.3">
      <c r="A219" s="3">
        <v>2019</v>
      </c>
      <c r="B219" s="3" t="s">
        <v>147</v>
      </c>
      <c r="C219" s="5">
        <v>43725</v>
      </c>
      <c r="D219" s="1" t="s">
        <v>96</v>
      </c>
      <c r="E219" s="3" t="s">
        <v>99</v>
      </c>
      <c r="F219" s="2"/>
      <c r="G219" s="2">
        <v>3000</v>
      </c>
      <c r="H219" s="4">
        <f t="shared" si="3"/>
        <v>2370.6499999999942</v>
      </c>
      <c r="I219" s="11" t="s">
        <v>272</v>
      </c>
      <c r="J219" s="11"/>
      <c r="K219">
        <v>1675</v>
      </c>
    </row>
    <row r="220" spans="1:11" customFormat="1" ht="21" hidden="1" customHeight="1" x14ac:dyDescent="0.3">
      <c r="A220" s="3">
        <v>2019</v>
      </c>
      <c r="B220" s="3" t="s">
        <v>147</v>
      </c>
      <c r="C220" s="5">
        <v>43726</v>
      </c>
      <c r="D220" s="1" t="s">
        <v>396</v>
      </c>
      <c r="E220" s="3" t="s">
        <v>22</v>
      </c>
      <c r="F220" s="2">
        <v>900</v>
      </c>
      <c r="G220" s="2"/>
      <c r="H220" s="4">
        <f t="shared" si="3"/>
        <v>3270.6499999999942</v>
      </c>
      <c r="I220" s="11"/>
      <c r="J220" s="11"/>
      <c r="K220">
        <v>574</v>
      </c>
    </row>
    <row r="221" spans="1:11" customFormat="1" ht="21" hidden="1" customHeight="1" x14ac:dyDescent="0.3">
      <c r="A221" s="3">
        <v>2019</v>
      </c>
      <c r="B221" s="3" t="s">
        <v>147</v>
      </c>
      <c r="C221" s="5">
        <v>43728</v>
      </c>
      <c r="D221" s="1" t="s">
        <v>329</v>
      </c>
      <c r="E221" s="3" t="s">
        <v>99</v>
      </c>
      <c r="F221" s="2">
        <v>5000</v>
      </c>
      <c r="G221" s="2"/>
      <c r="H221" s="4">
        <f t="shared" si="3"/>
        <v>8270.6499999999942</v>
      </c>
      <c r="I221" s="11" t="s">
        <v>280</v>
      </c>
      <c r="J221" s="11"/>
      <c r="K221">
        <v>1684</v>
      </c>
    </row>
    <row r="222" spans="1:11" customFormat="1" ht="21" hidden="1" customHeight="1" x14ac:dyDescent="0.3">
      <c r="A222" s="3">
        <v>2019</v>
      </c>
      <c r="B222" s="3" t="s">
        <v>147</v>
      </c>
      <c r="C222" s="5">
        <v>43732</v>
      </c>
      <c r="D222" s="1" t="s">
        <v>431</v>
      </c>
      <c r="E222" s="3" t="s">
        <v>99</v>
      </c>
      <c r="F222" s="2"/>
      <c r="G222" s="2">
        <v>4500</v>
      </c>
      <c r="H222" s="4">
        <f t="shared" si="3"/>
        <v>3770.6499999999942</v>
      </c>
      <c r="I222" s="11" t="s">
        <v>416</v>
      </c>
      <c r="J222" s="11"/>
      <c r="K222">
        <v>1686</v>
      </c>
    </row>
    <row r="223" spans="1:11" customFormat="1" ht="21" hidden="1" customHeight="1" x14ac:dyDescent="0.3">
      <c r="A223" s="3">
        <v>2019</v>
      </c>
      <c r="B223" s="3" t="s">
        <v>147</v>
      </c>
      <c r="C223" s="5">
        <v>43733</v>
      </c>
      <c r="D223" s="1" t="s">
        <v>367</v>
      </c>
      <c r="E223" s="3" t="s">
        <v>22</v>
      </c>
      <c r="F223" s="2">
        <v>10950</v>
      </c>
      <c r="G223" s="2"/>
      <c r="H223" s="4">
        <f t="shared" si="3"/>
        <v>14720.649999999994</v>
      </c>
      <c r="I223" s="11"/>
      <c r="J223" s="11"/>
      <c r="K223">
        <v>578</v>
      </c>
    </row>
    <row r="224" spans="1:11" customFormat="1" ht="21" hidden="1" customHeight="1" x14ac:dyDescent="0.3">
      <c r="A224" s="3">
        <v>2019</v>
      </c>
      <c r="B224" s="3" t="s">
        <v>147</v>
      </c>
      <c r="C224" s="5">
        <v>43734</v>
      </c>
      <c r="D224" s="1" t="s">
        <v>463</v>
      </c>
      <c r="E224" s="3" t="s">
        <v>22</v>
      </c>
      <c r="F224" s="2">
        <v>6750</v>
      </c>
      <c r="G224" s="2"/>
      <c r="H224" s="4">
        <f t="shared" si="3"/>
        <v>21470.649999999994</v>
      </c>
      <c r="I224" s="11"/>
      <c r="J224" s="11"/>
      <c r="K224">
        <v>579</v>
      </c>
    </row>
    <row r="225" spans="1:11" customFormat="1" ht="21" hidden="1" customHeight="1" x14ac:dyDescent="0.3">
      <c r="A225" s="3">
        <v>2019</v>
      </c>
      <c r="B225" s="3" t="s">
        <v>147</v>
      </c>
      <c r="C225" s="5">
        <v>43735</v>
      </c>
      <c r="D225" s="1" t="s">
        <v>431</v>
      </c>
      <c r="E225" s="3" t="s">
        <v>99</v>
      </c>
      <c r="F225" s="2"/>
      <c r="G225" s="2">
        <v>10000</v>
      </c>
      <c r="H225" s="4">
        <f t="shared" si="3"/>
        <v>11470.649999999994</v>
      </c>
      <c r="I225" s="11" t="s">
        <v>416</v>
      </c>
      <c r="J225" s="11"/>
      <c r="K225">
        <v>1702</v>
      </c>
    </row>
    <row r="226" spans="1:11" customFormat="1" ht="21" hidden="1" customHeight="1" x14ac:dyDescent="0.3">
      <c r="A226" s="3">
        <v>2019</v>
      </c>
      <c r="B226" s="3" t="s">
        <v>147</v>
      </c>
      <c r="C226" s="5">
        <v>43738</v>
      </c>
      <c r="D226" s="1" t="s">
        <v>364</v>
      </c>
      <c r="E226" s="3" t="s">
        <v>99</v>
      </c>
      <c r="F226" s="2"/>
      <c r="G226" s="2">
        <v>4500</v>
      </c>
      <c r="H226" s="4">
        <f t="shared" si="3"/>
        <v>6970.6499999999942</v>
      </c>
      <c r="I226" s="11" t="s">
        <v>417</v>
      </c>
      <c r="J226" s="11"/>
      <c r="K226">
        <v>1705</v>
      </c>
    </row>
    <row r="227" spans="1:11" customFormat="1" ht="21" hidden="1" customHeight="1" x14ac:dyDescent="0.3">
      <c r="A227" s="3">
        <v>2019</v>
      </c>
      <c r="B227" s="3" t="s">
        <v>147</v>
      </c>
      <c r="C227" s="5">
        <v>43738</v>
      </c>
      <c r="D227" s="1" t="s">
        <v>83</v>
      </c>
      <c r="E227" s="3" t="s">
        <v>99</v>
      </c>
      <c r="F227" s="26"/>
      <c r="G227" s="26">
        <v>1385</v>
      </c>
      <c r="H227" s="4">
        <f t="shared" si="3"/>
        <v>5585.6499999999942</v>
      </c>
      <c r="I227" s="11" t="s">
        <v>419</v>
      </c>
      <c r="J227" s="11"/>
      <c r="K227">
        <v>1706</v>
      </c>
    </row>
    <row r="228" spans="1:11" s="75" customFormat="1" ht="21" hidden="1" customHeight="1" thickBot="1" x14ac:dyDescent="0.35">
      <c r="A228" s="34">
        <v>2019</v>
      </c>
      <c r="B228" s="34" t="s">
        <v>147</v>
      </c>
      <c r="C228" s="19">
        <v>43738</v>
      </c>
      <c r="D228" s="24" t="s">
        <v>434</v>
      </c>
      <c r="E228" s="34" t="s">
        <v>99</v>
      </c>
      <c r="F228" s="21"/>
      <c r="G228" s="21">
        <v>1598</v>
      </c>
      <c r="H228" s="22">
        <f t="shared" si="3"/>
        <v>3987.6499999999942</v>
      </c>
      <c r="I228" s="80" t="s">
        <v>436</v>
      </c>
      <c r="J228" s="80"/>
      <c r="K228">
        <v>1707</v>
      </c>
    </row>
    <row r="229" spans="1:11" customFormat="1" ht="21" hidden="1" customHeight="1" x14ac:dyDescent="0.3">
      <c r="A229" s="3">
        <v>2019</v>
      </c>
      <c r="B229" s="3" t="s">
        <v>459</v>
      </c>
      <c r="C229" s="5">
        <v>43739</v>
      </c>
      <c r="D229" s="1" t="s">
        <v>393</v>
      </c>
      <c r="E229" s="3" t="s">
        <v>22</v>
      </c>
      <c r="F229" s="2">
        <v>8700</v>
      </c>
      <c r="G229" s="2"/>
      <c r="H229" s="4">
        <f t="shared" si="3"/>
        <v>12687.649999999994</v>
      </c>
      <c r="I229" s="11"/>
      <c r="J229" s="11"/>
      <c r="K229">
        <v>582</v>
      </c>
    </row>
    <row r="230" spans="1:11" customFormat="1" ht="21" hidden="1" customHeight="1" x14ac:dyDescent="0.3">
      <c r="A230" s="3">
        <v>2019</v>
      </c>
      <c r="B230" s="3" t="s">
        <v>459</v>
      </c>
      <c r="C230" s="5">
        <v>43739</v>
      </c>
      <c r="D230" s="1" t="s">
        <v>431</v>
      </c>
      <c r="E230" s="3" t="s">
        <v>99</v>
      </c>
      <c r="F230" s="2"/>
      <c r="G230" s="2">
        <v>4000</v>
      </c>
      <c r="H230" s="4">
        <f t="shared" si="3"/>
        <v>8687.6499999999942</v>
      </c>
      <c r="I230" s="11" t="s">
        <v>416</v>
      </c>
      <c r="J230" s="11"/>
      <c r="K230">
        <v>1709</v>
      </c>
    </row>
    <row r="231" spans="1:11" customFormat="1" ht="21" hidden="1" customHeight="1" x14ac:dyDescent="0.3">
      <c r="A231" s="3">
        <v>2019</v>
      </c>
      <c r="B231" s="3" t="s">
        <v>459</v>
      </c>
      <c r="C231" s="5">
        <v>43739</v>
      </c>
      <c r="D231" s="1" t="s">
        <v>119</v>
      </c>
      <c r="E231" s="3" t="s">
        <v>99</v>
      </c>
      <c r="F231" s="2"/>
      <c r="G231" s="2">
        <v>762</v>
      </c>
      <c r="H231" s="4">
        <f t="shared" si="3"/>
        <v>7925.6499999999942</v>
      </c>
      <c r="I231" s="11" t="s">
        <v>217</v>
      </c>
      <c r="J231" s="11"/>
      <c r="K231">
        <v>1716</v>
      </c>
    </row>
    <row r="232" spans="1:11" customFormat="1" ht="21" hidden="1" customHeight="1" x14ac:dyDescent="0.3">
      <c r="A232" s="3">
        <v>2019</v>
      </c>
      <c r="B232" s="3" t="s">
        <v>459</v>
      </c>
      <c r="C232" s="5">
        <v>43740</v>
      </c>
      <c r="D232" s="1" t="s">
        <v>145</v>
      </c>
      <c r="E232" s="3" t="s">
        <v>99</v>
      </c>
      <c r="F232" s="2"/>
      <c r="G232" s="2">
        <v>2880</v>
      </c>
      <c r="H232" s="4">
        <f t="shared" si="3"/>
        <v>5045.6499999999942</v>
      </c>
      <c r="I232" s="11" t="s">
        <v>218</v>
      </c>
      <c r="J232" s="11"/>
      <c r="K232">
        <v>1717</v>
      </c>
    </row>
    <row r="233" spans="1:11" customFormat="1" ht="21" hidden="1" customHeight="1" x14ac:dyDescent="0.3">
      <c r="A233" s="3">
        <v>2019</v>
      </c>
      <c r="B233" s="3" t="s">
        <v>459</v>
      </c>
      <c r="C233" s="5">
        <v>43740</v>
      </c>
      <c r="D233" s="1" t="s">
        <v>47</v>
      </c>
      <c r="E233" s="3" t="s">
        <v>99</v>
      </c>
      <c r="F233" s="2"/>
      <c r="G233" s="2">
        <v>0.5</v>
      </c>
      <c r="H233" s="4">
        <f t="shared" si="3"/>
        <v>5045.1499999999942</v>
      </c>
      <c r="I233" s="11" t="s">
        <v>331</v>
      </c>
      <c r="J233" s="11"/>
      <c r="K233">
        <v>1718</v>
      </c>
    </row>
    <row r="234" spans="1:11" customFormat="1" ht="21" hidden="1" customHeight="1" x14ac:dyDescent="0.3">
      <c r="A234" s="3">
        <v>2019</v>
      </c>
      <c r="B234" s="3" t="s">
        <v>459</v>
      </c>
      <c r="C234" s="5">
        <v>43742</v>
      </c>
      <c r="D234" s="1" t="s">
        <v>463</v>
      </c>
      <c r="E234" s="3" t="s">
        <v>22</v>
      </c>
      <c r="F234" s="2">
        <v>2100</v>
      </c>
      <c r="G234" s="2"/>
      <c r="H234" s="4">
        <f t="shared" si="3"/>
        <v>7145.1499999999942</v>
      </c>
      <c r="I234" s="11"/>
      <c r="J234" s="11"/>
      <c r="K234">
        <v>588</v>
      </c>
    </row>
    <row r="235" spans="1:11" customFormat="1" ht="21" hidden="1" customHeight="1" x14ac:dyDescent="0.3">
      <c r="A235" s="3">
        <v>2019</v>
      </c>
      <c r="B235" s="3" t="s">
        <v>459</v>
      </c>
      <c r="C235" s="5">
        <v>43742</v>
      </c>
      <c r="D235" s="1" t="s">
        <v>81</v>
      </c>
      <c r="E235" s="3" t="s">
        <v>99</v>
      </c>
      <c r="F235" s="2"/>
      <c r="G235" s="2">
        <v>1601</v>
      </c>
      <c r="H235" s="4">
        <f t="shared" si="3"/>
        <v>5544.1499999999942</v>
      </c>
      <c r="I235" s="11" t="s">
        <v>220</v>
      </c>
      <c r="J235" s="11"/>
      <c r="K235">
        <v>1719</v>
      </c>
    </row>
    <row r="236" spans="1:11" customFormat="1" ht="21" hidden="1" customHeight="1" x14ac:dyDescent="0.3">
      <c r="A236" s="3">
        <v>2019</v>
      </c>
      <c r="B236" s="3" t="s">
        <v>459</v>
      </c>
      <c r="C236" s="5">
        <v>43747</v>
      </c>
      <c r="D236" s="1" t="s">
        <v>96</v>
      </c>
      <c r="E236" s="3" t="s">
        <v>99</v>
      </c>
      <c r="F236" s="2"/>
      <c r="G236" s="2">
        <v>5000</v>
      </c>
      <c r="H236" s="4">
        <f t="shared" si="3"/>
        <v>544.14999999999418</v>
      </c>
      <c r="I236" s="11"/>
      <c r="J236" s="11"/>
      <c r="K236">
        <v>1729</v>
      </c>
    </row>
    <row r="237" spans="1:11" customFormat="1" ht="21" hidden="1" customHeight="1" x14ac:dyDescent="0.3">
      <c r="A237" s="3">
        <v>2019</v>
      </c>
      <c r="B237" s="3" t="s">
        <v>459</v>
      </c>
      <c r="C237" s="5">
        <v>43749</v>
      </c>
      <c r="D237" s="1" t="s">
        <v>534</v>
      </c>
      <c r="E237" s="3" t="s">
        <v>22</v>
      </c>
      <c r="F237" s="2">
        <v>7000</v>
      </c>
      <c r="G237" s="2"/>
      <c r="H237" s="4">
        <f t="shared" si="3"/>
        <v>7544.1499999999942</v>
      </c>
      <c r="I237" s="11"/>
      <c r="J237" s="11"/>
      <c r="K237">
        <v>592</v>
      </c>
    </row>
    <row r="238" spans="1:11" customFormat="1" ht="21" hidden="1" customHeight="1" x14ac:dyDescent="0.3">
      <c r="A238" s="3">
        <v>2019</v>
      </c>
      <c r="B238" s="3" t="s">
        <v>459</v>
      </c>
      <c r="C238" s="5">
        <v>43752</v>
      </c>
      <c r="D238" s="1" t="s">
        <v>96</v>
      </c>
      <c r="E238" s="3" t="s">
        <v>99</v>
      </c>
      <c r="F238" s="2"/>
      <c r="G238" s="2">
        <v>5000</v>
      </c>
      <c r="H238" s="4">
        <f t="shared" si="3"/>
        <v>2544.1499999999942</v>
      </c>
      <c r="I238" s="11" t="s">
        <v>272</v>
      </c>
      <c r="J238" s="11"/>
      <c r="K238">
        <v>1734</v>
      </c>
    </row>
    <row r="239" spans="1:11" customFormat="1" ht="21" hidden="1" customHeight="1" x14ac:dyDescent="0.3">
      <c r="A239" s="3">
        <v>2019</v>
      </c>
      <c r="B239" s="3" t="s">
        <v>459</v>
      </c>
      <c r="C239" s="5">
        <v>43754</v>
      </c>
      <c r="D239" s="1" t="s">
        <v>327</v>
      </c>
      <c r="E239" s="3" t="s">
        <v>22</v>
      </c>
      <c r="F239" s="2">
        <v>7260</v>
      </c>
      <c r="G239" s="2"/>
      <c r="H239" s="4">
        <f t="shared" si="3"/>
        <v>9804.1499999999942</v>
      </c>
      <c r="I239" s="11"/>
      <c r="J239" s="11"/>
      <c r="K239">
        <v>594</v>
      </c>
    </row>
    <row r="240" spans="1:11" customFormat="1" ht="21" hidden="1" customHeight="1" x14ac:dyDescent="0.3">
      <c r="A240" s="3">
        <v>2019</v>
      </c>
      <c r="B240" s="3" t="s">
        <v>459</v>
      </c>
      <c r="C240" s="5">
        <v>43754</v>
      </c>
      <c r="D240" s="1" t="s">
        <v>87</v>
      </c>
      <c r="E240" s="3" t="s">
        <v>325</v>
      </c>
      <c r="F240" s="2"/>
      <c r="G240" s="2">
        <v>4000</v>
      </c>
      <c r="H240" s="4">
        <f t="shared" si="3"/>
        <v>5804.1499999999942</v>
      </c>
      <c r="I240" s="11" t="s">
        <v>213</v>
      </c>
      <c r="J240" s="11"/>
      <c r="K240">
        <v>1219</v>
      </c>
    </row>
    <row r="241" spans="1:12" customFormat="1" ht="21" hidden="1" customHeight="1" x14ac:dyDescent="0.3">
      <c r="A241" s="3">
        <v>2019</v>
      </c>
      <c r="B241" s="3" t="s">
        <v>459</v>
      </c>
      <c r="C241" s="5">
        <v>43756</v>
      </c>
      <c r="D241" s="1" t="s">
        <v>431</v>
      </c>
      <c r="E241" s="3" t="s">
        <v>99</v>
      </c>
      <c r="F241" s="2"/>
      <c r="G241" s="2">
        <v>4500</v>
      </c>
      <c r="H241" s="4">
        <f t="shared" si="3"/>
        <v>1304.1499999999942</v>
      </c>
      <c r="I241" s="11" t="s">
        <v>416</v>
      </c>
      <c r="J241" s="11"/>
      <c r="K241">
        <v>1743</v>
      </c>
    </row>
    <row r="242" spans="1:12" customFormat="1" ht="21" hidden="1" customHeight="1" x14ac:dyDescent="0.3">
      <c r="A242" s="3">
        <v>2019</v>
      </c>
      <c r="B242" s="3" t="s">
        <v>459</v>
      </c>
      <c r="C242" s="5">
        <v>43756</v>
      </c>
      <c r="D242" s="1" t="s">
        <v>359</v>
      </c>
      <c r="E242" s="3" t="s">
        <v>22</v>
      </c>
      <c r="F242" s="2">
        <v>10820</v>
      </c>
      <c r="G242" s="2"/>
      <c r="H242" s="4">
        <f t="shared" si="3"/>
        <v>12124.149999999994</v>
      </c>
      <c r="I242" s="11"/>
      <c r="J242" s="11"/>
      <c r="K242">
        <v>596</v>
      </c>
    </row>
    <row r="243" spans="1:12" customFormat="1" ht="21" hidden="1" customHeight="1" x14ac:dyDescent="0.3">
      <c r="A243" s="3">
        <v>2019</v>
      </c>
      <c r="B243" s="3" t="s">
        <v>459</v>
      </c>
      <c r="C243" s="5">
        <v>43762</v>
      </c>
      <c r="D243" s="1" t="s">
        <v>367</v>
      </c>
      <c r="E243" s="3" t="s">
        <v>22</v>
      </c>
      <c r="F243" s="2">
        <v>6400</v>
      </c>
      <c r="G243" s="2"/>
      <c r="H243" s="4">
        <f t="shared" si="3"/>
        <v>18524.149999999994</v>
      </c>
      <c r="I243" s="11"/>
      <c r="J243" s="11"/>
      <c r="K243">
        <v>599</v>
      </c>
    </row>
    <row r="244" spans="1:12" customFormat="1" ht="21" hidden="1" customHeight="1" x14ac:dyDescent="0.3">
      <c r="A244" s="3">
        <v>2019</v>
      </c>
      <c r="B244" s="3" t="s">
        <v>459</v>
      </c>
      <c r="C244" s="5">
        <v>43762</v>
      </c>
      <c r="D244" s="1" t="s">
        <v>25</v>
      </c>
      <c r="E244" s="3" t="s">
        <v>22</v>
      </c>
      <c r="F244" s="2">
        <v>2040</v>
      </c>
      <c r="G244" s="2"/>
      <c r="H244" s="4">
        <f t="shared" si="3"/>
        <v>20564.149999999994</v>
      </c>
      <c r="I244" s="11"/>
      <c r="J244" s="11"/>
      <c r="K244">
        <v>600</v>
      </c>
    </row>
    <row r="245" spans="1:12" customFormat="1" ht="21" hidden="1" customHeight="1" x14ac:dyDescent="0.3">
      <c r="A245" s="3">
        <v>2019</v>
      </c>
      <c r="B245" s="3" t="s">
        <v>459</v>
      </c>
      <c r="C245" s="5">
        <v>43763</v>
      </c>
      <c r="D245" s="1" t="s">
        <v>393</v>
      </c>
      <c r="E245" s="3" t="s">
        <v>22</v>
      </c>
      <c r="F245" s="2">
        <v>3400</v>
      </c>
      <c r="G245" s="2"/>
      <c r="H245" s="4">
        <f t="shared" si="3"/>
        <v>23964.149999999994</v>
      </c>
      <c r="I245" s="11"/>
      <c r="J245" s="11"/>
      <c r="K245">
        <v>601</v>
      </c>
    </row>
    <row r="246" spans="1:12" customFormat="1" ht="21" hidden="1" customHeight="1" x14ac:dyDescent="0.3">
      <c r="A246" s="3">
        <v>2019</v>
      </c>
      <c r="B246" s="3" t="s">
        <v>459</v>
      </c>
      <c r="C246" s="5">
        <v>43763</v>
      </c>
      <c r="D246" s="1" t="s">
        <v>463</v>
      </c>
      <c r="E246" s="3" t="s">
        <v>22</v>
      </c>
      <c r="F246" s="2">
        <v>3600</v>
      </c>
      <c r="G246" s="2"/>
      <c r="H246" s="4">
        <f t="shared" si="3"/>
        <v>27564.149999999994</v>
      </c>
      <c r="I246" s="11"/>
      <c r="J246" s="11"/>
      <c r="K246">
        <v>602</v>
      </c>
    </row>
    <row r="247" spans="1:12" customFormat="1" ht="21" hidden="1" customHeight="1" x14ac:dyDescent="0.3">
      <c r="A247" s="3">
        <v>2019</v>
      </c>
      <c r="B247" s="3" t="s">
        <v>459</v>
      </c>
      <c r="C247" s="5">
        <v>43764</v>
      </c>
      <c r="D247" s="1" t="s">
        <v>431</v>
      </c>
      <c r="E247" s="3" t="s">
        <v>99</v>
      </c>
      <c r="F247" s="2"/>
      <c r="G247" s="2">
        <v>10000</v>
      </c>
      <c r="H247" s="4">
        <f t="shared" si="3"/>
        <v>17564.149999999994</v>
      </c>
      <c r="I247" s="11" t="s">
        <v>416</v>
      </c>
      <c r="J247" s="11"/>
      <c r="K247">
        <v>1757</v>
      </c>
    </row>
    <row r="248" spans="1:12" customFormat="1" ht="21" hidden="1" customHeight="1" x14ac:dyDescent="0.3">
      <c r="A248" s="3">
        <v>2019</v>
      </c>
      <c r="B248" s="3" t="s">
        <v>459</v>
      </c>
      <c r="C248" s="5">
        <v>43768</v>
      </c>
      <c r="D248" s="1" t="s">
        <v>364</v>
      </c>
      <c r="E248" s="3" t="s">
        <v>99</v>
      </c>
      <c r="F248" s="2"/>
      <c r="G248" s="2">
        <v>5500</v>
      </c>
      <c r="H248" s="4">
        <f t="shared" si="3"/>
        <v>12064.149999999994</v>
      </c>
      <c r="I248" s="11" t="s">
        <v>417</v>
      </c>
      <c r="J248" s="11"/>
      <c r="K248">
        <v>1760</v>
      </c>
    </row>
    <row r="249" spans="1:12" customFormat="1" ht="21" hidden="1" customHeight="1" x14ac:dyDescent="0.3">
      <c r="A249" s="3">
        <v>2019</v>
      </c>
      <c r="B249" s="3" t="s">
        <v>459</v>
      </c>
      <c r="C249" s="5">
        <v>43768</v>
      </c>
      <c r="D249" s="1" t="s">
        <v>439</v>
      </c>
      <c r="E249" s="3" t="s">
        <v>22</v>
      </c>
      <c r="F249" s="2">
        <v>1950</v>
      </c>
      <c r="G249" s="2"/>
      <c r="H249" s="4">
        <f t="shared" si="3"/>
        <v>14014.149999999994</v>
      </c>
      <c r="I249" s="11"/>
      <c r="J249" s="11"/>
      <c r="K249">
        <v>608</v>
      </c>
    </row>
    <row r="250" spans="1:12" customFormat="1" ht="21" hidden="1" customHeight="1" x14ac:dyDescent="0.3">
      <c r="A250" s="3">
        <v>2019</v>
      </c>
      <c r="B250" s="3" t="s">
        <v>459</v>
      </c>
      <c r="C250" s="5">
        <v>43769</v>
      </c>
      <c r="D250" s="1" t="s">
        <v>83</v>
      </c>
      <c r="E250" s="3" t="s">
        <v>99</v>
      </c>
      <c r="F250" s="26"/>
      <c r="G250" s="26">
        <v>1385</v>
      </c>
      <c r="H250" s="4">
        <f t="shared" si="3"/>
        <v>12629.149999999994</v>
      </c>
      <c r="I250" s="11" t="s">
        <v>223</v>
      </c>
      <c r="J250" s="11"/>
      <c r="K250">
        <v>1775</v>
      </c>
    </row>
    <row r="251" spans="1:12" customFormat="1" ht="21" hidden="1" customHeight="1" thickBot="1" x14ac:dyDescent="0.35">
      <c r="A251" s="34">
        <v>2019</v>
      </c>
      <c r="B251" s="34" t="s">
        <v>459</v>
      </c>
      <c r="C251" s="19">
        <v>43769</v>
      </c>
      <c r="D251" s="24" t="s">
        <v>434</v>
      </c>
      <c r="E251" s="34" t="s">
        <v>99</v>
      </c>
      <c r="F251" s="21"/>
      <c r="G251" s="21">
        <v>1598</v>
      </c>
      <c r="H251" s="22">
        <f t="shared" si="3"/>
        <v>11031.149999999994</v>
      </c>
      <c r="I251" s="80" t="s">
        <v>436</v>
      </c>
      <c r="J251" s="80"/>
      <c r="K251">
        <v>1776</v>
      </c>
      <c r="L251" s="75"/>
    </row>
    <row r="252" spans="1:12" customFormat="1" ht="21" hidden="1" customHeight="1" x14ac:dyDescent="0.3">
      <c r="A252" s="3">
        <v>2019</v>
      </c>
      <c r="B252" s="3" t="s">
        <v>360</v>
      </c>
      <c r="C252" s="5">
        <v>43770</v>
      </c>
      <c r="D252" s="1" t="s">
        <v>431</v>
      </c>
      <c r="E252" s="3" t="s">
        <v>99</v>
      </c>
      <c r="F252" s="2"/>
      <c r="G252" s="2">
        <v>4000</v>
      </c>
      <c r="H252" s="4">
        <f t="shared" si="3"/>
        <v>7031.1499999999942</v>
      </c>
      <c r="I252" s="11" t="s">
        <v>416</v>
      </c>
      <c r="J252" s="11"/>
      <c r="K252">
        <v>1779</v>
      </c>
    </row>
    <row r="253" spans="1:12" customFormat="1" ht="21" hidden="1" customHeight="1" x14ac:dyDescent="0.3">
      <c r="A253" s="3">
        <v>2019</v>
      </c>
      <c r="B253" s="3" t="s">
        <v>360</v>
      </c>
      <c r="C253" s="5">
        <v>43770</v>
      </c>
      <c r="D253" s="1" t="s">
        <v>119</v>
      </c>
      <c r="E253" s="3" t="s">
        <v>99</v>
      </c>
      <c r="F253" s="2"/>
      <c r="G253" s="2">
        <v>762</v>
      </c>
      <c r="H253" s="4">
        <f t="shared" si="3"/>
        <v>6269.1499999999942</v>
      </c>
      <c r="I253" s="11" t="s">
        <v>217</v>
      </c>
      <c r="J253" s="11"/>
      <c r="K253">
        <v>1780</v>
      </c>
    </row>
    <row r="254" spans="1:12" customFormat="1" ht="21" hidden="1" customHeight="1" x14ac:dyDescent="0.3">
      <c r="A254" s="3">
        <v>2019</v>
      </c>
      <c r="B254" s="3" t="s">
        <v>360</v>
      </c>
      <c r="C254" s="5">
        <v>43773</v>
      </c>
      <c r="D254" s="1" t="s">
        <v>363</v>
      </c>
      <c r="E254" s="3" t="s">
        <v>22</v>
      </c>
      <c r="F254" s="2">
        <v>600</v>
      </c>
      <c r="G254" s="2"/>
      <c r="H254" s="4">
        <f t="shared" si="3"/>
        <v>6869.1499999999942</v>
      </c>
      <c r="I254" s="11"/>
      <c r="J254" s="11"/>
      <c r="K254">
        <v>612</v>
      </c>
    </row>
    <row r="255" spans="1:12" customFormat="1" ht="21" hidden="1" customHeight="1" x14ac:dyDescent="0.3">
      <c r="A255" s="3">
        <v>2019</v>
      </c>
      <c r="B255" s="3" t="s">
        <v>360</v>
      </c>
      <c r="C255" s="5">
        <v>43773</v>
      </c>
      <c r="D255" s="1" t="s">
        <v>81</v>
      </c>
      <c r="E255" s="3" t="s">
        <v>99</v>
      </c>
      <c r="F255" s="2"/>
      <c r="G255" s="2">
        <v>1601</v>
      </c>
      <c r="H255" s="4">
        <f t="shared" si="3"/>
        <v>5268.1499999999942</v>
      </c>
      <c r="I255" s="11" t="s">
        <v>220</v>
      </c>
      <c r="J255" s="11"/>
      <c r="K255">
        <v>1781</v>
      </c>
    </row>
    <row r="256" spans="1:12" customFormat="1" ht="21" hidden="1" customHeight="1" x14ac:dyDescent="0.3">
      <c r="A256" s="3">
        <v>2019</v>
      </c>
      <c r="B256" s="3" t="s">
        <v>360</v>
      </c>
      <c r="C256" s="5">
        <v>43773</v>
      </c>
      <c r="D256" s="1" t="s">
        <v>145</v>
      </c>
      <c r="E256" s="3" t="s">
        <v>99</v>
      </c>
      <c r="F256" s="2"/>
      <c r="G256" s="2">
        <v>2880</v>
      </c>
      <c r="H256" s="4">
        <f t="shared" si="3"/>
        <v>2388.1499999999942</v>
      </c>
      <c r="I256" s="11" t="s">
        <v>218</v>
      </c>
      <c r="J256" s="11"/>
      <c r="K256">
        <v>1782</v>
      </c>
    </row>
    <row r="257" spans="1:11" customFormat="1" ht="21" hidden="1" customHeight="1" x14ac:dyDescent="0.3">
      <c r="A257" s="3">
        <v>2019</v>
      </c>
      <c r="B257" s="3" t="s">
        <v>360</v>
      </c>
      <c r="C257" s="5">
        <v>43773</v>
      </c>
      <c r="D257" s="1" t="s">
        <v>47</v>
      </c>
      <c r="E257" s="3" t="s">
        <v>99</v>
      </c>
      <c r="F257" s="2"/>
      <c r="G257" s="2">
        <v>0.5</v>
      </c>
      <c r="H257" s="4">
        <f t="shared" si="3"/>
        <v>2387.6499999999942</v>
      </c>
      <c r="I257" s="11" t="s">
        <v>331</v>
      </c>
      <c r="J257" s="11"/>
      <c r="K257">
        <v>1783</v>
      </c>
    </row>
    <row r="258" spans="1:11" customFormat="1" ht="21" hidden="1" customHeight="1" x14ac:dyDescent="0.3">
      <c r="A258" s="3">
        <v>2019</v>
      </c>
      <c r="B258" s="3" t="s">
        <v>360</v>
      </c>
      <c r="C258" s="5">
        <v>43774</v>
      </c>
      <c r="D258" s="1" t="s">
        <v>463</v>
      </c>
      <c r="E258" s="3" t="s">
        <v>22</v>
      </c>
      <c r="F258" s="2">
        <v>1550</v>
      </c>
      <c r="G258" s="2"/>
      <c r="H258" s="4">
        <f t="shared" si="3"/>
        <v>3937.6499999999942</v>
      </c>
      <c r="I258" s="11"/>
      <c r="J258" s="11"/>
      <c r="K258">
        <v>613</v>
      </c>
    </row>
    <row r="259" spans="1:11" customFormat="1" ht="21" hidden="1" customHeight="1" x14ac:dyDescent="0.3">
      <c r="A259" s="3">
        <v>2019</v>
      </c>
      <c r="B259" s="3" t="s">
        <v>360</v>
      </c>
      <c r="C259" s="5">
        <v>43780</v>
      </c>
      <c r="D259" s="1" t="s">
        <v>534</v>
      </c>
      <c r="E259" s="3" t="s">
        <v>22</v>
      </c>
      <c r="F259" s="2">
        <v>10800</v>
      </c>
      <c r="G259" s="2"/>
      <c r="H259" s="4">
        <f t="shared" si="3"/>
        <v>14737.649999999994</v>
      </c>
      <c r="I259" s="11"/>
      <c r="J259" s="11"/>
      <c r="K259">
        <v>616</v>
      </c>
    </row>
    <row r="260" spans="1:11" customFormat="1" ht="21" hidden="1" customHeight="1" x14ac:dyDescent="0.3">
      <c r="A260" s="3">
        <v>2019</v>
      </c>
      <c r="B260" s="3" t="s">
        <v>360</v>
      </c>
      <c r="C260" s="5">
        <v>43782</v>
      </c>
      <c r="D260" s="1" t="s">
        <v>96</v>
      </c>
      <c r="E260" s="3" t="s">
        <v>99</v>
      </c>
      <c r="F260" s="2"/>
      <c r="G260" s="2">
        <v>10000</v>
      </c>
      <c r="H260" s="4">
        <f t="shared" ref="H260:H323" si="4">H259+F260-G260</f>
        <v>4737.6499999999942</v>
      </c>
      <c r="I260" s="11" t="s">
        <v>272</v>
      </c>
      <c r="J260" s="11"/>
      <c r="K260">
        <v>1796</v>
      </c>
    </row>
    <row r="261" spans="1:11" customFormat="1" ht="21" hidden="1" customHeight="1" x14ac:dyDescent="0.3">
      <c r="A261" s="3">
        <v>2019</v>
      </c>
      <c r="B261" s="3" t="s">
        <v>360</v>
      </c>
      <c r="C261" s="5">
        <v>43783</v>
      </c>
      <c r="D261" s="1" t="s">
        <v>327</v>
      </c>
      <c r="E261" s="3" t="s">
        <v>22</v>
      </c>
      <c r="F261" s="2">
        <v>2590</v>
      </c>
      <c r="G261" s="2"/>
      <c r="H261" s="4">
        <f t="shared" si="4"/>
        <v>7327.6499999999942</v>
      </c>
      <c r="I261" s="11"/>
      <c r="J261" s="11"/>
      <c r="K261">
        <v>620</v>
      </c>
    </row>
    <row r="262" spans="1:11" customFormat="1" ht="21" hidden="1" customHeight="1" x14ac:dyDescent="0.3">
      <c r="A262" s="3">
        <v>2019</v>
      </c>
      <c r="B262" s="3" t="s">
        <v>360</v>
      </c>
      <c r="C262" s="5">
        <v>43783</v>
      </c>
      <c r="D262" s="1" t="s">
        <v>405</v>
      </c>
      <c r="E262" s="3" t="s">
        <v>22</v>
      </c>
      <c r="F262" s="2">
        <v>3950</v>
      </c>
      <c r="G262" s="2"/>
      <c r="H262" s="4">
        <f t="shared" si="4"/>
        <v>11277.649999999994</v>
      </c>
      <c r="I262" s="11"/>
      <c r="J262" s="11"/>
      <c r="K262">
        <v>621</v>
      </c>
    </row>
    <row r="263" spans="1:11" customFormat="1" ht="21" hidden="1" customHeight="1" x14ac:dyDescent="0.3">
      <c r="A263" s="3">
        <v>2019</v>
      </c>
      <c r="B263" s="3" t="s">
        <v>360</v>
      </c>
      <c r="C263" s="5">
        <v>43787</v>
      </c>
      <c r="D263" s="1" t="s">
        <v>431</v>
      </c>
      <c r="E263" s="3" t="s">
        <v>99</v>
      </c>
      <c r="F263" s="2"/>
      <c r="G263" s="2">
        <v>4500</v>
      </c>
      <c r="H263" s="4">
        <f t="shared" si="4"/>
        <v>6777.6499999999942</v>
      </c>
      <c r="I263" s="11" t="s">
        <v>416</v>
      </c>
      <c r="J263" s="11"/>
      <c r="K263">
        <v>1805</v>
      </c>
    </row>
    <row r="264" spans="1:11" customFormat="1" ht="21" hidden="1" customHeight="1" x14ac:dyDescent="0.3">
      <c r="A264" s="3">
        <v>2019</v>
      </c>
      <c r="B264" s="3" t="s">
        <v>360</v>
      </c>
      <c r="C264" s="5">
        <v>43788</v>
      </c>
      <c r="D264" s="1" t="s">
        <v>169</v>
      </c>
      <c r="E264" s="3" t="s">
        <v>99</v>
      </c>
      <c r="F264" s="2"/>
      <c r="G264" s="2">
        <v>2000</v>
      </c>
      <c r="H264" s="4">
        <f t="shared" si="4"/>
        <v>4777.6499999999942</v>
      </c>
      <c r="I264" s="11" t="s">
        <v>468</v>
      </c>
      <c r="J264" s="11"/>
      <c r="K264">
        <v>1806</v>
      </c>
    </row>
    <row r="265" spans="1:11" customFormat="1" ht="21" hidden="1" customHeight="1" x14ac:dyDescent="0.3">
      <c r="A265" s="3">
        <v>2019</v>
      </c>
      <c r="B265" s="3" t="s">
        <v>360</v>
      </c>
      <c r="C265" s="5">
        <v>43788</v>
      </c>
      <c r="D265" s="36" t="s">
        <v>77</v>
      </c>
      <c r="E265" s="3" t="s">
        <v>22</v>
      </c>
      <c r="F265" s="2">
        <v>1650</v>
      </c>
      <c r="G265" s="2"/>
      <c r="H265" s="4">
        <f t="shared" si="4"/>
        <v>6427.6499999999942</v>
      </c>
      <c r="I265" s="11"/>
      <c r="J265" s="11"/>
      <c r="K265">
        <v>623</v>
      </c>
    </row>
    <row r="266" spans="1:11" customFormat="1" ht="21" hidden="1" customHeight="1" x14ac:dyDescent="0.3">
      <c r="A266" s="3">
        <v>2019</v>
      </c>
      <c r="B266" s="3" t="s">
        <v>360</v>
      </c>
      <c r="C266" s="5">
        <v>43791</v>
      </c>
      <c r="D266" s="1" t="s">
        <v>169</v>
      </c>
      <c r="E266" s="3" t="s">
        <v>99</v>
      </c>
      <c r="F266" s="2"/>
      <c r="G266" s="2">
        <v>2000</v>
      </c>
      <c r="H266" s="4">
        <f t="shared" si="4"/>
        <v>4427.6499999999942</v>
      </c>
      <c r="I266" s="11" t="s">
        <v>468</v>
      </c>
      <c r="J266" s="11"/>
      <c r="K266">
        <v>1809</v>
      </c>
    </row>
    <row r="267" spans="1:11" customFormat="1" ht="21" hidden="1" customHeight="1" x14ac:dyDescent="0.3">
      <c r="A267" s="3">
        <v>2019</v>
      </c>
      <c r="B267" s="3" t="s">
        <v>360</v>
      </c>
      <c r="C267" s="5">
        <v>43794</v>
      </c>
      <c r="D267" s="1" t="s">
        <v>367</v>
      </c>
      <c r="E267" s="3" t="s">
        <v>22</v>
      </c>
      <c r="F267" s="2">
        <v>14550</v>
      </c>
      <c r="G267" s="2"/>
      <c r="H267" s="4">
        <f t="shared" si="4"/>
        <v>18977.649999999994</v>
      </c>
      <c r="I267" s="11"/>
      <c r="J267" s="11"/>
      <c r="K267">
        <v>626</v>
      </c>
    </row>
    <row r="268" spans="1:11" customFormat="1" ht="21" hidden="1" customHeight="1" x14ac:dyDescent="0.3">
      <c r="A268" s="3">
        <v>2019</v>
      </c>
      <c r="B268" s="3" t="s">
        <v>360</v>
      </c>
      <c r="C268" s="5">
        <v>43794</v>
      </c>
      <c r="D268" s="1" t="s">
        <v>469</v>
      </c>
      <c r="E268" s="3" t="s">
        <v>22</v>
      </c>
      <c r="F268" s="2">
        <v>5500</v>
      </c>
      <c r="G268" s="2"/>
      <c r="H268" s="4">
        <f t="shared" si="4"/>
        <v>24477.649999999994</v>
      </c>
      <c r="I268" s="11"/>
      <c r="J268" s="11"/>
      <c r="K268">
        <v>627</v>
      </c>
    </row>
    <row r="269" spans="1:11" customFormat="1" ht="21" hidden="1" customHeight="1" x14ac:dyDescent="0.3">
      <c r="A269" s="3">
        <v>2019</v>
      </c>
      <c r="B269" s="3" t="s">
        <v>360</v>
      </c>
      <c r="C269" s="5">
        <v>43795</v>
      </c>
      <c r="D269" s="1" t="s">
        <v>463</v>
      </c>
      <c r="E269" s="3" t="s">
        <v>22</v>
      </c>
      <c r="F269" s="2">
        <v>4650</v>
      </c>
      <c r="G269" s="2"/>
      <c r="H269" s="4">
        <f t="shared" si="4"/>
        <v>29127.649999999994</v>
      </c>
      <c r="I269" s="11"/>
      <c r="J269" s="11"/>
      <c r="K269">
        <v>628</v>
      </c>
    </row>
    <row r="270" spans="1:11" customFormat="1" ht="21" hidden="1" customHeight="1" x14ac:dyDescent="0.3">
      <c r="A270" s="3">
        <v>2019</v>
      </c>
      <c r="B270" s="3" t="s">
        <v>360</v>
      </c>
      <c r="C270" s="5">
        <v>43795</v>
      </c>
      <c r="D270" s="1" t="s">
        <v>25</v>
      </c>
      <c r="E270" s="3" t="s">
        <v>22</v>
      </c>
      <c r="F270" s="2">
        <v>6450</v>
      </c>
      <c r="G270" s="2"/>
      <c r="H270" s="4">
        <f t="shared" si="4"/>
        <v>35577.649999999994</v>
      </c>
      <c r="I270" s="11"/>
      <c r="J270" s="11"/>
      <c r="K270">
        <v>629</v>
      </c>
    </row>
    <row r="271" spans="1:11" customFormat="1" ht="21" hidden="1" customHeight="1" x14ac:dyDescent="0.3">
      <c r="A271" s="3">
        <v>2019</v>
      </c>
      <c r="B271" s="3" t="s">
        <v>360</v>
      </c>
      <c r="C271" s="5">
        <v>43796</v>
      </c>
      <c r="D271" s="1" t="s">
        <v>431</v>
      </c>
      <c r="E271" s="3" t="s">
        <v>99</v>
      </c>
      <c r="F271" s="2"/>
      <c r="G271" s="2">
        <v>10000</v>
      </c>
      <c r="H271" s="4">
        <f t="shared" si="4"/>
        <v>25577.649999999994</v>
      </c>
      <c r="I271" s="11" t="s">
        <v>416</v>
      </c>
      <c r="J271" s="11"/>
      <c r="K271">
        <v>1826</v>
      </c>
    </row>
    <row r="272" spans="1:11" customFormat="1" ht="21" hidden="1" customHeight="1" x14ac:dyDescent="0.3">
      <c r="A272" s="3">
        <v>2019</v>
      </c>
      <c r="B272" s="3" t="s">
        <v>360</v>
      </c>
      <c r="C272" s="5">
        <v>43796</v>
      </c>
      <c r="D272" s="1" t="s">
        <v>96</v>
      </c>
      <c r="E272" s="3" t="s">
        <v>99</v>
      </c>
      <c r="F272" s="2"/>
      <c r="G272" s="2">
        <v>10000</v>
      </c>
      <c r="H272" s="4">
        <f t="shared" si="4"/>
        <v>15577.649999999994</v>
      </c>
      <c r="I272" s="11" t="s">
        <v>272</v>
      </c>
      <c r="J272" s="11"/>
      <c r="K272">
        <v>1828</v>
      </c>
    </row>
    <row r="273" spans="1:12" customFormat="1" ht="21" hidden="1" customHeight="1" x14ac:dyDescent="0.3">
      <c r="A273" s="3">
        <v>2019</v>
      </c>
      <c r="B273" s="3" t="s">
        <v>360</v>
      </c>
      <c r="C273" s="5">
        <v>43797</v>
      </c>
      <c r="D273" s="1" t="s">
        <v>169</v>
      </c>
      <c r="E273" s="3" t="s">
        <v>99</v>
      </c>
      <c r="F273" s="2"/>
      <c r="G273" s="2">
        <v>2000</v>
      </c>
      <c r="H273" s="4">
        <f t="shared" si="4"/>
        <v>13577.649999999994</v>
      </c>
      <c r="I273" s="11" t="s">
        <v>468</v>
      </c>
      <c r="J273" s="11"/>
      <c r="K273">
        <v>1831</v>
      </c>
    </row>
    <row r="274" spans="1:12" customFormat="1" ht="21" hidden="1" customHeight="1" x14ac:dyDescent="0.3">
      <c r="A274" s="3">
        <v>2019</v>
      </c>
      <c r="B274" s="3" t="s">
        <v>360</v>
      </c>
      <c r="C274" s="5">
        <v>43798</v>
      </c>
      <c r="D274" s="1" t="s">
        <v>134</v>
      </c>
      <c r="E274" s="3" t="s">
        <v>22</v>
      </c>
      <c r="F274" s="2">
        <v>4787.2</v>
      </c>
      <c r="G274" s="2"/>
      <c r="H274" s="4">
        <f t="shared" si="4"/>
        <v>18364.849999999995</v>
      </c>
      <c r="I274" s="11"/>
      <c r="J274" s="11"/>
      <c r="K274">
        <v>635</v>
      </c>
    </row>
    <row r="275" spans="1:12" customFormat="1" ht="21" hidden="1" customHeight="1" x14ac:dyDescent="0.3">
      <c r="A275" s="3">
        <v>2019</v>
      </c>
      <c r="B275" s="3" t="s">
        <v>360</v>
      </c>
      <c r="C275" s="5">
        <v>43799</v>
      </c>
      <c r="D275" s="1" t="s">
        <v>364</v>
      </c>
      <c r="E275" s="3" t="s">
        <v>99</v>
      </c>
      <c r="F275" s="2"/>
      <c r="G275" s="2">
        <v>5500</v>
      </c>
      <c r="H275" s="4">
        <f t="shared" si="4"/>
        <v>12864.849999999995</v>
      </c>
      <c r="I275" s="11" t="s">
        <v>417</v>
      </c>
      <c r="J275" s="11"/>
      <c r="K275">
        <v>1834</v>
      </c>
    </row>
    <row r="276" spans="1:12" customFormat="1" ht="21" hidden="1" customHeight="1" x14ac:dyDescent="0.3">
      <c r="A276" s="3">
        <v>2019</v>
      </c>
      <c r="B276" s="3" t="s">
        <v>360</v>
      </c>
      <c r="C276" s="5">
        <v>43799</v>
      </c>
      <c r="D276" s="1" t="s">
        <v>83</v>
      </c>
      <c r="E276" s="3" t="s">
        <v>99</v>
      </c>
      <c r="F276" s="26"/>
      <c r="G276" s="26">
        <v>1385</v>
      </c>
      <c r="H276" s="4">
        <f t="shared" si="4"/>
        <v>11479.849999999995</v>
      </c>
      <c r="I276" s="11" t="s">
        <v>223</v>
      </c>
      <c r="J276" s="11"/>
      <c r="K276">
        <v>1835</v>
      </c>
    </row>
    <row r="277" spans="1:12" customFormat="1" ht="21" hidden="1" customHeight="1" thickBot="1" x14ac:dyDescent="0.35">
      <c r="A277" s="34">
        <v>2019</v>
      </c>
      <c r="B277" s="34" t="s">
        <v>360</v>
      </c>
      <c r="C277" s="19">
        <v>43799</v>
      </c>
      <c r="D277" s="24" t="s">
        <v>434</v>
      </c>
      <c r="E277" s="34" t="s">
        <v>99</v>
      </c>
      <c r="F277" s="21"/>
      <c r="G277" s="21">
        <v>1598</v>
      </c>
      <c r="H277" s="22">
        <f t="shared" si="4"/>
        <v>9881.8499999999949</v>
      </c>
      <c r="I277" s="80" t="s">
        <v>436</v>
      </c>
      <c r="J277" s="80"/>
      <c r="K277">
        <v>1836</v>
      </c>
      <c r="L277" s="75"/>
    </row>
    <row r="278" spans="1:12" customFormat="1" ht="21" hidden="1" customHeight="1" x14ac:dyDescent="0.3">
      <c r="A278" s="3">
        <v>2019</v>
      </c>
      <c r="B278" s="3" t="s">
        <v>159</v>
      </c>
      <c r="C278" s="5">
        <v>43800</v>
      </c>
      <c r="D278" s="1" t="s">
        <v>119</v>
      </c>
      <c r="E278" s="3" t="s">
        <v>99</v>
      </c>
      <c r="F278" s="2"/>
      <c r="G278" s="2">
        <v>762</v>
      </c>
      <c r="H278" s="4">
        <f t="shared" si="4"/>
        <v>9119.8499999999949</v>
      </c>
      <c r="I278" s="11" t="s">
        <v>217</v>
      </c>
      <c r="J278" s="11"/>
      <c r="K278">
        <v>1838</v>
      </c>
    </row>
    <row r="279" spans="1:12" customFormat="1" ht="21" hidden="1" customHeight="1" x14ac:dyDescent="0.3">
      <c r="A279" s="3">
        <v>2019</v>
      </c>
      <c r="B279" s="3" t="s">
        <v>159</v>
      </c>
      <c r="C279" s="5">
        <v>43801</v>
      </c>
      <c r="D279" s="1" t="s">
        <v>431</v>
      </c>
      <c r="E279" s="3" t="s">
        <v>99</v>
      </c>
      <c r="F279" s="2"/>
      <c r="G279" s="2">
        <v>3000</v>
      </c>
      <c r="H279" s="4">
        <f t="shared" si="4"/>
        <v>6119.8499999999949</v>
      </c>
      <c r="I279" s="11" t="s">
        <v>416</v>
      </c>
      <c r="J279" s="11"/>
      <c r="K279">
        <v>1843</v>
      </c>
    </row>
    <row r="280" spans="1:12" customFormat="1" ht="21" hidden="1" customHeight="1" x14ac:dyDescent="0.3">
      <c r="A280" s="3">
        <v>2019</v>
      </c>
      <c r="B280" s="3" t="s">
        <v>159</v>
      </c>
      <c r="C280" s="5">
        <v>43801</v>
      </c>
      <c r="D280" s="1" t="s">
        <v>169</v>
      </c>
      <c r="E280" s="3" t="s">
        <v>99</v>
      </c>
      <c r="F280" s="2"/>
      <c r="G280" s="2">
        <v>2000</v>
      </c>
      <c r="H280" s="4">
        <f t="shared" si="4"/>
        <v>4119.8499999999949</v>
      </c>
      <c r="I280" s="11" t="s">
        <v>468</v>
      </c>
      <c r="J280" s="11"/>
      <c r="K280">
        <v>1844</v>
      </c>
    </row>
    <row r="281" spans="1:12" customFormat="1" ht="21" hidden="1" customHeight="1" x14ac:dyDescent="0.3">
      <c r="A281" s="3">
        <v>2019</v>
      </c>
      <c r="B281" s="3" t="s">
        <v>159</v>
      </c>
      <c r="C281" s="5">
        <v>43801</v>
      </c>
      <c r="D281" s="1" t="s">
        <v>145</v>
      </c>
      <c r="E281" s="3" t="s">
        <v>99</v>
      </c>
      <c r="F281" s="2"/>
      <c r="G281" s="2">
        <v>2880</v>
      </c>
      <c r="H281" s="4">
        <f t="shared" si="4"/>
        <v>1239.8499999999949</v>
      </c>
      <c r="I281" s="11" t="s">
        <v>218</v>
      </c>
      <c r="J281" s="11"/>
      <c r="K281">
        <v>1845</v>
      </c>
    </row>
    <row r="282" spans="1:12" customFormat="1" ht="21" hidden="1" customHeight="1" x14ac:dyDescent="0.3">
      <c r="A282" s="3">
        <v>2019</v>
      </c>
      <c r="B282" s="3" t="s">
        <v>159</v>
      </c>
      <c r="C282" s="5">
        <v>43801</v>
      </c>
      <c r="D282" s="1" t="s">
        <v>47</v>
      </c>
      <c r="E282" s="3" t="s">
        <v>99</v>
      </c>
      <c r="F282" s="2"/>
      <c r="G282" s="2">
        <v>0.5</v>
      </c>
      <c r="H282" s="4">
        <f t="shared" si="4"/>
        <v>1239.3499999999949</v>
      </c>
      <c r="I282" s="11" t="s">
        <v>331</v>
      </c>
      <c r="J282" s="11"/>
      <c r="K282">
        <v>1846</v>
      </c>
    </row>
    <row r="283" spans="1:12" customFormat="1" ht="21" hidden="1" customHeight="1" x14ac:dyDescent="0.3">
      <c r="A283" s="3">
        <v>2019</v>
      </c>
      <c r="B283" s="3" t="s">
        <v>159</v>
      </c>
      <c r="C283" s="5">
        <v>43802</v>
      </c>
      <c r="D283" s="1" t="s">
        <v>363</v>
      </c>
      <c r="E283" s="3" t="s">
        <v>22</v>
      </c>
      <c r="F283" s="2">
        <v>3200</v>
      </c>
      <c r="G283" s="2"/>
      <c r="H283" s="4">
        <f t="shared" si="4"/>
        <v>4439.3499999999949</v>
      </c>
      <c r="I283" s="11"/>
      <c r="J283" s="11"/>
      <c r="K283">
        <v>642</v>
      </c>
    </row>
    <row r="284" spans="1:12" customFormat="1" ht="21" hidden="1" customHeight="1" x14ac:dyDescent="0.3">
      <c r="A284" s="3">
        <v>2019</v>
      </c>
      <c r="B284" s="3" t="s">
        <v>159</v>
      </c>
      <c r="C284" s="5">
        <v>43803</v>
      </c>
      <c r="D284" s="1" t="s">
        <v>81</v>
      </c>
      <c r="E284" s="3" t="s">
        <v>99</v>
      </c>
      <c r="F284" s="2"/>
      <c r="G284" s="2">
        <v>1601</v>
      </c>
      <c r="H284" s="4">
        <f t="shared" si="4"/>
        <v>2838.3499999999949</v>
      </c>
      <c r="I284" s="11" t="s">
        <v>220</v>
      </c>
      <c r="J284" s="11"/>
      <c r="K284">
        <v>1850</v>
      </c>
    </row>
    <row r="285" spans="1:12" customFormat="1" ht="21" hidden="1" customHeight="1" x14ac:dyDescent="0.3">
      <c r="A285" s="3">
        <v>2019</v>
      </c>
      <c r="B285" s="3" t="s">
        <v>159</v>
      </c>
      <c r="C285" s="5">
        <v>43808</v>
      </c>
      <c r="D285" s="1" t="s">
        <v>327</v>
      </c>
      <c r="E285" s="3" t="s">
        <v>22</v>
      </c>
      <c r="F285" s="2">
        <v>6710</v>
      </c>
      <c r="G285" s="2"/>
      <c r="H285" s="4">
        <f t="shared" si="4"/>
        <v>9548.3499999999949</v>
      </c>
      <c r="I285" s="11"/>
      <c r="J285" s="11"/>
      <c r="K285">
        <v>645</v>
      </c>
    </row>
    <row r="286" spans="1:12" customFormat="1" ht="21" hidden="1" customHeight="1" x14ac:dyDescent="0.3">
      <c r="A286" s="3">
        <v>2019</v>
      </c>
      <c r="B286" s="3" t="s">
        <v>159</v>
      </c>
      <c r="C286" s="5">
        <v>43810</v>
      </c>
      <c r="D286" s="1" t="s">
        <v>53</v>
      </c>
      <c r="E286" s="3" t="s">
        <v>22</v>
      </c>
      <c r="F286" s="2">
        <v>9400</v>
      </c>
      <c r="G286" s="2"/>
      <c r="H286" s="4">
        <f t="shared" si="4"/>
        <v>18948.349999999995</v>
      </c>
      <c r="I286" s="11"/>
      <c r="J286" s="11"/>
      <c r="K286">
        <v>647</v>
      </c>
    </row>
    <row r="287" spans="1:12" customFormat="1" ht="21" hidden="1" customHeight="1" x14ac:dyDescent="0.3">
      <c r="A287" s="3">
        <v>2019</v>
      </c>
      <c r="B287" s="3" t="s">
        <v>159</v>
      </c>
      <c r="C287" s="5">
        <v>43811</v>
      </c>
      <c r="D287" s="1" t="s">
        <v>534</v>
      </c>
      <c r="E287" s="3" t="s">
        <v>22</v>
      </c>
      <c r="F287" s="2">
        <v>10350</v>
      </c>
      <c r="G287" s="2"/>
      <c r="H287" s="4">
        <f t="shared" si="4"/>
        <v>29298.349999999995</v>
      </c>
      <c r="I287" s="11"/>
      <c r="J287" s="11"/>
      <c r="K287">
        <v>648</v>
      </c>
    </row>
    <row r="288" spans="1:12" customFormat="1" ht="21" hidden="1" customHeight="1" x14ac:dyDescent="0.3">
      <c r="A288" s="3">
        <v>2019</v>
      </c>
      <c r="B288" s="3" t="s">
        <v>159</v>
      </c>
      <c r="C288" s="5">
        <v>43812</v>
      </c>
      <c r="D288" s="1" t="s">
        <v>261</v>
      </c>
      <c r="E288" s="3" t="s">
        <v>22</v>
      </c>
      <c r="F288" s="2">
        <v>1050</v>
      </c>
      <c r="G288" s="2"/>
      <c r="H288" s="4">
        <f t="shared" si="4"/>
        <v>30348.349999999995</v>
      </c>
      <c r="I288" s="11"/>
      <c r="J288" s="11"/>
      <c r="K288">
        <v>649</v>
      </c>
    </row>
    <row r="289" spans="1:11" customFormat="1" ht="21" hidden="1" customHeight="1" x14ac:dyDescent="0.3">
      <c r="A289" s="3">
        <v>2019</v>
      </c>
      <c r="B289" s="3" t="s">
        <v>159</v>
      </c>
      <c r="C289" s="5">
        <v>43813</v>
      </c>
      <c r="D289" s="1" t="s">
        <v>96</v>
      </c>
      <c r="E289" s="3" t="s">
        <v>99</v>
      </c>
      <c r="F289" s="2"/>
      <c r="G289" s="2">
        <v>10000</v>
      </c>
      <c r="H289" s="4">
        <f t="shared" si="4"/>
        <v>20348.349999999995</v>
      </c>
      <c r="I289" s="11" t="s">
        <v>272</v>
      </c>
      <c r="J289" s="11"/>
      <c r="K289">
        <v>1864</v>
      </c>
    </row>
    <row r="290" spans="1:11" customFormat="1" ht="21" hidden="1" customHeight="1" x14ac:dyDescent="0.3">
      <c r="A290" s="3">
        <v>2019</v>
      </c>
      <c r="B290" s="3" t="s">
        <v>159</v>
      </c>
      <c r="C290" s="5">
        <v>43818</v>
      </c>
      <c r="D290" s="1" t="s">
        <v>431</v>
      </c>
      <c r="E290" s="3" t="s">
        <v>99</v>
      </c>
      <c r="F290" s="2"/>
      <c r="G290" s="2">
        <v>4500</v>
      </c>
      <c r="H290" s="4">
        <f t="shared" si="4"/>
        <v>15848.349999999995</v>
      </c>
      <c r="I290" s="11" t="s">
        <v>416</v>
      </c>
      <c r="J290" s="11"/>
      <c r="K290">
        <v>1873</v>
      </c>
    </row>
    <row r="291" spans="1:11" customFormat="1" ht="21" hidden="1" customHeight="1" x14ac:dyDescent="0.3">
      <c r="A291" s="3">
        <v>2019</v>
      </c>
      <c r="B291" s="3" t="s">
        <v>159</v>
      </c>
      <c r="C291" s="5">
        <v>43819</v>
      </c>
      <c r="D291" s="1" t="s">
        <v>53</v>
      </c>
      <c r="E291" s="3" t="s">
        <v>22</v>
      </c>
      <c r="F291" s="2">
        <v>8020</v>
      </c>
      <c r="G291" s="2"/>
      <c r="H291" s="4">
        <f t="shared" si="4"/>
        <v>23868.349999999995</v>
      </c>
      <c r="I291" s="11"/>
      <c r="J291" s="11"/>
      <c r="K291">
        <v>654</v>
      </c>
    </row>
    <row r="292" spans="1:11" customFormat="1" ht="21" hidden="1" customHeight="1" x14ac:dyDescent="0.3">
      <c r="A292" s="3">
        <v>2019</v>
      </c>
      <c r="B292" s="3" t="s">
        <v>159</v>
      </c>
      <c r="C292" s="5">
        <v>43819</v>
      </c>
      <c r="D292" s="1" t="s">
        <v>471</v>
      </c>
      <c r="E292" s="3" t="s">
        <v>22</v>
      </c>
      <c r="F292" s="2">
        <v>4877.5200000000004</v>
      </c>
      <c r="G292" s="2"/>
      <c r="H292" s="4">
        <f t="shared" si="4"/>
        <v>28745.869999999995</v>
      </c>
      <c r="I292" s="11"/>
      <c r="J292" s="11"/>
      <c r="K292">
        <v>655</v>
      </c>
    </row>
    <row r="293" spans="1:11" customFormat="1" ht="21" hidden="1" customHeight="1" x14ac:dyDescent="0.3">
      <c r="A293" s="3">
        <v>2019</v>
      </c>
      <c r="B293" s="3" t="s">
        <v>159</v>
      </c>
      <c r="C293" s="5">
        <v>43822</v>
      </c>
      <c r="D293" s="1" t="s">
        <v>87</v>
      </c>
      <c r="E293" s="3" t="s">
        <v>325</v>
      </c>
      <c r="F293" s="2"/>
      <c r="G293" s="2">
        <v>15000</v>
      </c>
      <c r="H293" s="4">
        <f t="shared" si="4"/>
        <v>13745.869999999995</v>
      </c>
      <c r="I293" s="11" t="s">
        <v>213</v>
      </c>
      <c r="J293" s="11"/>
      <c r="K293">
        <v>1274</v>
      </c>
    </row>
    <row r="294" spans="1:11" customFormat="1" ht="21" hidden="1" customHeight="1" x14ac:dyDescent="0.3">
      <c r="A294" s="3">
        <v>2019</v>
      </c>
      <c r="B294" s="3" t="s">
        <v>159</v>
      </c>
      <c r="C294" s="5">
        <v>43822</v>
      </c>
      <c r="D294" s="1" t="s">
        <v>367</v>
      </c>
      <c r="E294" s="3" t="s">
        <v>22</v>
      </c>
      <c r="F294" s="2">
        <v>7963.25</v>
      </c>
      <c r="G294" s="2"/>
      <c r="H294" s="4">
        <f t="shared" si="4"/>
        <v>21709.119999999995</v>
      </c>
      <c r="I294" s="11"/>
      <c r="J294" s="11"/>
      <c r="K294">
        <v>656</v>
      </c>
    </row>
    <row r="295" spans="1:11" customFormat="1" ht="21" hidden="1" customHeight="1" x14ac:dyDescent="0.3">
      <c r="A295" s="3">
        <v>2019</v>
      </c>
      <c r="B295" s="3" t="s">
        <v>159</v>
      </c>
      <c r="C295" s="5">
        <v>43823</v>
      </c>
      <c r="D295" s="1" t="s">
        <v>25</v>
      </c>
      <c r="E295" s="3" t="s">
        <v>22</v>
      </c>
      <c r="F295" s="2">
        <v>2350</v>
      </c>
      <c r="G295" s="2"/>
      <c r="H295" s="4">
        <f t="shared" si="4"/>
        <v>24059.119999999995</v>
      </c>
      <c r="I295" s="11"/>
      <c r="J295" s="11"/>
      <c r="K295">
        <v>659</v>
      </c>
    </row>
    <row r="296" spans="1:11" customFormat="1" ht="21" hidden="1" customHeight="1" x14ac:dyDescent="0.3">
      <c r="A296" s="3">
        <v>2019</v>
      </c>
      <c r="B296" s="3" t="s">
        <v>159</v>
      </c>
      <c r="C296" s="5">
        <v>43826</v>
      </c>
      <c r="D296" s="1" t="s">
        <v>431</v>
      </c>
      <c r="E296" s="3" t="s">
        <v>99</v>
      </c>
      <c r="F296" s="2"/>
      <c r="G296" s="2">
        <v>10000</v>
      </c>
      <c r="H296" s="4">
        <f t="shared" si="4"/>
        <v>14059.119999999995</v>
      </c>
      <c r="I296" s="11" t="s">
        <v>416</v>
      </c>
      <c r="J296" s="11"/>
      <c r="K296">
        <v>1900</v>
      </c>
    </row>
    <row r="297" spans="1:11" customFormat="1" ht="21" hidden="1" customHeight="1" x14ac:dyDescent="0.3">
      <c r="A297" s="3">
        <v>2019</v>
      </c>
      <c r="B297" s="3" t="s">
        <v>159</v>
      </c>
      <c r="C297" s="5">
        <v>43829</v>
      </c>
      <c r="D297" s="1" t="s">
        <v>96</v>
      </c>
      <c r="E297" s="3" t="s">
        <v>99</v>
      </c>
      <c r="F297" s="2"/>
      <c r="G297" s="2">
        <v>5000</v>
      </c>
      <c r="H297" s="4">
        <f t="shared" si="4"/>
        <v>9059.1199999999953</v>
      </c>
      <c r="I297" s="11" t="s">
        <v>272</v>
      </c>
      <c r="J297" s="11"/>
      <c r="K297">
        <v>1904</v>
      </c>
    </row>
    <row r="298" spans="1:11" customFormat="1" ht="21" hidden="1" customHeight="1" x14ac:dyDescent="0.3">
      <c r="A298" s="3">
        <v>2019</v>
      </c>
      <c r="B298" s="3" t="s">
        <v>159</v>
      </c>
      <c r="C298" s="5">
        <v>43829</v>
      </c>
      <c r="D298" s="1" t="s">
        <v>359</v>
      </c>
      <c r="E298" s="3" t="s">
        <v>22</v>
      </c>
      <c r="F298" s="2">
        <v>10270</v>
      </c>
      <c r="G298" s="2"/>
      <c r="H298" s="4">
        <f t="shared" si="4"/>
        <v>19329.119999999995</v>
      </c>
      <c r="I298" s="11"/>
      <c r="J298" s="11"/>
      <c r="K298">
        <v>661</v>
      </c>
    </row>
    <row r="299" spans="1:11" customFormat="1" ht="21" hidden="1" customHeight="1" x14ac:dyDescent="0.3">
      <c r="A299" s="3">
        <v>2019</v>
      </c>
      <c r="B299" s="3" t="s">
        <v>159</v>
      </c>
      <c r="C299" s="5">
        <v>43830</v>
      </c>
      <c r="D299" s="1" t="s">
        <v>96</v>
      </c>
      <c r="E299" s="3" t="s">
        <v>99</v>
      </c>
      <c r="F299" s="2"/>
      <c r="G299" s="2">
        <v>5000</v>
      </c>
      <c r="H299" s="4">
        <f t="shared" si="4"/>
        <v>14329.119999999995</v>
      </c>
      <c r="I299" s="11" t="s">
        <v>272</v>
      </c>
      <c r="J299" s="11"/>
      <c r="K299">
        <v>1907</v>
      </c>
    </row>
    <row r="300" spans="1:11" customFormat="1" ht="21" hidden="1" customHeight="1" x14ac:dyDescent="0.3">
      <c r="A300" s="3">
        <v>2019</v>
      </c>
      <c r="B300" s="3" t="s">
        <v>159</v>
      </c>
      <c r="C300" s="5">
        <v>43830</v>
      </c>
      <c r="D300" s="1" t="s">
        <v>83</v>
      </c>
      <c r="E300" s="3" t="s">
        <v>99</v>
      </c>
      <c r="F300" s="2"/>
      <c r="G300" s="2">
        <v>1385</v>
      </c>
      <c r="H300" s="4">
        <f t="shared" si="4"/>
        <v>12944.119999999995</v>
      </c>
      <c r="I300" s="11" t="s">
        <v>223</v>
      </c>
      <c r="J300" s="11"/>
      <c r="K300">
        <v>1911</v>
      </c>
    </row>
    <row r="301" spans="1:11" customFormat="1" ht="21" hidden="1" customHeight="1" x14ac:dyDescent="0.3">
      <c r="A301" s="3">
        <v>2019</v>
      </c>
      <c r="B301" s="3" t="s">
        <v>159</v>
      </c>
      <c r="C301" s="5">
        <v>43830</v>
      </c>
      <c r="D301" s="1" t="s">
        <v>434</v>
      </c>
      <c r="E301" s="3" t="s">
        <v>99</v>
      </c>
      <c r="F301" s="26"/>
      <c r="G301" s="26">
        <v>1598</v>
      </c>
      <c r="H301" s="4">
        <f t="shared" si="4"/>
        <v>11346.119999999995</v>
      </c>
      <c r="I301" s="11" t="s">
        <v>436</v>
      </c>
      <c r="J301" s="11"/>
      <c r="K301">
        <v>1912</v>
      </c>
    </row>
    <row r="302" spans="1:11" s="75" customFormat="1" ht="21" hidden="1" customHeight="1" thickBot="1" x14ac:dyDescent="0.35">
      <c r="A302" s="34">
        <v>2019</v>
      </c>
      <c r="B302" s="34" t="s">
        <v>159</v>
      </c>
      <c r="C302" s="19">
        <v>43830</v>
      </c>
      <c r="D302" s="24" t="s">
        <v>47</v>
      </c>
      <c r="E302" s="34" t="s">
        <v>99</v>
      </c>
      <c r="F302" s="21"/>
      <c r="G302" s="21">
        <v>10</v>
      </c>
      <c r="H302" s="22">
        <f t="shared" si="4"/>
        <v>11336.119999999995</v>
      </c>
      <c r="I302" s="80" t="s">
        <v>331</v>
      </c>
      <c r="J302" s="80"/>
      <c r="K302">
        <v>1913</v>
      </c>
    </row>
    <row r="303" spans="1:11" customFormat="1" ht="21" hidden="1" customHeight="1" x14ac:dyDescent="0.3">
      <c r="A303" s="3">
        <v>2020</v>
      </c>
      <c r="B303" s="3" t="s">
        <v>104</v>
      </c>
      <c r="C303" s="5">
        <v>43831</v>
      </c>
      <c r="D303" s="1" t="s">
        <v>364</v>
      </c>
      <c r="E303" s="3" t="s">
        <v>99</v>
      </c>
      <c r="F303" s="2"/>
      <c r="G303" s="2">
        <v>5500</v>
      </c>
      <c r="H303" s="4">
        <f t="shared" si="4"/>
        <v>5836.1199999999953</v>
      </c>
      <c r="I303" s="11"/>
      <c r="J303" s="11"/>
      <c r="K303">
        <v>1917</v>
      </c>
    </row>
    <row r="304" spans="1:11" customFormat="1" ht="21" hidden="1" customHeight="1" x14ac:dyDescent="0.3">
      <c r="A304" s="3">
        <v>2020</v>
      </c>
      <c r="B304" s="3" t="s">
        <v>104</v>
      </c>
      <c r="C304" s="5">
        <v>43831</v>
      </c>
      <c r="D304" s="1" t="s">
        <v>463</v>
      </c>
      <c r="E304" s="3" t="s">
        <v>22</v>
      </c>
      <c r="F304" s="2">
        <v>3100</v>
      </c>
      <c r="G304" s="2"/>
      <c r="H304" s="4">
        <f t="shared" si="4"/>
        <v>8936.1199999999953</v>
      </c>
      <c r="I304" s="11"/>
      <c r="J304" s="11"/>
      <c r="K304">
        <v>665</v>
      </c>
    </row>
    <row r="305" spans="1:11" customFormat="1" ht="21" hidden="1" customHeight="1" x14ac:dyDescent="0.3">
      <c r="A305" s="3">
        <v>2020</v>
      </c>
      <c r="B305" s="3" t="s">
        <v>104</v>
      </c>
      <c r="C305" s="5">
        <v>43831</v>
      </c>
      <c r="D305" s="1" t="s">
        <v>119</v>
      </c>
      <c r="E305" s="3" t="s">
        <v>99</v>
      </c>
      <c r="F305" s="2"/>
      <c r="G305" s="2">
        <v>762</v>
      </c>
      <c r="H305" s="4">
        <f t="shared" si="4"/>
        <v>8174.1199999999953</v>
      </c>
      <c r="I305" s="11" t="s">
        <v>217</v>
      </c>
      <c r="J305" s="11"/>
      <c r="K305">
        <v>1919</v>
      </c>
    </row>
    <row r="306" spans="1:11" customFormat="1" ht="21" hidden="1" customHeight="1" x14ac:dyDescent="0.3">
      <c r="A306" s="3">
        <v>2020</v>
      </c>
      <c r="B306" s="3" t="s">
        <v>104</v>
      </c>
      <c r="C306" s="5">
        <v>43832</v>
      </c>
      <c r="D306" s="1" t="s">
        <v>431</v>
      </c>
      <c r="E306" s="3" t="s">
        <v>99</v>
      </c>
      <c r="F306" s="2"/>
      <c r="G306" s="2">
        <v>4000</v>
      </c>
      <c r="H306" s="4">
        <f t="shared" si="4"/>
        <v>4174.1199999999953</v>
      </c>
      <c r="I306" s="11" t="s">
        <v>416</v>
      </c>
      <c r="J306" s="11"/>
      <c r="K306">
        <v>1925</v>
      </c>
    </row>
    <row r="307" spans="1:11" customFormat="1" ht="21" hidden="1" customHeight="1" x14ac:dyDescent="0.3">
      <c r="A307" s="3">
        <v>2020</v>
      </c>
      <c r="B307" s="3" t="s">
        <v>104</v>
      </c>
      <c r="C307" s="5">
        <v>43832</v>
      </c>
      <c r="D307" s="1" t="s">
        <v>316</v>
      </c>
      <c r="E307" s="3" t="s">
        <v>325</v>
      </c>
      <c r="F307" s="2">
        <v>10000</v>
      </c>
      <c r="G307" s="2"/>
      <c r="H307" s="4">
        <f t="shared" si="4"/>
        <v>14174.119999999995</v>
      </c>
      <c r="I307" s="11" t="s">
        <v>213</v>
      </c>
      <c r="J307" s="11"/>
      <c r="K307">
        <v>1298</v>
      </c>
    </row>
    <row r="308" spans="1:11" customFormat="1" ht="21" hidden="1" customHeight="1" x14ac:dyDescent="0.3">
      <c r="A308" s="3">
        <v>2020</v>
      </c>
      <c r="B308" s="3" t="s">
        <v>104</v>
      </c>
      <c r="C308" s="5">
        <v>43832</v>
      </c>
      <c r="D308" s="1" t="s">
        <v>145</v>
      </c>
      <c r="E308" s="3" t="s">
        <v>99</v>
      </c>
      <c r="F308" s="2"/>
      <c r="G308" s="2">
        <v>2880</v>
      </c>
      <c r="H308" s="4">
        <f t="shared" si="4"/>
        <v>11294.119999999995</v>
      </c>
      <c r="I308" s="11" t="s">
        <v>218</v>
      </c>
      <c r="J308" s="11"/>
      <c r="K308">
        <v>1926</v>
      </c>
    </row>
    <row r="309" spans="1:11" customFormat="1" ht="21" hidden="1" customHeight="1" x14ac:dyDescent="0.3">
      <c r="A309" s="3">
        <v>2020</v>
      </c>
      <c r="B309" s="3" t="s">
        <v>104</v>
      </c>
      <c r="C309" s="5">
        <v>43832</v>
      </c>
      <c r="D309" s="1" t="s">
        <v>47</v>
      </c>
      <c r="E309" s="3" t="s">
        <v>99</v>
      </c>
      <c r="F309" s="2"/>
      <c r="G309" s="2">
        <v>0.5</v>
      </c>
      <c r="H309" s="4">
        <f t="shared" si="4"/>
        <v>11293.619999999995</v>
      </c>
      <c r="I309" s="11" t="s">
        <v>331</v>
      </c>
      <c r="J309" s="11"/>
      <c r="K309">
        <v>1927</v>
      </c>
    </row>
    <row r="310" spans="1:11" customFormat="1" ht="21" hidden="1" customHeight="1" x14ac:dyDescent="0.3">
      <c r="A310" s="3">
        <v>2020</v>
      </c>
      <c r="B310" s="3" t="s">
        <v>104</v>
      </c>
      <c r="C310" s="5">
        <v>43834</v>
      </c>
      <c r="D310" s="1" t="s">
        <v>96</v>
      </c>
      <c r="E310" s="3" t="s">
        <v>99</v>
      </c>
      <c r="F310" s="2"/>
      <c r="G310" s="2">
        <v>5000</v>
      </c>
      <c r="H310" s="4">
        <f t="shared" si="4"/>
        <v>6293.6199999999953</v>
      </c>
      <c r="I310" s="11" t="s">
        <v>272</v>
      </c>
      <c r="J310" s="11"/>
      <c r="K310">
        <v>1924</v>
      </c>
    </row>
    <row r="311" spans="1:11" customFormat="1" ht="21" hidden="1" customHeight="1" x14ac:dyDescent="0.3">
      <c r="A311" s="3">
        <v>2020</v>
      </c>
      <c r="B311" s="3" t="s">
        <v>104</v>
      </c>
      <c r="C311" s="5">
        <v>43834</v>
      </c>
      <c r="D311" s="1" t="s">
        <v>81</v>
      </c>
      <c r="E311" s="3" t="s">
        <v>99</v>
      </c>
      <c r="F311" s="2"/>
      <c r="G311" s="2">
        <v>1601</v>
      </c>
      <c r="H311" s="4">
        <f t="shared" si="4"/>
        <v>4692.6199999999953</v>
      </c>
      <c r="I311" s="11" t="s">
        <v>220</v>
      </c>
      <c r="J311" s="11"/>
      <c r="K311">
        <v>1928</v>
      </c>
    </row>
    <row r="312" spans="1:11" customFormat="1" ht="21" hidden="1" customHeight="1" x14ac:dyDescent="0.3">
      <c r="A312" s="3">
        <v>2020</v>
      </c>
      <c r="B312" s="3" t="s">
        <v>104</v>
      </c>
      <c r="C312" s="5">
        <v>43837</v>
      </c>
      <c r="D312" s="1" t="s">
        <v>261</v>
      </c>
      <c r="E312" s="3" t="s">
        <v>22</v>
      </c>
      <c r="F312" s="2">
        <v>2880</v>
      </c>
      <c r="G312" s="2"/>
      <c r="H312" s="4">
        <f t="shared" si="4"/>
        <v>7572.6199999999953</v>
      </c>
      <c r="I312" s="11"/>
      <c r="J312" s="11"/>
      <c r="K312">
        <v>668</v>
      </c>
    </row>
    <row r="313" spans="1:11" customFormat="1" ht="21" hidden="1" customHeight="1" x14ac:dyDescent="0.3">
      <c r="A313" s="3">
        <v>2020</v>
      </c>
      <c r="B313" s="3" t="s">
        <v>104</v>
      </c>
      <c r="C313" s="5">
        <v>43837</v>
      </c>
      <c r="D313" s="1" t="s">
        <v>396</v>
      </c>
      <c r="E313" s="3" t="s">
        <v>22</v>
      </c>
      <c r="F313" s="2">
        <v>3227.5</v>
      </c>
      <c r="G313" s="2"/>
      <c r="H313" s="4">
        <f t="shared" si="4"/>
        <v>10800.119999999995</v>
      </c>
      <c r="I313" s="11"/>
      <c r="J313" s="11"/>
      <c r="K313">
        <v>680</v>
      </c>
    </row>
    <row r="314" spans="1:11" customFormat="1" ht="21" hidden="1" customHeight="1" x14ac:dyDescent="0.3">
      <c r="A314" s="3">
        <v>2020</v>
      </c>
      <c r="B314" s="3" t="s">
        <v>104</v>
      </c>
      <c r="C314" s="5">
        <v>43837</v>
      </c>
      <c r="D314" s="1" t="s">
        <v>53</v>
      </c>
      <c r="E314" s="3" t="s">
        <v>22</v>
      </c>
      <c r="F314" s="2">
        <v>35500</v>
      </c>
      <c r="G314" s="2"/>
      <c r="H314" s="4">
        <f t="shared" si="4"/>
        <v>46300.119999999995</v>
      </c>
      <c r="I314" s="11"/>
      <c r="J314" s="11"/>
      <c r="K314">
        <v>669</v>
      </c>
    </row>
    <row r="315" spans="1:11" customFormat="1" ht="21" hidden="1" customHeight="1" x14ac:dyDescent="0.3">
      <c r="A315" s="3">
        <v>2020</v>
      </c>
      <c r="B315" s="3" t="s">
        <v>104</v>
      </c>
      <c r="C315" s="5">
        <v>43838</v>
      </c>
      <c r="D315" s="1" t="s">
        <v>96</v>
      </c>
      <c r="E315" s="3" t="s">
        <v>99</v>
      </c>
      <c r="F315" s="2"/>
      <c r="G315" s="2">
        <v>20000</v>
      </c>
      <c r="H315" s="4">
        <f t="shared" si="4"/>
        <v>26300.119999999995</v>
      </c>
      <c r="I315" s="11" t="s">
        <v>272</v>
      </c>
      <c r="J315" s="11"/>
      <c r="K315">
        <v>1940</v>
      </c>
    </row>
    <row r="316" spans="1:11" customFormat="1" ht="21" hidden="1" customHeight="1" x14ac:dyDescent="0.3">
      <c r="A316" s="3">
        <v>2020</v>
      </c>
      <c r="B316" s="3" t="s">
        <v>104</v>
      </c>
      <c r="C316" s="5">
        <v>43838</v>
      </c>
      <c r="D316" s="36" t="s">
        <v>477</v>
      </c>
      <c r="E316" s="3" t="s">
        <v>22</v>
      </c>
      <c r="F316" s="2">
        <v>1450</v>
      </c>
      <c r="G316" s="2"/>
      <c r="H316" s="4">
        <f t="shared" si="4"/>
        <v>27750.119999999995</v>
      </c>
      <c r="I316" s="11"/>
      <c r="J316" s="11"/>
      <c r="K316" t="s">
        <v>480</v>
      </c>
    </row>
    <row r="317" spans="1:11" customFormat="1" ht="21" hidden="1" customHeight="1" x14ac:dyDescent="0.3">
      <c r="A317" s="3">
        <v>2020</v>
      </c>
      <c r="B317" s="3" t="s">
        <v>104</v>
      </c>
      <c r="C317" s="5">
        <v>43840</v>
      </c>
      <c r="D317" s="1" t="s">
        <v>134</v>
      </c>
      <c r="E317" s="3" t="s">
        <v>22</v>
      </c>
      <c r="F317" s="2">
        <v>2640</v>
      </c>
      <c r="G317" s="2"/>
      <c r="H317" s="4">
        <f t="shared" si="4"/>
        <v>30390.119999999995</v>
      </c>
      <c r="I317" s="11"/>
      <c r="J317" s="11"/>
      <c r="K317">
        <v>675</v>
      </c>
    </row>
    <row r="318" spans="1:11" customFormat="1" ht="21" hidden="1" customHeight="1" x14ac:dyDescent="0.3">
      <c r="A318" s="3">
        <v>2020</v>
      </c>
      <c r="B318" s="3" t="s">
        <v>104</v>
      </c>
      <c r="C318" s="5">
        <v>43845</v>
      </c>
      <c r="D318" s="1" t="s">
        <v>327</v>
      </c>
      <c r="E318" s="3" t="s">
        <v>22</v>
      </c>
      <c r="F318" s="2">
        <v>4880</v>
      </c>
      <c r="G318" s="2"/>
      <c r="H318" s="4">
        <f t="shared" si="4"/>
        <v>35270.119999999995</v>
      </c>
      <c r="I318" s="11"/>
      <c r="J318" s="11"/>
      <c r="K318">
        <v>681</v>
      </c>
    </row>
    <row r="319" spans="1:11" customFormat="1" ht="21" hidden="1" customHeight="1" x14ac:dyDescent="0.3">
      <c r="A319" s="3">
        <v>2020</v>
      </c>
      <c r="B319" s="3" t="s">
        <v>104</v>
      </c>
      <c r="C319" s="5">
        <v>43846</v>
      </c>
      <c r="D319" s="1" t="s">
        <v>396</v>
      </c>
      <c r="E319" s="3" t="s">
        <v>22</v>
      </c>
      <c r="F319" s="2">
        <v>1200</v>
      </c>
      <c r="G319" s="2"/>
      <c r="H319" s="4">
        <f t="shared" si="4"/>
        <v>36470.119999999995</v>
      </c>
      <c r="I319" s="11"/>
      <c r="J319" s="11"/>
      <c r="K319">
        <v>682</v>
      </c>
    </row>
    <row r="320" spans="1:11" customFormat="1" ht="21" hidden="1" customHeight="1" x14ac:dyDescent="0.3">
      <c r="A320" s="3">
        <v>2020</v>
      </c>
      <c r="B320" s="3" t="s">
        <v>104</v>
      </c>
      <c r="C320" s="5">
        <v>43846</v>
      </c>
      <c r="D320" s="1" t="s">
        <v>471</v>
      </c>
      <c r="E320" s="3" t="s">
        <v>22</v>
      </c>
      <c r="F320" s="2">
        <v>7788.64</v>
      </c>
      <c r="G320" s="2"/>
      <c r="H320" s="4">
        <f t="shared" si="4"/>
        <v>44258.759999999995</v>
      </c>
      <c r="I320" s="11"/>
      <c r="J320" s="11"/>
      <c r="K320">
        <v>683</v>
      </c>
    </row>
    <row r="321" spans="1:11" customFormat="1" ht="21" hidden="1" customHeight="1" x14ac:dyDescent="0.3">
      <c r="A321" s="3">
        <v>2020</v>
      </c>
      <c r="B321" s="3" t="s">
        <v>104</v>
      </c>
      <c r="C321" s="5">
        <v>43847</v>
      </c>
      <c r="D321" s="1" t="s">
        <v>469</v>
      </c>
      <c r="E321" s="3" t="s">
        <v>22</v>
      </c>
      <c r="F321" s="2">
        <v>16450</v>
      </c>
      <c r="G321" s="2"/>
      <c r="H321" s="4">
        <f t="shared" si="4"/>
        <v>60708.759999999995</v>
      </c>
      <c r="I321" s="11"/>
      <c r="J321" s="11"/>
      <c r="K321">
        <v>684</v>
      </c>
    </row>
    <row r="322" spans="1:11" customFormat="1" ht="21" hidden="1" customHeight="1" x14ac:dyDescent="0.3">
      <c r="A322" s="3">
        <v>2020</v>
      </c>
      <c r="B322" s="3" t="s">
        <v>104</v>
      </c>
      <c r="C322" s="5">
        <v>43847</v>
      </c>
      <c r="D322" s="1" t="s">
        <v>25</v>
      </c>
      <c r="E322" s="3" t="s">
        <v>22</v>
      </c>
      <c r="F322" s="2">
        <v>1700</v>
      </c>
      <c r="G322" s="2"/>
      <c r="H322" s="4">
        <f t="shared" si="4"/>
        <v>62408.759999999995</v>
      </c>
      <c r="I322" s="11"/>
      <c r="J322" s="11"/>
      <c r="K322">
        <v>690</v>
      </c>
    </row>
    <row r="323" spans="1:11" customFormat="1" ht="21" hidden="1" customHeight="1" x14ac:dyDescent="0.3">
      <c r="A323" s="3">
        <v>2020</v>
      </c>
      <c r="B323" s="3" t="s">
        <v>104</v>
      </c>
      <c r="C323" s="5">
        <v>43850</v>
      </c>
      <c r="D323" s="1" t="s">
        <v>431</v>
      </c>
      <c r="E323" s="3" t="s">
        <v>99</v>
      </c>
      <c r="F323" s="2"/>
      <c r="G323" s="2">
        <v>5000</v>
      </c>
      <c r="H323" s="4">
        <f t="shared" si="4"/>
        <v>57408.759999999995</v>
      </c>
      <c r="I323" s="11" t="s">
        <v>416</v>
      </c>
      <c r="J323" s="11"/>
      <c r="K323">
        <v>1978</v>
      </c>
    </row>
    <row r="324" spans="1:11" customFormat="1" ht="21" hidden="1" customHeight="1" x14ac:dyDescent="0.3">
      <c r="A324" s="3">
        <v>2020</v>
      </c>
      <c r="B324" s="3" t="s">
        <v>104</v>
      </c>
      <c r="C324" s="5">
        <v>43851</v>
      </c>
      <c r="D324" s="1" t="s">
        <v>431</v>
      </c>
      <c r="E324" s="3" t="s">
        <v>99</v>
      </c>
      <c r="F324" s="2"/>
      <c r="G324" s="2">
        <v>10000</v>
      </c>
      <c r="H324" s="4">
        <f t="shared" ref="H324:H387" si="5">H323+F324-G324</f>
        <v>47408.759999999995</v>
      </c>
      <c r="I324" s="11" t="s">
        <v>416</v>
      </c>
      <c r="J324" s="11"/>
      <c r="K324">
        <v>1982</v>
      </c>
    </row>
    <row r="325" spans="1:11" customFormat="1" ht="21" hidden="1" customHeight="1" x14ac:dyDescent="0.3">
      <c r="A325" s="3">
        <v>2020</v>
      </c>
      <c r="B325" s="3" t="s">
        <v>104</v>
      </c>
      <c r="C325" s="5">
        <v>43852</v>
      </c>
      <c r="D325" s="1" t="s">
        <v>166</v>
      </c>
      <c r="E325" s="3" t="s">
        <v>22</v>
      </c>
      <c r="F325" s="2">
        <v>1382.4</v>
      </c>
      <c r="G325" s="2"/>
      <c r="H325" s="4">
        <f t="shared" si="5"/>
        <v>48791.159999999996</v>
      </c>
      <c r="I325" s="11"/>
      <c r="J325" s="11"/>
      <c r="K325">
        <v>691</v>
      </c>
    </row>
    <row r="326" spans="1:11" customFormat="1" ht="21" hidden="1" customHeight="1" x14ac:dyDescent="0.3">
      <c r="A326" s="3">
        <v>2020</v>
      </c>
      <c r="B326" s="3" t="s">
        <v>104</v>
      </c>
      <c r="C326" s="5">
        <v>43852</v>
      </c>
      <c r="D326" s="1" t="s">
        <v>367</v>
      </c>
      <c r="E326" s="3" t="s">
        <v>22</v>
      </c>
      <c r="F326" s="2">
        <v>12522.44</v>
      </c>
      <c r="G326" s="2"/>
      <c r="H326" s="4">
        <f t="shared" si="5"/>
        <v>61313.599999999999</v>
      </c>
      <c r="I326" s="11"/>
      <c r="J326" s="11"/>
      <c r="K326">
        <v>689</v>
      </c>
    </row>
    <row r="327" spans="1:11" customFormat="1" ht="21" hidden="1" customHeight="1" x14ac:dyDescent="0.3">
      <c r="A327" s="3">
        <v>2020</v>
      </c>
      <c r="B327" s="3" t="s">
        <v>104</v>
      </c>
      <c r="C327" s="5">
        <v>43853</v>
      </c>
      <c r="D327" s="1" t="s">
        <v>479</v>
      </c>
      <c r="E327" s="3" t="s">
        <v>22</v>
      </c>
      <c r="F327" s="2">
        <v>1000</v>
      </c>
      <c r="G327" s="2"/>
      <c r="H327" s="4">
        <f t="shared" si="5"/>
        <v>62313.599999999999</v>
      </c>
      <c r="I327" s="11"/>
      <c r="J327" s="11"/>
      <c r="K327">
        <v>695</v>
      </c>
    </row>
    <row r="328" spans="1:11" customFormat="1" ht="21" hidden="1" customHeight="1" x14ac:dyDescent="0.3">
      <c r="A328" s="3">
        <v>2020</v>
      </c>
      <c r="B328" s="3" t="s">
        <v>104</v>
      </c>
      <c r="C328" s="5">
        <v>43858</v>
      </c>
      <c r="D328" s="1" t="s">
        <v>87</v>
      </c>
      <c r="E328" s="3" t="s">
        <v>325</v>
      </c>
      <c r="F328" s="2"/>
      <c r="G328" s="2">
        <v>10000</v>
      </c>
      <c r="H328" s="4">
        <f t="shared" si="5"/>
        <v>52313.599999999999</v>
      </c>
      <c r="I328" s="11" t="s">
        <v>213</v>
      </c>
      <c r="J328" s="11"/>
      <c r="K328">
        <v>1303</v>
      </c>
    </row>
    <row r="329" spans="1:11" customFormat="1" ht="21" hidden="1" customHeight="1" x14ac:dyDescent="0.3">
      <c r="A329" s="3">
        <v>2020</v>
      </c>
      <c r="B329" s="3" t="s">
        <v>104</v>
      </c>
      <c r="C329" s="5">
        <v>43860</v>
      </c>
      <c r="D329" s="1" t="s">
        <v>96</v>
      </c>
      <c r="E329" s="3" t="s">
        <v>99</v>
      </c>
      <c r="F329" s="2"/>
      <c r="G329" s="2">
        <v>20000</v>
      </c>
      <c r="H329" s="4">
        <f t="shared" si="5"/>
        <v>32313.599999999999</v>
      </c>
      <c r="I329" s="11" t="s">
        <v>272</v>
      </c>
      <c r="J329" s="11"/>
      <c r="K329">
        <v>1990</v>
      </c>
    </row>
    <row r="330" spans="1:11" customFormat="1" ht="21" hidden="1" customHeight="1" x14ac:dyDescent="0.3">
      <c r="A330" s="3">
        <v>2020</v>
      </c>
      <c r="B330" s="3" t="s">
        <v>104</v>
      </c>
      <c r="C330" s="5">
        <v>43861</v>
      </c>
      <c r="D330" s="1" t="s">
        <v>83</v>
      </c>
      <c r="E330" s="3" t="s">
        <v>99</v>
      </c>
      <c r="F330" s="26"/>
      <c r="G330" s="26">
        <v>1385</v>
      </c>
      <c r="H330" s="4">
        <f t="shared" si="5"/>
        <v>30928.6</v>
      </c>
      <c r="I330" s="11" t="s">
        <v>223</v>
      </c>
      <c r="J330" s="11"/>
      <c r="K330">
        <v>1993</v>
      </c>
    </row>
    <row r="331" spans="1:11" s="75" customFormat="1" ht="21" hidden="1" customHeight="1" thickBot="1" x14ac:dyDescent="0.35">
      <c r="A331" s="34">
        <v>2020</v>
      </c>
      <c r="B331" s="34" t="s">
        <v>104</v>
      </c>
      <c r="C331" s="19">
        <v>43861</v>
      </c>
      <c r="D331" s="24" t="s">
        <v>434</v>
      </c>
      <c r="E331" s="34" t="s">
        <v>99</v>
      </c>
      <c r="F331" s="21"/>
      <c r="G331" s="21">
        <v>1598</v>
      </c>
      <c r="H331" s="22">
        <f t="shared" si="5"/>
        <v>29330.6</v>
      </c>
      <c r="I331" s="80" t="s">
        <v>436</v>
      </c>
      <c r="J331" s="80"/>
      <c r="K331">
        <v>1994</v>
      </c>
    </row>
    <row r="332" spans="1:11" customFormat="1" ht="21" hidden="1" customHeight="1" x14ac:dyDescent="0.3">
      <c r="A332" s="3">
        <v>2020</v>
      </c>
      <c r="B332" s="3" t="s">
        <v>358</v>
      </c>
      <c r="C332" s="5">
        <v>43862</v>
      </c>
      <c r="D332" s="1" t="s">
        <v>364</v>
      </c>
      <c r="E332" s="3" t="s">
        <v>99</v>
      </c>
      <c r="F332" s="2"/>
      <c r="G332" s="2">
        <v>5500</v>
      </c>
      <c r="H332" s="4">
        <f t="shared" si="5"/>
        <v>23830.6</v>
      </c>
      <c r="I332" s="11" t="s">
        <v>417</v>
      </c>
      <c r="J332" s="11"/>
      <c r="K332">
        <v>1995</v>
      </c>
    </row>
    <row r="333" spans="1:11" customFormat="1" ht="21" hidden="1" customHeight="1" x14ac:dyDescent="0.3">
      <c r="A333" s="3">
        <v>2020</v>
      </c>
      <c r="B333" s="3" t="s">
        <v>358</v>
      </c>
      <c r="C333" s="5">
        <v>43862</v>
      </c>
      <c r="D333" s="1" t="s">
        <v>119</v>
      </c>
      <c r="E333" s="3" t="s">
        <v>99</v>
      </c>
      <c r="F333" s="2"/>
      <c r="G333" s="2">
        <v>762</v>
      </c>
      <c r="H333" s="4">
        <f t="shared" si="5"/>
        <v>23068.6</v>
      </c>
      <c r="I333" s="11" t="s">
        <v>217</v>
      </c>
      <c r="J333" s="11"/>
      <c r="K333">
        <v>1997</v>
      </c>
    </row>
    <row r="334" spans="1:11" customFormat="1" ht="21" hidden="1" customHeight="1" x14ac:dyDescent="0.3">
      <c r="A334" s="3">
        <v>2020</v>
      </c>
      <c r="B334" s="3" t="s">
        <v>358</v>
      </c>
      <c r="C334" s="5">
        <v>43864</v>
      </c>
      <c r="D334" s="1" t="s">
        <v>87</v>
      </c>
      <c r="E334" s="3" t="s">
        <v>325</v>
      </c>
      <c r="F334" s="2"/>
      <c r="G334" s="2">
        <v>5000</v>
      </c>
      <c r="H334" s="4">
        <f t="shared" si="5"/>
        <v>18068.599999999999</v>
      </c>
      <c r="I334" s="11" t="s">
        <v>213</v>
      </c>
      <c r="J334" s="11"/>
      <c r="K334">
        <v>1325</v>
      </c>
    </row>
    <row r="335" spans="1:11" customFormat="1" ht="21" hidden="1" customHeight="1" x14ac:dyDescent="0.3">
      <c r="A335" s="3">
        <v>2020</v>
      </c>
      <c r="B335" s="3" t="s">
        <v>358</v>
      </c>
      <c r="C335" s="5">
        <v>43864</v>
      </c>
      <c r="D335" s="1" t="s">
        <v>431</v>
      </c>
      <c r="E335" s="3" t="s">
        <v>99</v>
      </c>
      <c r="F335" s="2"/>
      <c r="G335" s="2">
        <v>3000</v>
      </c>
      <c r="H335" s="4">
        <f t="shared" si="5"/>
        <v>15068.599999999999</v>
      </c>
      <c r="I335" s="11" t="s">
        <v>416</v>
      </c>
      <c r="J335" s="11"/>
      <c r="K335">
        <v>1999</v>
      </c>
    </row>
    <row r="336" spans="1:11" customFormat="1" ht="21" hidden="1" customHeight="1" x14ac:dyDescent="0.3">
      <c r="A336" s="3">
        <v>2020</v>
      </c>
      <c r="B336" s="3" t="s">
        <v>358</v>
      </c>
      <c r="C336" s="5">
        <v>43864</v>
      </c>
      <c r="D336" s="1" t="s">
        <v>145</v>
      </c>
      <c r="E336" s="3" t="s">
        <v>99</v>
      </c>
      <c r="F336" s="2"/>
      <c r="G336" s="2">
        <v>2880</v>
      </c>
      <c r="H336" s="4">
        <f t="shared" si="5"/>
        <v>12188.599999999999</v>
      </c>
      <c r="I336" s="11" t="s">
        <v>218</v>
      </c>
      <c r="J336" s="11"/>
      <c r="K336">
        <v>2000</v>
      </c>
    </row>
    <row r="337" spans="1:11" customFormat="1" ht="21" hidden="1" customHeight="1" x14ac:dyDescent="0.3">
      <c r="A337" s="3">
        <v>2020</v>
      </c>
      <c r="B337" s="3" t="s">
        <v>358</v>
      </c>
      <c r="C337" s="5">
        <v>43864</v>
      </c>
      <c r="D337" s="1" t="s">
        <v>47</v>
      </c>
      <c r="E337" s="3" t="s">
        <v>99</v>
      </c>
      <c r="F337" s="2"/>
      <c r="G337" s="2">
        <v>0.5</v>
      </c>
      <c r="H337" s="4">
        <f t="shared" si="5"/>
        <v>12188.099999999999</v>
      </c>
      <c r="I337" s="11" t="s">
        <v>331</v>
      </c>
      <c r="J337" s="11"/>
      <c r="K337">
        <v>2001</v>
      </c>
    </row>
    <row r="338" spans="1:11" customFormat="1" ht="21" hidden="1" customHeight="1" x14ac:dyDescent="0.3">
      <c r="A338" s="3">
        <v>2020</v>
      </c>
      <c r="B338" s="3" t="s">
        <v>358</v>
      </c>
      <c r="C338" s="5">
        <v>43865</v>
      </c>
      <c r="D338" s="1" t="s">
        <v>363</v>
      </c>
      <c r="E338" s="3" t="s">
        <v>22</v>
      </c>
      <c r="F338" s="2">
        <v>1350</v>
      </c>
      <c r="G338" s="2"/>
      <c r="H338" s="4">
        <f t="shared" si="5"/>
        <v>13538.099999999999</v>
      </c>
      <c r="I338" s="11"/>
      <c r="J338" s="11"/>
      <c r="K338">
        <v>700</v>
      </c>
    </row>
    <row r="339" spans="1:11" customFormat="1" ht="21" hidden="1" customHeight="1" x14ac:dyDescent="0.3">
      <c r="A339" s="3">
        <v>2020</v>
      </c>
      <c r="B339" s="3" t="s">
        <v>358</v>
      </c>
      <c r="C339" s="5">
        <v>43865</v>
      </c>
      <c r="D339" s="1" t="s">
        <v>81</v>
      </c>
      <c r="E339" s="3" t="s">
        <v>99</v>
      </c>
      <c r="F339" s="2"/>
      <c r="G339" s="2">
        <v>1601</v>
      </c>
      <c r="H339" s="4">
        <f t="shared" si="5"/>
        <v>11937.099999999999</v>
      </c>
      <c r="I339" s="11" t="s">
        <v>220</v>
      </c>
      <c r="J339" s="11"/>
      <c r="K339">
        <v>2004</v>
      </c>
    </row>
    <row r="340" spans="1:11" customFormat="1" ht="21" hidden="1" customHeight="1" x14ac:dyDescent="0.3">
      <c r="A340" s="3">
        <v>2020</v>
      </c>
      <c r="B340" s="3" t="s">
        <v>358</v>
      </c>
      <c r="C340" s="5">
        <v>43866</v>
      </c>
      <c r="D340" s="1" t="s">
        <v>463</v>
      </c>
      <c r="E340" s="3" t="s">
        <v>22</v>
      </c>
      <c r="F340" s="2">
        <v>4650</v>
      </c>
      <c r="G340" s="2"/>
      <c r="H340" s="4">
        <f t="shared" si="5"/>
        <v>16587.099999999999</v>
      </c>
      <c r="I340" s="11"/>
      <c r="J340" s="11"/>
      <c r="K340">
        <v>701</v>
      </c>
    </row>
    <row r="341" spans="1:11" customFormat="1" ht="21" hidden="1" customHeight="1" x14ac:dyDescent="0.3">
      <c r="A341" s="3">
        <v>2020</v>
      </c>
      <c r="B341" s="3" t="s">
        <v>358</v>
      </c>
      <c r="C341" s="5">
        <v>43866</v>
      </c>
      <c r="D341" s="1" t="s">
        <v>96</v>
      </c>
      <c r="E341" s="3" t="s">
        <v>99</v>
      </c>
      <c r="F341" s="2"/>
      <c r="G341" s="2">
        <v>10000</v>
      </c>
      <c r="H341" s="4">
        <f t="shared" si="5"/>
        <v>6587.0999999999985</v>
      </c>
      <c r="I341" s="11" t="s">
        <v>272</v>
      </c>
      <c r="J341" s="11"/>
      <c r="K341">
        <v>2008</v>
      </c>
    </row>
    <row r="342" spans="1:11" customFormat="1" ht="21" hidden="1" customHeight="1" x14ac:dyDescent="0.3">
      <c r="A342" s="3">
        <v>2020</v>
      </c>
      <c r="B342" s="3" t="s">
        <v>358</v>
      </c>
      <c r="C342" s="5">
        <v>43868</v>
      </c>
      <c r="D342" s="81" t="s">
        <v>330</v>
      </c>
      <c r="E342" s="3" t="s">
        <v>22</v>
      </c>
      <c r="F342" s="2">
        <v>17850</v>
      </c>
      <c r="G342" s="2"/>
      <c r="H342" s="4">
        <f t="shared" si="5"/>
        <v>24437.1</v>
      </c>
      <c r="I342" s="11"/>
      <c r="J342" s="11"/>
      <c r="K342">
        <v>703</v>
      </c>
    </row>
    <row r="343" spans="1:11" customFormat="1" ht="21" hidden="1" customHeight="1" x14ac:dyDescent="0.3">
      <c r="A343" s="3">
        <v>2020</v>
      </c>
      <c r="B343" s="3" t="s">
        <v>358</v>
      </c>
      <c r="C343" s="5">
        <v>43870</v>
      </c>
      <c r="D343" s="1" t="s">
        <v>87</v>
      </c>
      <c r="E343" s="3" t="s">
        <v>325</v>
      </c>
      <c r="F343" s="2"/>
      <c r="G343" s="2">
        <v>4000</v>
      </c>
      <c r="H343" s="4">
        <f t="shared" si="5"/>
        <v>20437.099999999999</v>
      </c>
      <c r="I343" s="11" t="s">
        <v>213</v>
      </c>
      <c r="J343" s="11"/>
      <c r="K343">
        <v>1326</v>
      </c>
    </row>
    <row r="344" spans="1:11" customFormat="1" ht="21" hidden="1" customHeight="1" x14ac:dyDescent="0.3">
      <c r="A344" s="3">
        <v>2020</v>
      </c>
      <c r="B344" s="3" t="s">
        <v>358</v>
      </c>
      <c r="C344" s="5">
        <v>43871</v>
      </c>
      <c r="D344" s="1" t="s">
        <v>96</v>
      </c>
      <c r="E344" s="3" t="s">
        <v>99</v>
      </c>
      <c r="F344" s="2"/>
      <c r="G344" s="2">
        <v>20000</v>
      </c>
      <c r="H344" s="4">
        <f t="shared" si="5"/>
        <v>437.09999999999854</v>
      </c>
      <c r="I344" s="11"/>
      <c r="J344" s="11"/>
      <c r="K344">
        <v>2016</v>
      </c>
    </row>
    <row r="345" spans="1:11" customFormat="1" ht="21" hidden="1" customHeight="1" x14ac:dyDescent="0.3">
      <c r="A345" s="3">
        <v>2020</v>
      </c>
      <c r="B345" s="3" t="s">
        <v>358</v>
      </c>
      <c r="C345" s="5">
        <v>43873</v>
      </c>
      <c r="D345" s="1" t="s">
        <v>534</v>
      </c>
      <c r="E345" s="3" t="s">
        <v>22</v>
      </c>
      <c r="F345" s="2">
        <v>12720</v>
      </c>
      <c r="G345" s="2"/>
      <c r="H345" s="4">
        <f t="shared" si="5"/>
        <v>13157.099999999999</v>
      </c>
      <c r="I345" s="11"/>
      <c r="J345" s="11"/>
      <c r="K345">
        <v>707</v>
      </c>
    </row>
    <row r="346" spans="1:11" customFormat="1" ht="21" hidden="1" customHeight="1" x14ac:dyDescent="0.3">
      <c r="A346" s="3">
        <v>2020</v>
      </c>
      <c r="B346" s="3" t="s">
        <v>358</v>
      </c>
      <c r="C346" s="5">
        <v>43874</v>
      </c>
      <c r="D346" s="1" t="s">
        <v>345</v>
      </c>
      <c r="E346" s="3" t="s">
        <v>22</v>
      </c>
      <c r="F346" s="2">
        <v>3600</v>
      </c>
      <c r="G346" s="2"/>
      <c r="H346" s="4">
        <f t="shared" si="5"/>
        <v>16757.099999999999</v>
      </c>
      <c r="I346" s="11"/>
      <c r="J346" s="11"/>
      <c r="K346">
        <v>708</v>
      </c>
    </row>
    <row r="347" spans="1:11" customFormat="1" ht="21" hidden="1" customHeight="1" x14ac:dyDescent="0.3">
      <c r="A347" s="3">
        <v>2020</v>
      </c>
      <c r="B347" s="3" t="s">
        <v>358</v>
      </c>
      <c r="C347" s="5">
        <v>43880</v>
      </c>
      <c r="D347" s="1" t="s">
        <v>96</v>
      </c>
      <c r="E347" s="3" t="s">
        <v>99</v>
      </c>
      <c r="F347" s="2"/>
      <c r="G347" s="2">
        <v>10000</v>
      </c>
      <c r="H347" s="4">
        <f t="shared" si="5"/>
        <v>6757.0999999999985</v>
      </c>
      <c r="I347" s="11"/>
      <c r="J347" s="11"/>
      <c r="K347">
        <v>2026</v>
      </c>
    </row>
    <row r="348" spans="1:11" customFormat="1" ht="21" hidden="1" customHeight="1" x14ac:dyDescent="0.3">
      <c r="A348" s="3">
        <v>2020</v>
      </c>
      <c r="B348" s="3" t="s">
        <v>358</v>
      </c>
      <c r="C348" s="5">
        <v>43880</v>
      </c>
      <c r="D348" s="1" t="s">
        <v>431</v>
      </c>
      <c r="E348" s="3" t="s">
        <v>99</v>
      </c>
      <c r="F348" s="2"/>
      <c r="G348" s="2">
        <v>4500</v>
      </c>
      <c r="H348" s="4">
        <f t="shared" si="5"/>
        <v>2257.0999999999985</v>
      </c>
      <c r="I348" s="11"/>
      <c r="J348" s="11"/>
      <c r="K348">
        <v>2028</v>
      </c>
    </row>
    <row r="349" spans="1:11" customFormat="1" ht="21" hidden="1" customHeight="1" x14ac:dyDescent="0.3">
      <c r="A349" s="3">
        <v>2020</v>
      </c>
      <c r="B349" s="3" t="s">
        <v>358</v>
      </c>
      <c r="C349" s="5">
        <v>43885</v>
      </c>
      <c r="D349" s="1" t="s">
        <v>169</v>
      </c>
      <c r="E349" s="3" t="s">
        <v>99</v>
      </c>
      <c r="F349" s="2"/>
      <c r="G349" s="2">
        <v>2000</v>
      </c>
      <c r="H349" s="4">
        <f t="shared" si="5"/>
        <v>257.09999999999854</v>
      </c>
      <c r="I349" s="11"/>
      <c r="J349" s="11"/>
      <c r="K349">
        <v>2033</v>
      </c>
    </row>
    <row r="350" spans="1:11" customFormat="1" ht="21" hidden="1" customHeight="1" x14ac:dyDescent="0.3">
      <c r="A350" s="3">
        <v>2020</v>
      </c>
      <c r="B350" s="3" t="s">
        <v>358</v>
      </c>
      <c r="C350" s="5">
        <v>43886</v>
      </c>
      <c r="D350" s="1" t="s">
        <v>469</v>
      </c>
      <c r="E350" s="3" t="s">
        <v>22</v>
      </c>
      <c r="F350" s="2">
        <v>4350</v>
      </c>
      <c r="G350" s="2"/>
      <c r="H350" s="4">
        <f t="shared" si="5"/>
        <v>4607.0999999999985</v>
      </c>
      <c r="I350" s="11"/>
      <c r="J350" s="11"/>
      <c r="K350">
        <v>718</v>
      </c>
    </row>
    <row r="351" spans="1:11" customFormat="1" ht="21" hidden="1" customHeight="1" x14ac:dyDescent="0.3">
      <c r="A351" s="3">
        <v>2020</v>
      </c>
      <c r="B351" s="3" t="s">
        <v>358</v>
      </c>
      <c r="C351" s="5">
        <v>43886</v>
      </c>
      <c r="D351" s="1" t="s">
        <v>367</v>
      </c>
      <c r="E351" s="3" t="s">
        <v>22</v>
      </c>
      <c r="F351" s="2">
        <v>16100.8</v>
      </c>
      <c r="G351" s="2"/>
      <c r="H351" s="4">
        <f t="shared" si="5"/>
        <v>20707.899999999998</v>
      </c>
      <c r="I351" s="11"/>
      <c r="J351" s="11"/>
      <c r="K351">
        <v>719</v>
      </c>
    </row>
    <row r="352" spans="1:11" customFormat="1" ht="21" hidden="1" customHeight="1" x14ac:dyDescent="0.3">
      <c r="A352" s="3">
        <v>2020</v>
      </c>
      <c r="B352" s="3" t="s">
        <v>358</v>
      </c>
      <c r="C352" s="5">
        <v>43887</v>
      </c>
      <c r="D352" s="1" t="s">
        <v>431</v>
      </c>
      <c r="E352" s="3" t="s">
        <v>99</v>
      </c>
      <c r="F352" s="2"/>
      <c r="G352" s="2">
        <v>10000</v>
      </c>
      <c r="H352" s="4">
        <f t="shared" si="5"/>
        <v>10707.899999999998</v>
      </c>
      <c r="I352" s="11"/>
      <c r="J352" s="11"/>
      <c r="K352">
        <v>2057</v>
      </c>
    </row>
    <row r="353" spans="1:11" customFormat="1" ht="21" hidden="1" customHeight="1" x14ac:dyDescent="0.3">
      <c r="A353" s="3">
        <v>2020</v>
      </c>
      <c r="B353" s="3" t="s">
        <v>358</v>
      </c>
      <c r="C353" s="5">
        <v>43890</v>
      </c>
      <c r="D353" s="1" t="s">
        <v>83</v>
      </c>
      <c r="E353" s="3" t="s">
        <v>99</v>
      </c>
      <c r="F353" s="26"/>
      <c r="G353" s="26">
        <v>1385</v>
      </c>
      <c r="H353" s="4">
        <f t="shared" si="5"/>
        <v>9322.8999999999978</v>
      </c>
      <c r="I353" s="11"/>
      <c r="J353" s="11"/>
      <c r="K353">
        <v>2058</v>
      </c>
    </row>
    <row r="354" spans="1:11" s="86" customFormat="1" ht="21" hidden="1" customHeight="1" x14ac:dyDescent="0.3">
      <c r="A354" s="54">
        <v>2020</v>
      </c>
      <c r="B354" s="54" t="s">
        <v>358</v>
      </c>
      <c r="C354" s="51">
        <v>43890</v>
      </c>
      <c r="D354" s="50" t="s">
        <v>434</v>
      </c>
      <c r="E354" s="54" t="s">
        <v>99</v>
      </c>
      <c r="F354" s="52"/>
      <c r="G354" s="52">
        <v>1598</v>
      </c>
      <c r="H354" s="84">
        <f t="shared" si="5"/>
        <v>7724.8999999999978</v>
      </c>
      <c r="I354" s="85"/>
      <c r="J354" s="85"/>
      <c r="K354">
        <v>2059</v>
      </c>
    </row>
    <row r="355" spans="1:11" customFormat="1" ht="21" hidden="1" customHeight="1" x14ac:dyDescent="0.3">
      <c r="A355" s="3">
        <v>2020</v>
      </c>
      <c r="B355" s="3" t="s">
        <v>369</v>
      </c>
      <c r="C355" s="5">
        <v>43891</v>
      </c>
      <c r="D355" s="1" t="s">
        <v>364</v>
      </c>
      <c r="E355" s="3" t="s">
        <v>99</v>
      </c>
      <c r="F355" s="2"/>
      <c r="G355" s="2">
        <v>5500</v>
      </c>
      <c r="H355" s="4">
        <f t="shared" si="5"/>
        <v>2224.8999999999978</v>
      </c>
      <c r="I355" s="11"/>
      <c r="J355" s="11"/>
      <c r="K355">
        <v>2125</v>
      </c>
    </row>
    <row r="356" spans="1:11" customFormat="1" ht="21" hidden="1" customHeight="1" x14ac:dyDescent="0.3">
      <c r="A356" s="3">
        <v>2020</v>
      </c>
      <c r="B356" s="3" t="s">
        <v>369</v>
      </c>
      <c r="C356" s="5">
        <v>43891</v>
      </c>
      <c r="D356" s="1" t="s">
        <v>119</v>
      </c>
      <c r="E356" s="3" t="s">
        <v>99</v>
      </c>
      <c r="F356" s="2"/>
      <c r="G356" s="2">
        <v>762</v>
      </c>
      <c r="H356" s="4">
        <f t="shared" si="5"/>
        <v>1462.8999999999978</v>
      </c>
      <c r="I356" s="11"/>
      <c r="J356" s="11"/>
      <c r="K356">
        <v>2126</v>
      </c>
    </row>
    <row r="357" spans="1:11" customFormat="1" ht="21" hidden="1" customHeight="1" x14ac:dyDescent="0.3">
      <c r="A357" s="3">
        <v>2020</v>
      </c>
      <c r="B357" s="3" t="s">
        <v>369</v>
      </c>
      <c r="C357" s="5">
        <v>43892</v>
      </c>
      <c r="D357" s="1" t="s">
        <v>329</v>
      </c>
      <c r="E357" s="3"/>
      <c r="F357" s="2">
        <v>3000</v>
      </c>
      <c r="G357" s="2"/>
      <c r="H357" s="4">
        <f t="shared" si="5"/>
        <v>4462.8999999999978</v>
      </c>
      <c r="I357" s="11"/>
      <c r="J357" s="11"/>
      <c r="K357" t="s">
        <v>493</v>
      </c>
    </row>
    <row r="358" spans="1:11" customFormat="1" ht="22.5" hidden="1" customHeight="1" x14ac:dyDescent="0.3">
      <c r="A358" s="3">
        <v>2020</v>
      </c>
      <c r="B358" s="3" t="s">
        <v>369</v>
      </c>
      <c r="C358" s="5">
        <v>43892</v>
      </c>
      <c r="D358" s="1" t="s">
        <v>145</v>
      </c>
      <c r="E358" s="3" t="s">
        <v>99</v>
      </c>
      <c r="F358" s="2"/>
      <c r="G358" s="2">
        <v>2880</v>
      </c>
      <c r="H358" s="4">
        <f t="shared" si="5"/>
        <v>1582.8999999999978</v>
      </c>
      <c r="I358" s="11"/>
      <c r="J358" s="11"/>
      <c r="K358">
        <v>2127</v>
      </c>
    </row>
    <row r="359" spans="1:11" customFormat="1" ht="22.5" hidden="1" customHeight="1" x14ac:dyDescent="0.3">
      <c r="A359" s="3">
        <v>2020</v>
      </c>
      <c r="B359" s="3" t="s">
        <v>369</v>
      </c>
      <c r="C359" s="5">
        <v>43892</v>
      </c>
      <c r="D359" s="1" t="s">
        <v>47</v>
      </c>
      <c r="E359" s="3" t="s">
        <v>99</v>
      </c>
      <c r="F359" s="2"/>
      <c r="G359" s="2">
        <v>0.5</v>
      </c>
      <c r="H359" s="4">
        <f t="shared" si="5"/>
        <v>1582.3999999999978</v>
      </c>
      <c r="I359" s="11"/>
      <c r="J359" s="11"/>
      <c r="K359">
        <v>2127</v>
      </c>
    </row>
    <row r="360" spans="1:11" customFormat="1" ht="22.5" hidden="1" customHeight="1" x14ac:dyDescent="0.3">
      <c r="A360" s="3">
        <v>2020</v>
      </c>
      <c r="B360" s="3" t="s">
        <v>369</v>
      </c>
      <c r="C360" s="5">
        <v>43894</v>
      </c>
      <c r="D360" s="1" t="s">
        <v>487</v>
      </c>
      <c r="E360" s="3" t="s">
        <v>22</v>
      </c>
      <c r="F360" s="2">
        <v>4500</v>
      </c>
      <c r="G360" s="2"/>
      <c r="H360" s="4">
        <f t="shared" si="5"/>
        <v>6082.3999999999978</v>
      </c>
      <c r="I360" s="11"/>
      <c r="J360" s="11"/>
      <c r="K360">
        <v>730</v>
      </c>
    </row>
    <row r="361" spans="1:11" customFormat="1" ht="22.5" hidden="1" customHeight="1" x14ac:dyDescent="0.3">
      <c r="A361" s="3">
        <v>2020</v>
      </c>
      <c r="B361" s="3" t="s">
        <v>369</v>
      </c>
      <c r="C361" s="5">
        <v>43894</v>
      </c>
      <c r="D361" s="1" t="s">
        <v>477</v>
      </c>
      <c r="E361" s="3" t="s">
        <v>22</v>
      </c>
      <c r="F361" s="2">
        <v>2400</v>
      </c>
      <c r="G361" s="2"/>
      <c r="H361" s="4">
        <f t="shared" si="5"/>
        <v>8482.3999999999978</v>
      </c>
      <c r="I361" s="11"/>
      <c r="J361" s="11"/>
      <c r="K361">
        <v>731</v>
      </c>
    </row>
    <row r="362" spans="1:11" customFormat="1" ht="22.5" hidden="1" customHeight="1" x14ac:dyDescent="0.3">
      <c r="A362" s="3">
        <v>2020</v>
      </c>
      <c r="B362" s="3" t="s">
        <v>369</v>
      </c>
      <c r="C362" s="5">
        <v>43894</v>
      </c>
      <c r="D362" s="1" t="s">
        <v>81</v>
      </c>
      <c r="E362" s="3" t="s">
        <v>99</v>
      </c>
      <c r="F362" s="2"/>
      <c r="G362" s="2">
        <v>1601</v>
      </c>
      <c r="H362" s="4">
        <f t="shared" si="5"/>
        <v>6881.3999999999978</v>
      </c>
      <c r="I362" s="11"/>
      <c r="J362" s="11"/>
      <c r="K362">
        <v>2128</v>
      </c>
    </row>
    <row r="363" spans="1:11" customFormat="1" ht="22.5" hidden="1" customHeight="1" x14ac:dyDescent="0.3">
      <c r="A363" s="3">
        <v>2020</v>
      </c>
      <c r="B363" s="3" t="s">
        <v>369</v>
      </c>
      <c r="C363" s="5">
        <v>43894</v>
      </c>
      <c r="D363" s="1" t="s">
        <v>327</v>
      </c>
      <c r="E363" s="3" t="s">
        <v>22</v>
      </c>
      <c r="F363" s="2">
        <v>5810</v>
      </c>
      <c r="G363" s="2"/>
      <c r="H363" s="4">
        <f t="shared" si="5"/>
        <v>12691.399999999998</v>
      </c>
      <c r="I363" s="11"/>
      <c r="J363" s="11"/>
      <c r="K363">
        <v>735</v>
      </c>
    </row>
    <row r="364" spans="1:11" customFormat="1" ht="22.5" hidden="1" customHeight="1" x14ac:dyDescent="0.3">
      <c r="A364" s="3">
        <v>2020</v>
      </c>
      <c r="B364" s="3" t="s">
        <v>369</v>
      </c>
      <c r="C364" s="5">
        <v>43894</v>
      </c>
      <c r="D364" s="1" t="s">
        <v>363</v>
      </c>
      <c r="E364" s="3" t="s">
        <v>22</v>
      </c>
      <c r="F364" s="2">
        <v>1400</v>
      </c>
      <c r="G364" s="2"/>
      <c r="H364" s="4">
        <f t="shared" si="5"/>
        <v>14091.399999999998</v>
      </c>
      <c r="I364" s="11"/>
      <c r="J364" s="11"/>
      <c r="K364">
        <v>736</v>
      </c>
    </row>
    <row r="365" spans="1:11" customFormat="1" ht="21.75" hidden="1" customHeight="1" x14ac:dyDescent="0.3">
      <c r="A365" s="3">
        <v>2020</v>
      </c>
      <c r="B365" s="3" t="s">
        <v>369</v>
      </c>
      <c r="C365" s="5">
        <v>43895</v>
      </c>
      <c r="D365" s="1" t="s">
        <v>96</v>
      </c>
      <c r="E365" s="3" t="s">
        <v>99</v>
      </c>
      <c r="F365" s="2"/>
      <c r="G365" s="2">
        <v>10000</v>
      </c>
      <c r="H365" s="4">
        <f t="shared" si="5"/>
        <v>4091.3999999999978</v>
      </c>
      <c r="I365" s="11"/>
      <c r="J365" s="11"/>
      <c r="K365">
        <v>2129</v>
      </c>
    </row>
    <row r="366" spans="1:11" customFormat="1" ht="21.75" hidden="1" customHeight="1" x14ac:dyDescent="0.3">
      <c r="A366" s="3">
        <v>2020</v>
      </c>
      <c r="B366" s="3" t="s">
        <v>369</v>
      </c>
      <c r="C366" s="5">
        <v>43896</v>
      </c>
      <c r="D366" s="1" t="s">
        <v>169</v>
      </c>
      <c r="E366" s="3" t="s">
        <v>99</v>
      </c>
      <c r="F366" s="2"/>
      <c r="G366" s="2">
        <v>2000</v>
      </c>
      <c r="H366" s="4">
        <f t="shared" si="5"/>
        <v>2091.3999999999978</v>
      </c>
      <c r="I366" s="11"/>
      <c r="J366" s="11"/>
      <c r="K366">
        <v>2130</v>
      </c>
    </row>
    <row r="367" spans="1:11" customFormat="1" ht="21.75" hidden="1" customHeight="1" x14ac:dyDescent="0.3">
      <c r="A367" s="3">
        <v>2020</v>
      </c>
      <c r="B367" s="3" t="s">
        <v>369</v>
      </c>
      <c r="C367" s="5">
        <v>43902</v>
      </c>
      <c r="D367" s="1" t="s">
        <v>534</v>
      </c>
      <c r="E367" s="3" t="s">
        <v>22</v>
      </c>
      <c r="F367" s="2">
        <v>13220</v>
      </c>
      <c r="G367" s="2"/>
      <c r="H367" s="4">
        <f t="shared" si="5"/>
        <v>15311.399999999998</v>
      </c>
      <c r="I367" s="11"/>
      <c r="J367" s="11"/>
      <c r="K367">
        <v>740</v>
      </c>
    </row>
    <row r="368" spans="1:11" customFormat="1" ht="21.75" hidden="1" customHeight="1" x14ac:dyDescent="0.3">
      <c r="A368" s="3">
        <v>2020</v>
      </c>
      <c r="B368" s="3" t="s">
        <v>369</v>
      </c>
      <c r="C368" s="5">
        <v>43903</v>
      </c>
      <c r="D368" s="1" t="s">
        <v>396</v>
      </c>
      <c r="E368" s="3" t="s">
        <v>489</v>
      </c>
      <c r="F368" s="2">
        <v>5590</v>
      </c>
      <c r="G368" s="2"/>
      <c r="H368" s="4">
        <f t="shared" si="5"/>
        <v>20901.399999999998</v>
      </c>
      <c r="I368" s="11"/>
      <c r="J368" s="11"/>
      <c r="K368">
        <v>741</v>
      </c>
    </row>
    <row r="369" spans="1:12" customFormat="1" ht="21.75" hidden="1" customHeight="1" x14ac:dyDescent="0.3">
      <c r="A369" s="3">
        <v>2020</v>
      </c>
      <c r="B369" s="3" t="s">
        <v>369</v>
      </c>
      <c r="C369" s="5">
        <v>43906</v>
      </c>
      <c r="D369" s="1" t="s">
        <v>53</v>
      </c>
      <c r="E369" s="3" t="s">
        <v>22</v>
      </c>
      <c r="F369" s="2">
        <v>13900</v>
      </c>
      <c r="G369" s="2"/>
      <c r="H369" s="4">
        <f t="shared" si="5"/>
        <v>34801.399999999994</v>
      </c>
      <c r="I369" s="11"/>
      <c r="J369" s="11"/>
      <c r="K369">
        <v>742</v>
      </c>
    </row>
    <row r="370" spans="1:12" customFormat="1" ht="21.75" hidden="1" customHeight="1" x14ac:dyDescent="0.3">
      <c r="A370" s="3">
        <v>2020</v>
      </c>
      <c r="B370" s="3" t="s">
        <v>369</v>
      </c>
      <c r="C370" s="5">
        <v>43910</v>
      </c>
      <c r="D370" s="1" t="s">
        <v>166</v>
      </c>
      <c r="E370" s="3" t="s">
        <v>22</v>
      </c>
      <c r="F370" s="2">
        <v>1550</v>
      </c>
      <c r="G370" s="2"/>
      <c r="H370" s="4">
        <f t="shared" si="5"/>
        <v>36351.399999999994</v>
      </c>
      <c r="I370" s="11"/>
      <c r="J370" s="11"/>
      <c r="K370">
        <v>743</v>
      </c>
    </row>
    <row r="371" spans="1:12" customFormat="1" ht="21.75" hidden="1" customHeight="1" x14ac:dyDescent="0.3">
      <c r="A371" s="3">
        <v>2020</v>
      </c>
      <c r="B371" s="3" t="s">
        <v>369</v>
      </c>
      <c r="C371" s="5">
        <v>43911</v>
      </c>
      <c r="D371" s="1" t="s">
        <v>463</v>
      </c>
      <c r="E371" s="3" t="s">
        <v>22</v>
      </c>
      <c r="F371" s="2">
        <v>6050</v>
      </c>
      <c r="G371" s="2"/>
      <c r="H371" s="4">
        <f t="shared" si="5"/>
        <v>42401.399999999994</v>
      </c>
      <c r="I371" s="11"/>
      <c r="J371" s="11"/>
      <c r="K371">
        <v>744</v>
      </c>
    </row>
    <row r="372" spans="1:12" customFormat="1" ht="21.75" hidden="1" customHeight="1" x14ac:dyDescent="0.3">
      <c r="A372" s="3">
        <v>2020</v>
      </c>
      <c r="B372" s="3" t="s">
        <v>369</v>
      </c>
      <c r="C372" s="5">
        <v>43920</v>
      </c>
      <c r="D372" s="1" t="s">
        <v>463</v>
      </c>
      <c r="E372" s="3" t="s">
        <v>22</v>
      </c>
      <c r="F372" s="26">
        <v>1550</v>
      </c>
      <c r="G372" s="26"/>
      <c r="H372" s="4">
        <f t="shared" si="5"/>
        <v>43951.399999999994</v>
      </c>
      <c r="I372" s="11"/>
      <c r="J372" s="11"/>
      <c r="K372">
        <v>745</v>
      </c>
    </row>
    <row r="373" spans="1:12" s="75" customFormat="1" ht="21.75" hidden="1" customHeight="1" thickBot="1" x14ac:dyDescent="0.35">
      <c r="A373" s="34">
        <v>2020</v>
      </c>
      <c r="B373" s="34" t="s">
        <v>369</v>
      </c>
      <c r="C373" s="19">
        <v>43920</v>
      </c>
      <c r="D373" s="24" t="s">
        <v>25</v>
      </c>
      <c r="E373" s="34" t="s">
        <v>22</v>
      </c>
      <c r="F373" s="21">
        <v>5180</v>
      </c>
      <c r="G373" s="21"/>
      <c r="H373" s="22">
        <f t="shared" si="5"/>
        <v>49131.399999999994</v>
      </c>
      <c r="I373" s="80"/>
      <c r="J373" s="11"/>
      <c r="K373">
        <v>753</v>
      </c>
    </row>
    <row r="374" spans="1:12" customFormat="1" ht="21.75" hidden="1" customHeight="1" x14ac:dyDescent="0.3">
      <c r="A374" s="3">
        <v>2020</v>
      </c>
      <c r="B374" s="3" t="s">
        <v>369</v>
      </c>
      <c r="C374" s="5">
        <v>43921</v>
      </c>
      <c r="D374" s="1" t="s">
        <v>83</v>
      </c>
      <c r="E374" s="3" t="s">
        <v>99</v>
      </c>
      <c r="F374" s="26"/>
      <c r="G374" s="26">
        <v>1385</v>
      </c>
      <c r="H374" s="4">
        <f t="shared" si="5"/>
        <v>47746.399999999994</v>
      </c>
      <c r="I374" s="11"/>
      <c r="J374" s="11"/>
      <c r="K374">
        <v>2131</v>
      </c>
    </row>
    <row r="375" spans="1:12" s="75" customFormat="1" ht="21.75" hidden="1" customHeight="1" thickBot="1" x14ac:dyDescent="0.35">
      <c r="A375" s="34">
        <v>2020</v>
      </c>
      <c r="B375" s="34" t="s">
        <v>369</v>
      </c>
      <c r="C375" s="19">
        <v>43921</v>
      </c>
      <c r="D375" s="24" t="s">
        <v>434</v>
      </c>
      <c r="E375" s="34" t="s">
        <v>99</v>
      </c>
      <c r="F375" s="21"/>
      <c r="G375" s="21">
        <v>1598</v>
      </c>
      <c r="H375" s="22">
        <f t="shared" si="5"/>
        <v>46148.399999999994</v>
      </c>
      <c r="I375" s="80"/>
      <c r="J375" s="80"/>
      <c r="K375">
        <v>2133</v>
      </c>
    </row>
    <row r="376" spans="1:12" customFormat="1" ht="21.75" hidden="1" customHeight="1" x14ac:dyDescent="0.3">
      <c r="A376" s="3">
        <v>2020</v>
      </c>
      <c r="B376" s="3" t="s">
        <v>389</v>
      </c>
      <c r="C376" s="5">
        <v>43922</v>
      </c>
      <c r="D376" s="1" t="s">
        <v>431</v>
      </c>
      <c r="E376" s="3" t="s">
        <v>99</v>
      </c>
      <c r="F376" s="2"/>
      <c r="G376" s="2">
        <v>5000</v>
      </c>
      <c r="H376" s="4">
        <f t="shared" si="5"/>
        <v>41148.399999999994</v>
      </c>
      <c r="I376" s="11"/>
      <c r="J376" s="11"/>
      <c r="K376">
        <v>2263</v>
      </c>
    </row>
    <row r="377" spans="1:12" customFormat="1" ht="21.75" hidden="1" customHeight="1" x14ac:dyDescent="0.3">
      <c r="A377" s="3">
        <v>2020</v>
      </c>
      <c r="B377" s="3" t="s">
        <v>389</v>
      </c>
      <c r="C377" s="5">
        <v>43922</v>
      </c>
      <c r="D377" s="1" t="s">
        <v>119</v>
      </c>
      <c r="E377" s="3" t="s">
        <v>99</v>
      </c>
      <c r="F377" s="2"/>
      <c r="G377" s="2">
        <v>762</v>
      </c>
      <c r="H377" s="4">
        <f t="shared" si="5"/>
        <v>40386.399999999994</v>
      </c>
      <c r="I377" s="11"/>
      <c r="J377" s="11"/>
      <c r="K377">
        <v>2264</v>
      </c>
    </row>
    <row r="378" spans="1:12" customFormat="1" ht="21.75" hidden="1" customHeight="1" x14ac:dyDescent="0.3">
      <c r="A378" s="3">
        <v>2020</v>
      </c>
      <c r="B378" s="3" t="s">
        <v>389</v>
      </c>
      <c r="C378" s="5">
        <v>43923</v>
      </c>
      <c r="D378" s="1" t="s">
        <v>367</v>
      </c>
      <c r="E378" s="3" t="s">
        <v>22</v>
      </c>
      <c r="F378" s="2">
        <v>13500</v>
      </c>
      <c r="G378" s="2"/>
      <c r="H378" s="4">
        <f t="shared" si="5"/>
        <v>53886.399999999994</v>
      </c>
      <c r="I378" s="11"/>
      <c r="J378" s="11"/>
      <c r="K378">
        <v>756</v>
      </c>
    </row>
    <row r="379" spans="1:12" customFormat="1" ht="21.75" hidden="1" customHeight="1" x14ac:dyDescent="0.3">
      <c r="A379" s="3">
        <v>2020</v>
      </c>
      <c r="B379" s="3" t="s">
        <v>389</v>
      </c>
      <c r="C379" s="5">
        <v>43928</v>
      </c>
      <c r="D379" s="1" t="s">
        <v>87</v>
      </c>
      <c r="E379" s="3" t="s">
        <v>325</v>
      </c>
      <c r="F379" s="2"/>
      <c r="G379" s="2">
        <v>10000</v>
      </c>
      <c r="H379" s="4">
        <f t="shared" si="5"/>
        <v>43886.399999999994</v>
      </c>
      <c r="I379" s="11"/>
      <c r="J379" s="11"/>
      <c r="K379">
        <v>1404</v>
      </c>
    </row>
    <row r="380" spans="1:12" customFormat="1" ht="21.75" hidden="1" customHeight="1" x14ac:dyDescent="0.3">
      <c r="A380" s="3">
        <v>2020</v>
      </c>
      <c r="B380" s="3" t="s">
        <v>389</v>
      </c>
      <c r="C380" s="5">
        <v>43928</v>
      </c>
      <c r="D380" s="1" t="s">
        <v>119</v>
      </c>
      <c r="E380" s="3" t="s">
        <v>325</v>
      </c>
      <c r="F380" s="2">
        <v>762</v>
      </c>
      <c r="G380" s="2"/>
      <c r="H380" s="4">
        <f t="shared" si="5"/>
        <v>44648.399999999994</v>
      </c>
      <c r="I380" s="11"/>
      <c r="J380" s="11"/>
      <c r="K380">
        <v>1405</v>
      </c>
      <c r="L380" t="s">
        <v>533</v>
      </c>
    </row>
    <row r="381" spans="1:12" customFormat="1" ht="21.75" hidden="1" customHeight="1" x14ac:dyDescent="0.3">
      <c r="A381" s="3">
        <v>2020</v>
      </c>
      <c r="B381" s="3" t="s">
        <v>389</v>
      </c>
      <c r="C381" s="5">
        <v>43929</v>
      </c>
      <c r="D381" s="1" t="s">
        <v>53</v>
      </c>
      <c r="E381" s="3" t="s">
        <v>22</v>
      </c>
      <c r="F381" s="2">
        <v>24200</v>
      </c>
      <c r="G381" s="2"/>
      <c r="H381" s="4">
        <f t="shared" si="5"/>
        <v>68848.399999999994</v>
      </c>
      <c r="I381" s="11"/>
      <c r="J381" s="11"/>
      <c r="K381">
        <v>765</v>
      </c>
    </row>
    <row r="382" spans="1:12" customFormat="1" ht="21.75" hidden="1" customHeight="1" x14ac:dyDescent="0.3">
      <c r="A382" s="3">
        <v>2020</v>
      </c>
      <c r="B382" s="3" t="s">
        <v>389</v>
      </c>
      <c r="C382" s="5">
        <v>43931</v>
      </c>
      <c r="D382" s="1" t="s">
        <v>96</v>
      </c>
      <c r="E382" s="3" t="s">
        <v>99</v>
      </c>
      <c r="F382" s="2"/>
      <c r="G382" s="2">
        <v>5000</v>
      </c>
      <c r="H382" s="4">
        <f t="shared" si="5"/>
        <v>63848.399999999994</v>
      </c>
      <c r="I382" s="11"/>
      <c r="J382" s="11"/>
      <c r="K382">
        <v>2264</v>
      </c>
    </row>
    <row r="383" spans="1:12" customFormat="1" ht="21.75" hidden="1" customHeight="1" x14ac:dyDescent="0.3">
      <c r="A383" s="3">
        <v>2020</v>
      </c>
      <c r="B383" s="3" t="s">
        <v>389</v>
      </c>
      <c r="C383" s="5">
        <v>43932</v>
      </c>
      <c r="D383" s="1" t="s">
        <v>327</v>
      </c>
      <c r="E383" s="3" t="s">
        <v>22</v>
      </c>
      <c r="F383" s="2">
        <v>1270</v>
      </c>
      <c r="G383" s="2"/>
      <c r="H383" s="4">
        <f t="shared" si="5"/>
        <v>65118.399999999994</v>
      </c>
      <c r="I383" s="11"/>
      <c r="J383" s="11"/>
      <c r="K383">
        <v>766</v>
      </c>
    </row>
    <row r="384" spans="1:12" customFormat="1" ht="21.75" hidden="1" customHeight="1" x14ac:dyDescent="0.3">
      <c r="A384" s="3">
        <v>2020</v>
      </c>
      <c r="B384" s="3" t="s">
        <v>389</v>
      </c>
      <c r="C384" s="5">
        <v>43935</v>
      </c>
      <c r="D384" s="1" t="s">
        <v>345</v>
      </c>
      <c r="E384" s="3" t="s">
        <v>22</v>
      </c>
      <c r="F384" s="2">
        <v>7300</v>
      </c>
      <c r="G384" s="2"/>
      <c r="H384" s="4">
        <f t="shared" si="5"/>
        <v>72418.399999999994</v>
      </c>
      <c r="I384" s="11"/>
      <c r="J384" s="11"/>
      <c r="K384">
        <v>767</v>
      </c>
    </row>
    <row r="385" spans="1:11" customFormat="1" ht="21.75" hidden="1" customHeight="1" x14ac:dyDescent="0.3">
      <c r="A385" s="3">
        <v>2020</v>
      </c>
      <c r="B385" s="3" t="s">
        <v>389</v>
      </c>
      <c r="C385" s="5">
        <v>43935</v>
      </c>
      <c r="D385" s="1" t="s">
        <v>534</v>
      </c>
      <c r="E385" s="3" t="s">
        <v>22</v>
      </c>
      <c r="F385" s="2">
        <v>10850</v>
      </c>
      <c r="G385" s="2"/>
      <c r="H385" s="4">
        <f t="shared" si="5"/>
        <v>83268.399999999994</v>
      </c>
      <c r="I385" s="11"/>
      <c r="J385" s="11"/>
      <c r="K385">
        <v>768</v>
      </c>
    </row>
    <row r="386" spans="1:11" customFormat="1" ht="21.75" hidden="1" customHeight="1" x14ac:dyDescent="0.3">
      <c r="A386" s="3">
        <v>2020</v>
      </c>
      <c r="B386" s="3" t="s">
        <v>389</v>
      </c>
      <c r="C386" s="5">
        <v>43942</v>
      </c>
      <c r="D386" s="1" t="s">
        <v>431</v>
      </c>
      <c r="E386" s="3" t="s">
        <v>99</v>
      </c>
      <c r="F386" s="2"/>
      <c r="G386" s="2">
        <v>4500</v>
      </c>
      <c r="H386" s="4">
        <f t="shared" si="5"/>
        <v>78768.399999999994</v>
      </c>
      <c r="I386" s="11"/>
      <c r="J386" s="11"/>
      <c r="K386">
        <v>2265</v>
      </c>
    </row>
    <row r="387" spans="1:11" customFormat="1" ht="21.75" hidden="1" customHeight="1" x14ac:dyDescent="0.3">
      <c r="A387" s="3">
        <v>2020</v>
      </c>
      <c r="B387" s="3" t="s">
        <v>389</v>
      </c>
      <c r="C387" s="5">
        <v>43943</v>
      </c>
      <c r="D387" s="1" t="s">
        <v>87</v>
      </c>
      <c r="E387" s="3" t="s">
        <v>325</v>
      </c>
      <c r="F387" s="2"/>
      <c r="G387" s="2">
        <v>20000</v>
      </c>
      <c r="H387" s="4">
        <f t="shared" si="5"/>
        <v>58768.399999999994</v>
      </c>
      <c r="I387" s="11"/>
      <c r="J387" s="11"/>
      <c r="K387">
        <v>1406</v>
      </c>
    </row>
    <row r="388" spans="1:11" customFormat="1" ht="21.75" hidden="1" customHeight="1" x14ac:dyDescent="0.3">
      <c r="A388" s="3">
        <v>2020</v>
      </c>
      <c r="B388" s="3" t="s">
        <v>389</v>
      </c>
      <c r="C388" s="5">
        <v>43949</v>
      </c>
      <c r="D388" s="1" t="s">
        <v>25</v>
      </c>
      <c r="E388" s="3" t="s">
        <v>22</v>
      </c>
      <c r="F388" s="2">
        <v>4500</v>
      </c>
      <c r="G388" s="2"/>
      <c r="H388" s="4">
        <f t="shared" ref="H388:H451" si="6">H387+F388-G388</f>
        <v>63268.399999999994</v>
      </c>
      <c r="I388" s="11"/>
      <c r="J388" s="11"/>
      <c r="K388">
        <v>769</v>
      </c>
    </row>
    <row r="389" spans="1:11" customFormat="1" ht="21.75" hidden="1" customHeight="1" x14ac:dyDescent="0.3">
      <c r="A389" s="3">
        <v>2020</v>
      </c>
      <c r="B389" s="3" t="s">
        <v>389</v>
      </c>
      <c r="C389" s="5">
        <v>43949</v>
      </c>
      <c r="D389" s="1" t="s">
        <v>367</v>
      </c>
      <c r="E389" s="3" t="s">
        <v>22</v>
      </c>
      <c r="F389" s="26">
        <v>2700</v>
      </c>
      <c r="G389" s="26"/>
      <c r="H389" s="4">
        <f t="shared" si="6"/>
        <v>65968.399999999994</v>
      </c>
      <c r="I389" s="11"/>
      <c r="J389" s="11"/>
      <c r="K389">
        <v>770</v>
      </c>
    </row>
    <row r="390" spans="1:11" s="75" customFormat="1" ht="21.75" hidden="1" customHeight="1" thickBot="1" x14ac:dyDescent="0.35">
      <c r="A390" s="34">
        <v>2020</v>
      </c>
      <c r="B390" s="34" t="s">
        <v>389</v>
      </c>
      <c r="C390" s="19">
        <v>43951</v>
      </c>
      <c r="D390" s="24" t="s">
        <v>96</v>
      </c>
      <c r="E390" s="34" t="s">
        <v>99</v>
      </c>
      <c r="F390" s="21"/>
      <c r="G390" s="21">
        <v>30000</v>
      </c>
      <c r="H390" s="22">
        <f t="shared" si="6"/>
        <v>35968.399999999994</v>
      </c>
      <c r="I390" s="80"/>
      <c r="J390" s="11"/>
      <c r="K390">
        <v>2266</v>
      </c>
    </row>
    <row r="391" spans="1:11" customFormat="1" ht="21.75" hidden="1" customHeight="1" x14ac:dyDescent="0.3">
      <c r="A391" s="3">
        <v>2020</v>
      </c>
      <c r="B391" s="3" t="s">
        <v>123</v>
      </c>
      <c r="C391" s="5">
        <v>43956</v>
      </c>
      <c r="D391" s="1" t="s">
        <v>96</v>
      </c>
      <c r="E391" s="3" t="s">
        <v>99</v>
      </c>
      <c r="F391" s="2"/>
      <c r="G391" s="2">
        <v>20000</v>
      </c>
      <c r="H391" s="4">
        <f t="shared" si="6"/>
        <v>15968.399999999994</v>
      </c>
      <c r="I391" s="11"/>
      <c r="J391" s="11"/>
      <c r="K391">
        <v>2455</v>
      </c>
    </row>
    <row r="392" spans="1:11" customFormat="1" ht="21.75" hidden="1" customHeight="1" x14ac:dyDescent="0.3">
      <c r="A392" s="3">
        <v>2020</v>
      </c>
      <c r="B392" s="3" t="s">
        <v>123</v>
      </c>
      <c r="C392" s="5">
        <v>43956</v>
      </c>
      <c r="D392" s="1" t="s">
        <v>363</v>
      </c>
      <c r="E392" s="3" t="s">
        <v>22</v>
      </c>
      <c r="F392" s="2">
        <v>1350</v>
      </c>
      <c r="G392" s="2"/>
      <c r="H392" s="4">
        <f t="shared" si="6"/>
        <v>17318.399999999994</v>
      </c>
      <c r="I392" s="11"/>
      <c r="J392" s="11"/>
      <c r="K392">
        <v>771</v>
      </c>
    </row>
    <row r="393" spans="1:11" customFormat="1" ht="21.75" hidden="1" customHeight="1" x14ac:dyDescent="0.3">
      <c r="A393" s="3">
        <v>2020</v>
      </c>
      <c r="B393" s="3" t="s">
        <v>123</v>
      </c>
      <c r="C393" s="5">
        <v>43959</v>
      </c>
      <c r="D393" s="1" t="s">
        <v>166</v>
      </c>
      <c r="E393" s="3" t="s">
        <v>22</v>
      </c>
      <c r="F393" s="2">
        <v>3100</v>
      </c>
      <c r="G393" s="2"/>
      <c r="H393" s="4">
        <f t="shared" si="6"/>
        <v>20418.399999999994</v>
      </c>
      <c r="I393" s="11"/>
      <c r="J393" s="11"/>
      <c r="K393">
        <v>772</v>
      </c>
    </row>
    <row r="394" spans="1:11" customFormat="1" ht="21.75" hidden="1" customHeight="1" x14ac:dyDescent="0.3">
      <c r="A394" s="3">
        <v>2020</v>
      </c>
      <c r="B394" s="3" t="s">
        <v>123</v>
      </c>
      <c r="C394" s="5">
        <v>43962</v>
      </c>
      <c r="D394" s="1" t="s">
        <v>53</v>
      </c>
      <c r="E394" s="3" t="s">
        <v>22</v>
      </c>
      <c r="F394" s="2">
        <v>21000</v>
      </c>
      <c r="G394" s="2"/>
      <c r="H394" s="4">
        <f t="shared" si="6"/>
        <v>41418.399999999994</v>
      </c>
      <c r="I394" s="11"/>
      <c r="J394" s="11"/>
      <c r="K394">
        <v>773</v>
      </c>
    </row>
    <row r="395" spans="1:11" customFormat="1" ht="21.75" hidden="1" customHeight="1" x14ac:dyDescent="0.3">
      <c r="A395" s="3">
        <v>2020</v>
      </c>
      <c r="B395" s="3" t="s">
        <v>123</v>
      </c>
      <c r="C395" s="5">
        <v>43962</v>
      </c>
      <c r="D395" s="1" t="s">
        <v>87</v>
      </c>
      <c r="E395" s="3" t="s">
        <v>325</v>
      </c>
      <c r="F395" s="2"/>
      <c r="G395" s="2">
        <v>10000</v>
      </c>
      <c r="H395" s="4">
        <f t="shared" si="6"/>
        <v>31418.399999999994</v>
      </c>
      <c r="I395" s="11"/>
      <c r="J395" s="11"/>
      <c r="K395">
        <v>1653</v>
      </c>
    </row>
    <row r="396" spans="1:11" customFormat="1" ht="21.75" hidden="1" customHeight="1" x14ac:dyDescent="0.3">
      <c r="A396" s="3">
        <v>2020</v>
      </c>
      <c r="B396" s="3" t="s">
        <v>123</v>
      </c>
      <c r="C396" s="5">
        <v>43964</v>
      </c>
      <c r="D396" s="1" t="s">
        <v>345</v>
      </c>
      <c r="E396" s="3" t="s">
        <v>22</v>
      </c>
      <c r="F396" s="2">
        <v>1600</v>
      </c>
      <c r="G396" s="2"/>
      <c r="H396" s="4">
        <f t="shared" si="6"/>
        <v>33018.399999999994</v>
      </c>
      <c r="I396" s="11"/>
      <c r="J396" s="11"/>
      <c r="K396">
        <v>784</v>
      </c>
    </row>
    <row r="397" spans="1:11" customFormat="1" ht="21.75" hidden="1" customHeight="1" x14ac:dyDescent="0.3">
      <c r="A397" s="3">
        <v>2020</v>
      </c>
      <c r="B397" s="3" t="s">
        <v>123</v>
      </c>
      <c r="C397" s="5">
        <v>43966</v>
      </c>
      <c r="D397" s="1" t="s">
        <v>96</v>
      </c>
      <c r="E397" s="3" t="s">
        <v>99</v>
      </c>
      <c r="F397" s="2"/>
      <c r="G397" s="2">
        <v>20000</v>
      </c>
      <c r="H397" s="4">
        <f t="shared" si="6"/>
        <v>13018.399999999994</v>
      </c>
      <c r="I397" s="11"/>
      <c r="J397" s="11"/>
      <c r="K397">
        <v>2456</v>
      </c>
    </row>
    <row r="398" spans="1:11" customFormat="1" ht="21.75" hidden="1" customHeight="1" x14ac:dyDescent="0.3">
      <c r="A398" s="3">
        <v>2020</v>
      </c>
      <c r="B398" s="3" t="s">
        <v>123</v>
      </c>
      <c r="C398" s="5">
        <v>43967</v>
      </c>
      <c r="D398" s="1" t="s">
        <v>261</v>
      </c>
      <c r="E398" s="3" t="s">
        <v>22</v>
      </c>
      <c r="F398" s="2">
        <v>4150</v>
      </c>
      <c r="G398" s="2"/>
      <c r="H398" s="4">
        <f t="shared" si="6"/>
        <v>17168.399999999994</v>
      </c>
      <c r="I398" s="11"/>
      <c r="J398" s="11"/>
      <c r="K398">
        <v>785</v>
      </c>
    </row>
    <row r="399" spans="1:11" customFormat="1" ht="21.75" hidden="1" customHeight="1" x14ac:dyDescent="0.3">
      <c r="A399" s="3">
        <v>2020</v>
      </c>
      <c r="B399" s="3" t="s">
        <v>123</v>
      </c>
      <c r="C399" s="5">
        <v>43969</v>
      </c>
      <c r="D399" s="1" t="s">
        <v>534</v>
      </c>
      <c r="E399" s="3" t="s">
        <v>22</v>
      </c>
      <c r="F399" s="2">
        <v>6350</v>
      </c>
      <c r="G399" s="2"/>
      <c r="H399" s="4">
        <f t="shared" si="6"/>
        <v>23518.399999999994</v>
      </c>
      <c r="I399" s="11"/>
      <c r="J399" s="11"/>
      <c r="K399">
        <v>786</v>
      </c>
    </row>
    <row r="400" spans="1:11" customFormat="1" ht="21.75" hidden="1" customHeight="1" x14ac:dyDescent="0.3">
      <c r="A400" s="3">
        <v>2020</v>
      </c>
      <c r="B400" s="3" t="s">
        <v>123</v>
      </c>
      <c r="C400" s="5">
        <v>43970</v>
      </c>
      <c r="D400" s="1" t="s">
        <v>327</v>
      </c>
      <c r="E400" s="3" t="s">
        <v>22</v>
      </c>
      <c r="F400" s="2">
        <v>4610</v>
      </c>
      <c r="G400" s="2"/>
      <c r="H400" s="4">
        <f t="shared" si="6"/>
        <v>28128.399999999994</v>
      </c>
      <c r="I400" s="11"/>
      <c r="J400" s="11"/>
      <c r="K400">
        <v>793</v>
      </c>
    </row>
    <row r="401" spans="1:11" customFormat="1" ht="21.75" hidden="1" customHeight="1" x14ac:dyDescent="0.3">
      <c r="A401" s="3">
        <v>2020</v>
      </c>
      <c r="B401" s="3" t="s">
        <v>123</v>
      </c>
      <c r="C401" s="5">
        <v>43972</v>
      </c>
      <c r="D401" s="1" t="s">
        <v>477</v>
      </c>
      <c r="E401" s="3" t="s">
        <v>22</v>
      </c>
      <c r="F401" s="2">
        <v>4050</v>
      </c>
      <c r="G401" s="2"/>
      <c r="H401" s="4">
        <f t="shared" si="6"/>
        <v>32178.399999999994</v>
      </c>
      <c r="I401" s="11"/>
      <c r="J401" s="11"/>
      <c r="K401">
        <v>794</v>
      </c>
    </row>
    <row r="402" spans="1:11" customFormat="1" ht="21.75" hidden="1" customHeight="1" x14ac:dyDescent="0.3">
      <c r="A402" s="3">
        <v>2020</v>
      </c>
      <c r="B402" s="3" t="s">
        <v>123</v>
      </c>
      <c r="C402" s="5">
        <v>43980</v>
      </c>
      <c r="D402" s="1" t="s">
        <v>439</v>
      </c>
      <c r="E402" s="3" t="s">
        <v>22</v>
      </c>
      <c r="F402" s="2">
        <v>6550</v>
      </c>
      <c r="G402" s="2"/>
      <c r="H402" s="4">
        <f t="shared" si="6"/>
        <v>38728.399999999994</v>
      </c>
      <c r="I402" s="11"/>
      <c r="J402" s="11"/>
      <c r="K402">
        <v>795</v>
      </c>
    </row>
    <row r="403" spans="1:11" customFormat="1" ht="21.75" hidden="1" customHeight="1" x14ac:dyDescent="0.3">
      <c r="A403" s="3">
        <v>2020</v>
      </c>
      <c r="B403" s="3" t="s">
        <v>132</v>
      </c>
      <c r="C403" s="5">
        <v>43984</v>
      </c>
      <c r="D403" s="1" t="s">
        <v>431</v>
      </c>
      <c r="E403" s="3" t="s">
        <v>99</v>
      </c>
      <c r="F403" s="2"/>
      <c r="G403" s="2">
        <v>4500</v>
      </c>
      <c r="H403" s="4">
        <f t="shared" si="6"/>
        <v>34228.399999999994</v>
      </c>
      <c r="I403" s="11"/>
      <c r="J403" s="11"/>
      <c r="K403">
        <v>2457</v>
      </c>
    </row>
    <row r="404" spans="1:11" customFormat="1" ht="21.75" hidden="1" customHeight="1" x14ac:dyDescent="0.3">
      <c r="A404" s="3">
        <v>2020</v>
      </c>
      <c r="B404" s="3" t="s">
        <v>132</v>
      </c>
      <c r="C404" s="5">
        <v>43984</v>
      </c>
      <c r="D404" s="1" t="s">
        <v>368</v>
      </c>
      <c r="E404" s="3" t="s">
        <v>22</v>
      </c>
      <c r="F404" s="2">
        <v>2000</v>
      </c>
      <c r="G404" s="2"/>
      <c r="H404" s="4">
        <f t="shared" si="6"/>
        <v>36228.399999999994</v>
      </c>
      <c r="I404" s="11"/>
      <c r="J404" s="11"/>
      <c r="K404">
        <v>799</v>
      </c>
    </row>
    <row r="405" spans="1:11" customFormat="1" ht="21.75" hidden="1" customHeight="1" x14ac:dyDescent="0.3">
      <c r="A405" s="3">
        <v>2020</v>
      </c>
      <c r="B405" s="3" t="s">
        <v>132</v>
      </c>
      <c r="C405" s="5">
        <v>43984</v>
      </c>
      <c r="D405" s="1" t="s">
        <v>357</v>
      </c>
      <c r="E405" s="3" t="s">
        <v>22</v>
      </c>
      <c r="F405" s="2">
        <v>2000</v>
      </c>
      <c r="G405" s="2"/>
      <c r="H405" s="4">
        <f t="shared" si="6"/>
        <v>38228.399999999994</v>
      </c>
      <c r="I405" s="11"/>
      <c r="J405" s="11"/>
      <c r="K405">
        <v>800</v>
      </c>
    </row>
    <row r="406" spans="1:11" customFormat="1" ht="21.75" hidden="1" customHeight="1" x14ac:dyDescent="0.3">
      <c r="A406" s="3">
        <v>2020</v>
      </c>
      <c r="B406" s="3" t="s">
        <v>132</v>
      </c>
      <c r="C406" s="5">
        <v>43985</v>
      </c>
      <c r="D406" s="1" t="s">
        <v>363</v>
      </c>
      <c r="E406" s="3" t="s">
        <v>22</v>
      </c>
      <c r="F406" s="2">
        <v>2600</v>
      </c>
      <c r="G406" s="2"/>
      <c r="H406" s="4">
        <f t="shared" si="6"/>
        <v>40828.399999999994</v>
      </c>
      <c r="I406" s="11"/>
      <c r="J406" s="11"/>
      <c r="K406">
        <v>801</v>
      </c>
    </row>
    <row r="407" spans="1:11" customFormat="1" ht="21.75" hidden="1" customHeight="1" x14ac:dyDescent="0.3">
      <c r="A407" s="3">
        <v>2020</v>
      </c>
      <c r="B407" s="3" t="s">
        <v>132</v>
      </c>
      <c r="C407" s="5">
        <v>43984</v>
      </c>
      <c r="D407" s="1" t="s">
        <v>145</v>
      </c>
      <c r="E407" s="3" t="s">
        <v>99</v>
      </c>
      <c r="F407" s="2"/>
      <c r="G407" s="2">
        <v>2880</v>
      </c>
      <c r="H407" s="4">
        <f t="shared" si="6"/>
        <v>37948.399999999994</v>
      </c>
      <c r="I407" s="11"/>
      <c r="J407" s="11"/>
      <c r="K407">
        <v>2458</v>
      </c>
    </row>
    <row r="408" spans="1:11" customFormat="1" ht="21.75" hidden="1" customHeight="1" x14ac:dyDescent="0.3">
      <c r="A408" s="3">
        <v>2020</v>
      </c>
      <c r="B408" s="3" t="s">
        <v>132</v>
      </c>
      <c r="C408" s="5">
        <v>43984</v>
      </c>
      <c r="D408" s="1" t="s">
        <v>47</v>
      </c>
      <c r="E408" s="3" t="s">
        <v>99</v>
      </c>
      <c r="F408" s="2"/>
      <c r="G408" s="2">
        <v>0.5</v>
      </c>
      <c r="H408" s="4">
        <f t="shared" si="6"/>
        <v>37947.899999999994</v>
      </c>
      <c r="I408" s="11"/>
      <c r="J408" s="11"/>
      <c r="K408">
        <v>2459</v>
      </c>
    </row>
    <row r="409" spans="1:11" customFormat="1" ht="21.75" hidden="1" customHeight="1" x14ac:dyDescent="0.3">
      <c r="A409" s="3">
        <v>2020</v>
      </c>
      <c r="B409" s="3" t="s">
        <v>132</v>
      </c>
      <c r="C409" s="5">
        <v>43987</v>
      </c>
      <c r="D409" s="1" t="s">
        <v>96</v>
      </c>
      <c r="E409" s="3" t="s">
        <v>99</v>
      </c>
      <c r="F409" s="2"/>
      <c r="G409" s="2">
        <v>30000</v>
      </c>
      <c r="H409" s="4">
        <f t="shared" si="6"/>
        <v>7947.8999999999942</v>
      </c>
      <c r="I409" s="11"/>
      <c r="J409" s="11"/>
      <c r="K409">
        <v>2460</v>
      </c>
    </row>
    <row r="410" spans="1:11" customFormat="1" ht="21.75" hidden="1" customHeight="1" x14ac:dyDescent="0.3">
      <c r="A410" s="3">
        <v>2020</v>
      </c>
      <c r="B410" s="3" t="s">
        <v>132</v>
      </c>
      <c r="C410" s="5">
        <v>43991</v>
      </c>
      <c r="D410" s="1" t="s">
        <v>327</v>
      </c>
      <c r="E410" s="3" t="s">
        <v>510</v>
      </c>
      <c r="F410" s="2">
        <v>480</v>
      </c>
      <c r="G410" s="2"/>
      <c r="H410" s="4">
        <f t="shared" si="6"/>
        <v>8427.8999999999942</v>
      </c>
      <c r="I410" s="11"/>
      <c r="J410" s="11"/>
      <c r="K410">
        <v>813</v>
      </c>
    </row>
    <row r="411" spans="1:11" customFormat="1" ht="21.75" hidden="1" customHeight="1" x14ac:dyDescent="0.3">
      <c r="A411" s="3">
        <v>2020</v>
      </c>
      <c r="B411" s="3" t="s">
        <v>132</v>
      </c>
      <c r="C411" s="5">
        <v>43999</v>
      </c>
      <c r="D411" s="1" t="s">
        <v>477</v>
      </c>
      <c r="E411" s="3" t="s">
        <v>22</v>
      </c>
      <c r="F411" s="2">
        <v>2750</v>
      </c>
      <c r="G411" s="2"/>
      <c r="H411" s="4">
        <f t="shared" si="6"/>
        <v>11177.899999999994</v>
      </c>
      <c r="I411" s="11"/>
      <c r="J411" s="11"/>
      <c r="K411">
        <v>814</v>
      </c>
    </row>
    <row r="412" spans="1:11" customFormat="1" ht="21.75" hidden="1" customHeight="1" x14ac:dyDescent="0.3">
      <c r="A412" s="3">
        <v>2020</v>
      </c>
      <c r="B412" s="3" t="s">
        <v>132</v>
      </c>
      <c r="C412" s="5">
        <v>44001</v>
      </c>
      <c r="D412" s="1" t="s">
        <v>341</v>
      </c>
      <c r="E412" s="3" t="s">
        <v>22</v>
      </c>
      <c r="F412" s="2">
        <v>1100</v>
      </c>
      <c r="G412" s="2"/>
      <c r="H412" s="4">
        <f t="shared" si="6"/>
        <v>12277.899999999994</v>
      </c>
      <c r="I412" s="11"/>
      <c r="J412" s="11"/>
      <c r="K412">
        <v>815</v>
      </c>
    </row>
    <row r="413" spans="1:11" customFormat="1" ht="21.75" hidden="1" customHeight="1" x14ac:dyDescent="0.3">
      <c r="A413" s="3">
        <v>2020</v>
      </c>
      <c r="B413" s="3" t="s">
        <v>132</v>
      </c>
      <c r="C413" s="5">
        <v>44007</v>
      </c>
      <c r="D413" s="1" t="s">
        <v>367</v>
      </c>
      <c r="E413" s="3" t="s">
        <v>22</v>
      </c>
      <c r="F413" s="2">
        <v>1800</v>
      </c>
      <c r="G413" s="2"/>
      <c r="H413" s="4">
        <f t="shared" si="6"/>
        <v>14077.899999999994</v>
      </c>
      <c r="I413" s="11"/>
      <c r="J413" s="11"/>
      <c r="K413">
        <v>816</v>
      </c>
    </row>
    <row r="414" spans="1:11" customFormat="1" ht="21.75" hidden="1" customHeight="1" x14ac:dyDescent="0.3">
      <c r="A414" s="3">
        <v>2020</v>
      </c>
      <c r="B414" s="3" t="s">
        <v>132</v>
      </c>
      <c r="C414" s="5">
        <v>44011</v>
      </c>
      <c r="D414" s="1" t="s">
        <v>431</v>
      </c>
      <c r="E414" s="3"/>
      <c r="F414" s="2"/>
      <c r="G414" s="2">
        <v>10000</v>
      </c>
      <c r="H414" s="4">
        <f t="shared" si="6"/>
        <v>4077.8999999999942</v>
      </c>
      <c r="I414" s="11"/>
      <c r="J414" s="11"/>
      <c r="K414">
        <v>2461</v>
      </c>
    </row>
    <row r="415" spans="1:11" customFormat="1" ht="21.75" hidden="1" customHeight="1" x14ac:dyDescent="0.3">
      <c r="A415" s="3">
        <v>2020</v>
      </c>
      <c r="B415" s="3" t="s">
        <v>132</v>
      </c>
      <c r="C415" s="5">
        <v>44073</v>
      </c>
      <c r="D415" s="1" t="s">
        <v>469</v>
      </c>
      <c r="E415" s="3" t="s">
        <v>22</v>
      </c>
      <c r="F415" s="2">
        <v>850</v>
      </c>
      <c r="G415" s="2"/>
      <c r="H415" s="4">
        <f t="shared" si="6"/>
        <v>4927.8999999999942</v>
      </c>
      <c r="I415" s="11"/>
      <c r="J415" s="11"/>
      <c r="K415">
        <v>823</v>
      </c>
    </row>
    <row r="416" spans="1:11" customFormat="1" ht="21.75" hidden="1" customHeight="1" x14ac:dyDescent="0.3">
      <c r="A416" s="3">
        <v>2020</v>
      </c>
      <c r="B416" s="3" t="s">
        <v>435</v>
      </c>
      <c r="C416" s="5">
        <v>44013</v>
      </c>
      <c r="D416" s="1" t="s">
        <v>439</v>
      </c>
      <c r="E416" s="3"/>
      <c r="F416" s="2">
        <v>13814</v>
      </c>
      <c r="G416" s="2"/>
      <c r="H416" s="4">
        <f t="shared" si="6"/>
        <v>18741.899999999994</v>
      </c>
      <c r="I416" s="11"/>
      <c r="J416" s="11"/>
      <c r="K416">
        <v>825</v>
      </c>
    </row>
    <row r="417" spans="1:11" customFormat="1" ht="21.75" hidden="1" customHeight="1" x14ac:dyDescent="0.3">
      <c r="A417" s="3">
        <v>2020</v>
      </c>
      <c r="B417" s="3" t="s">
        <v>435</v>
      </c>
      <c r="C417" s="5">
        <v>44014</v>
      </c>
      <c r="D417" s="1" t="s">
        <v>431</v>
      </c>
      <c r="E417" s="3"/>
      <c r="F417" s="2"/>
      <c r="G417" s="2">
        <v>4000</v>
      </c>
      <c r="H417" s="4">
        <f t="shared" si="6"/>
        <v>14741.899999999994</v>
      </c>
      <c r="I417" s="11"/>
      <c r="J417" s="11"/>
      <c r="K417">
        <v>2462</v>
      </c>
    </row>
    <row r="418" spans="1:11" customFormat="1" ht="21.75" hidden="1" customHeight="1" x14ac:dyDescent="0.3">
      <c r="A418" s="3">
        <v>2020</v>
      </c>
      <c r="B418" s="3" t="s">
        <v>435</v>
      </c>
      <c r="C418" s="5">
        <v>44014</v>
      </c>
      <c r="D418" s="1" t="s">
        <v>145</v>
      </c>
      <c r="E418" s="3"/>
      <c r="F418" s="2"/>
      <c r="G418" s="2">
        <v>2880</v>
      </c>
      <c r="H418" s="4">
        <f t="shared" si="6"/>
        <v>11861.899999999994</v>
      </c>
      <c r="I418" s="11"/>
      <c r="J418" s="11"/>
      <c r="K418">
        <v>2463</v>
      </c>
    </row>
    <row r="419" spans="1:11" customFormat="1" ht="21.75" hidden="1" customHeight="1" x14ac:dyDescent="0.3">
      <c r="A419" s="3">
        <v>2020</v>
      </c>
      <c r="B419" s="3" t="s">
        <v>435</v>
      </c>
      <c r="C419" s="5">
        <v>44014</v>
      </c>
      <c r="D419" s="1" t="s">
        <v>47</v>
      </c>
      <c r="E419" s="3"/>
      <c r="F419" s="2"/>
      <c r="G419" s="2">
        <v>0.5</v>
      </c>
      <c r="H419" s="4">
        <f t="shared" si="6"/>
        <v>11861.399999999994</v>
      </c>
      <c r="I419" s="11"/>
      <c r="J419" s="11"/>
      <c r="K419">
        <v>2464</v>
      </c>
    </row>
    <row r="420" spans="1:11" customFormat="1" ht="21.75" hidden="1" customHeight="1" x14ac:dyDescent="0.3">
      <c r="A420" s="3">
        <v>2020</v>
      </c>
      <c r="B420" s="3" t="s">
        <v>435</v>
      </c>
      <c r="C420" s="5">
        <v>44015</v>
      </c>
      <c r="D420" s="1" t="s">
        <v>350</v>
      </c>
      <c r="E420" s="3"/>
      <c r="F420" s="2">
        <v>1400</v>
      </c>
      <c r="G420" s="2"/>
      <c r="H420" s="4">
        <f t="shared" si="6"/>
        <v>13261.399999999994</v>
      </c>
      <c r="I420" s="11"/>
      <c r="J420" s="11"/>
      <c r="K420">
        <v>826</v>
      </c>
    </row>
    <row r="421" spans="1:11" customFormat="1" ht="21.75" hidden="1" customHeight="1" x14ac:dyDescent="0.3">
      <c r="A421" s="3">
        <v>2020</v>
      </c>
      <c r="B421" s="3" t="s">
        <v>435</v>
      </c>
      <c r="C421" s="5">
        <v>44015</v>
      </c>
      <c r="D421" s="1" t="s">
        <v>96</v>
      </c>
      <c r="E421" s="3"/>
      <c r="F421" s="2"/>
      <c r="G421" s="2">
        <v>10000</v>
      </c>
      <c r="H421" s="4">
        <f t="shared" si="6"/>
        <v>3261.3999999999942</v>
      </c>
      <c r="I421" s="11"/>
      <c r="J421" s="11"/>
      <c r="K421">
        <v>2465</v>
      </c>
    </row>
    <row r="422" spans="1:11" customFormat="1" ht="21.75" hidden="1" customHeight="1" x14ac:dyDescent="0.3">
      <c r="A422" s="3">
        <v>2020</v>
      </c>
      <c r="B422" s="3" t="s">
        <v>435</v>
      </c>
      <c r="C422" s="5">
        <v>44020</v>
      </c>
      <c r="D422" s="1" t="s">
        <v>357</v>
      </c>
      <c r="E422" s="3"/>
      <c r="F422" s="2">
        <v>1000</v>
      </c>
      <c r="G422" s="2"/>
      <c r="H422" s="4">
        <f t="shared" si="6"/>
        <v>4261.3999999999942</v>
      </c>
      <c r="I422" s="11"/>
      <c r="J422" s="11"/>
      <c r="K422">
        <v>838</v>
      </c>
    </row>
    <row r="423" spans="1:11" customFormat="1" ht="21.75" hidden="1" customHeight="1" x14ac:dyDescent="0.3">
      <c r="A423" s="3">
        <v>2020</v>
      </c>
      <c r="B423" s="3" t="s">
        <v>435</v>
      </c>
      <c r="C423" s="5">
        <v>44020</v>
      </c>
      <c r="D423" s="1" t="s">
        <v>368</v>
      </c>
      <c r="E423" s="3"/>
      <c r="F423" s="2">
        <v>2100</v>
      </c>
      <c r="G423" s="2"/>
      <c r="H423" s="4">
        <f t="shared" si="6"/>
        <v>6361.3999999999942</v>
      </c>
      <c r="I423" s="11"/>
      <c r="J423" s="11"/>
      <c r="K423">
        <v>839</v>
      </c>
    </row>
    <row r="424" spans="1:11" customFormat="1" ht="21.75" hidden="1" customHeight="1" x14ac:dyDescent="0.3">
      <c r="A424" s="3">
        <v>2020</v>
      </c>
      <c r="B424" s="3" t="s">
        <v>435</v>
      </c>
      <c r="C424" s="5">
        <v>44021</v>
      </c>
      <c r="D424" s="1" t="s">
        <v>511</v>
      </c>
      <c r="E424" s="3"/>
      <c r="F424" s="2">
        <v>802</v>
      </c>
      <c r="G424" s="2"/>
      <c r="H424" s="4">
        <f t="shared" si="6"/>
        <v>7163.3999999999942</v>
      </c>
      <c r="I424" s="11"/>
      <c r="J424" s="11"/>
      <c r="K424">
        <v>840</v>
      </c>
    </row>
    <row r="425" spans="1:11" customFormat="1" ht="21.75" hidden="1" customHeight="1" x14ac:dyDescent="0.3">
      <c r="A425" s="3">
        <v>2020</v>
      </c>
      <c r="B425" s="3" t="s">
        <v>435</v>
      </c>
      <c r="C425" s="5">
        <v>44021</v>
      </c>
      <c r="D425" s="1" t="s">
        <v>166</v>
      </c>
      <c r="E425" s="3"/>
      <c r="F425" s="2">
        <v>3444</v>
      </c>
      <c r="G425" s="2"/>
      <c r="H425" s="4">
        <f t="shared" si="6"/>
        <v>10607.399999999994</v>
      </c>
      <c r="I425" s="11"/>
      <c r="J425" s="11"/>
      <c r="K425">
        <v>841</v>
      </c>
    </row>
    <row r="426" spans="1:11" customFormat="1" ht="21.75" hidden="1" customHeight="1" x14ac:dyDescent="0.3">
      <c r="A426" s="3">
        <v>2020</v>
      </c>
      <c r="B426" s="3" t="s">
        <v>435</v>
      </c>
      <c r="C426" s="5">
        <v>44021</v>
      </c>
      <c r="D426" s="1" t="s">
        <v>534</v>
      </c>
      <c r="E426" s="3"/>
      <c r="F426" s="2">
        <v>10770</v>
      </c>
      <c r="G426" s="2"/>
      <c r="H426" s="4">
        <f t="shared" si="6"/>
        <v>21377.399999999994</v>
      </c>
      <c r="I426" s="11"/>
      <c r="J426" s="11"/>
      <c r="K426">
        <v>842</v>
      </c>
    </row>
    <row r="427" spans="1:11" customFormat="1" ht="21.75" hidden="1" customHeight="1" x14ac:dyDescent="0.3">
      <c r="A427" s="3">
        <v>2020</v>
      </c>
      <c r="B427" s="3" t="s">
        <v>435</v>
      </c>
      <c r="C427" s="5">
        <v>44025</v>
      </c>
      <c r="D427" s="1" t="s">
        <v>169</v>
      </c>
      <c r="E427" s="3"/>
      <c r="F427" s="2"/>
      <c r="G427" s="2">
        <v>5000</v>
      </c>
      <c r="H427" s="4">
        <f t="shared" si="6"/>
        <v>16377.399999999994</v>
      </c>
      <c r="I427" s="11"/>
      <c r="J427" s="11"/>
      <c r="K427">
        <v>2466</v>
      </c>
    </row>
    <row r="428" spans="1:11" customFormat="1" ht="21.75" hidden="1" customHeight="1" x14ac:dyDescent="0.3">
      <c r="A428" s="3">
        <v>2020</v>
      </c>
      <c r="B428" s="3" t="s">
        <v>435</v>
      </c>
      <c r="C428" s="5">
        <v>44025</v>
      </c>
      <c r="D428" s="1" t="s">
        <v>431</v>
      </c>
      <c r="E428" s="3"/>
      <c r="F428" s="2"/>
      <c r="G428" s="2">
        <v>4500</v>
      </c>
      <c r="H428" s="4">
        <f t="shared" si="6"/>
        <v>11877.399999999994</v>
      </c>
      <c r="I428" s="11"/>
      <c r="J428" s="11"/>
      <c r="K428">
        <v>2467</v>
      </c>
    </row>
    <row r="429" spans="1:11" customFormat="1" ht="21.75" hidden="1" customHeight="1" x14ac:dyDescent="0.3">
      <c r="A429" s="3">
        <v>2020</v>
      </c>
      <c r="B429" s="3" t="s">
        <v>435</v>
      </c>
      <c r="C429" s="5">
        <v>44026</v>
      </c>
      <c r="D429" s="1" t="s">
        <v>345</v>
      </c>
      <c r="E429" s="3"/>
      <c r="F429" s="2">
        <v>1250</v>
      </c>
      <c r="G429" s="2"/>
      <c r="H429" s="4">
        <f t="shared" si="6"/>
        <v>13127.399999999994</v>
      </c>
      <c r="I429" s="11"/>
      <c r="J429" s="11"/>
      <c r="K429">
        <v>843</v>
      </c>
    </row>
    <row r="430" spans="1:11" customFormat="1" ht="21.75" hidden="1" customHeight="1" x14ac:dyDescent="0.3">
      <c r="A430" s="3">
        <v>2020</v>
      </c>
      <c r="B430" s="3" t="s">
        <v>435</v>
      </c>
      <c r="C430" s="5">
        <v>44026</v>
      </c>
      <c r="D430" s="1" t="s">
        <v>53</v>
      </c>
      <c r="E430" s="3" t="s">
        <v>22</v>
      </c>
      <c r="F430" s="2">
        <v>24950</v>
      </c>
      <c r="G430" s="2"/>
      <c r="H430" s="4">
        <f t="shared" si="6"/>
        <v>38077.399999999994</v>
      </c>
      <c r="I430" s="11"/>
      <c r="J430" s="11"/>
      <c r="K430">
        <v>844</v>
      </c>
    </row>
    <row r="431" spans="1:11" customFormat="1" ht="21.75" hidden="1" customHeight="1" x14ac:dyDescent="0.3">
      <c r="A431" s="3">
        <v>2020</v>
      </c>
      <c r="B431" s="3" t="s">
        <v>435</v>
      </c>
      <c r="C431" s="5">
        <v>44033</v>
      </c>
      <c r="D431" s="1" t="s">
        <v>96</v>
      </c>
      <c r="E431" s="3"/>
      <c r="F431" s="2"/>
      <c r="G431" s="2">
        <v>10000</v>
      </c>
      <c r="H431" s="4">
        <f t="shared" si="6"/>
        <v>28077.399999999994</v>
      </c>
      <c r="I431" s="11"/>
      <c r="J431" s="11"/>
      <c r="K431">
        <v>2468</v>
      </c>
    </row>
    <row r="432" spans="1:11" customFormat="1" ht="21.75" hidden="1" customHeight="1" x14ac:dyDescent="0.3">
      <c r="A432" s="3">
        <v>2020</v>
      </c>
      <c r="B432" s="3" t="s">
        <v>435</v>
      </c>
      <c r="C432" s="5">
        <v>44036</v>
      </c>
      <c r="D432" s="1" t="s">
        <v>367</v>
      </c>
      <c r="E432" s="3" t="s">
        <v>22</v>
      </c>
      <c r="F432" s="2">
        <v>17100</v>
      </c>
      <c r="G432" s="2"/>
      <c r="H432" s="4">
        <f t="shared" si="6"/>
        <v>45177.399999999994</v>
      </c>
      <c r="I432" s="11"/>
      <c r="J432" s="11"/>
      <c r="K432">
        <v>845</v>
      </c>
    </row>
    <row r="433" spans="1:11" customFormat="1" ht="21.75" hidden="1" customHeight="1" x14ac:dyDescent="0.3">
      <c r="A433" s="3">
        <v>2020</v>
      </c>
      <c r="B433" s="3" t="s">
        <v>435</v>
      </c>
      <c r="C433" s="5">
        <v>44038</v>
      </c>
      <c r="D433" s="1" t="s">
        <v>47</v>
      </c>
      <c r="E433" s="3"/>
      <c r="F433" s="2"/>
      <c r="G433" s="2">
        <v>50</v>
      </c>
      <c r="H433" s="4">
        <f t="shared" si="6"/>
        <v>45127.399999999994</v>
      </c>
      <c r="I433" s="11"/>
      <c r="J433" s="11"/>
      <c r="K433">
        <v>2469</v>
      </c>
    </row>
    <row r="434" spans="1:11" customFormat="1" ht="21.75" hidden="1" customHeight="1" x14ac:dyDescent="0.3">
      <c r="A434" s="3">
        <v>2020</v>
      </c>
      <c r="B434" s="3" t="s">
        <v>435</v>
      </c>
      <c r="C434" s="5">
        <v>44039</v>
      </c>
      <c r="D434" s="1" t="s">
        <v>431</v>
      </c>
      <c r="E434" s="3"/>
      <c r="F434" s="2"/>
      <c r="G434" s="2">
        <v>10000</v>
      </c>
      <c r="H434" s="4">
        <f t="shared" si="6"/>
        <v>35127.399999999994</v>
      </c>
      <c r="I434" s="11"/>
      <c r="J434" s="11"/>
      <c r="K434">
        <v>2470</v>
      </c>
    </row>
    <row r="435" spans="1:11" customFormat="1" ht="21.75" hidden="1" customHeight="1" x14ac:dyDescent="0.3">
      <c r="A435" s="3">
        <v>2020</v>
      </c>
      <c r="B435" s="3" t="s">
        <v>435</v>
      </c>
      <c r="C435" s="5">
        <v>44039</v>
      </c>
      <c r="D435" s="1" t="s">
        <v>363</v>
      </c>
      <c r="E435" s="3"/>
      <c r="F435" s="2">
        <v>553.91999999999996</v>
      </c>
      <c r="G435" s="2"/>
      <c r="H435" s="4">
        <f t="shared" si="6"/>
        <v>35681.319999999992</v>
      </c>
      <c r="I435" s="11"/>
      <c r="J435" s="11"/>
      <c r="K435">
        <v>851</v>
      </c>
    </row>
    <row r="436" spans="1:11" customFormat="1" ht="21.75" hidden="1" customHeight="1" x14ac:dyDescent="0.3">
      <c r="A436" s="3">
        <v>2020</v>
      </c>
      <c r="B436" s="3" t="s">
        <v>435</v>
      </c>
      <c r="C436" s="5">
        <v>44040</v>
      </c>
      <c r="D436" s="1" t="s">
        <v>469</v>
      </c>
      <c r="E436" s="3"/>
      <c r="F436" s="2">
        <v>3500</v>
      </c>
      <c r="G436" s="2"/>
      <c r="H436" s="4">
        <f t="shared" si="6"/>
        <v>39181.319999999992</v>
      </c>
      <c r="I436" s="11"/>
      <c r="J436" s="11"/>
      <c r="K436">
        <v>852</v>
      </c>
    </row>
    <row r="437" spans="1:11" customFormat="1" ht="21.75" hidden="1" customHeight="1" x14ac:dyDescent="0.3">
      <c r="A437" s="3">
        <v>2020</v>
      </c>
      <c r="B437" s="3" t="s">
        <v>435</v>
      </c>
      <c r="C437" s="5">
        <v>44041</v>
      </c>
      <c r="D437" s="1" t="s">
        <v>327</v>
      </c>
      <c r="E437" s="3"/>
      <c r="F437" s="2">
        <v>480</v>
      </c>
      <c r="G437" s="2"/>
      <c r="H437" s="4">
        <f t="shared" si="6"/>
        <v>39661.319999999992</v>
      </c>
      <c r="I437" s="11"/>
      <c r="J437" s="11"/>
      <c r="K437">
        <v>853</v>
      </c>
    </row>
    <row r="438" spans="1:11" customFormat="1" ht="21.75" hidden="1" customHeight="1" x14ac:dyDescent="0.3">
      <c r="A438" s="3">
        <v>2020</v>
      </c>
      <c r="B438" s="3" t="s">
        <v>435</v>
      </c>
      <c r="C438" s="5">
        <v>44042</v>
      </c>
      <c r="D438" s="1" t="s">
        <v>96</v>
      </c>
      <c r="E438" s="3"/>
      <c r="F438" s="2"/>
      <c r="G438" s="2">
        <v>20000</v>
      </c>
      <c r="H438" s="4">
        <f t="shared" si="6"/>
        <v>19661.319999999992</v>
      </c>
      <c r="I438" s="11"/>
      <c r="J438" s="11"/>
      <c r="K438">
        <v>2471</v>
      </c>
    </row>
    <row r="439" spans="1:11" customFormat="1" ht="21.75" hidden="1" customHeight="1" x14ac:dyDescent="0.3">
      <c r="A439" s="3">
        <v>2020</v>
      </c>
      <c r="B439" s="3" t="s">
        <v>135</v>
      </c>
      <c r="C439" s="5">
        <v>44046</v>
      </c>
      <c r="D439" s="1" t="s">
        <v>431</v>
      </c>
      <c r="E439" s="3"/>
      <c r="F439" s="2"/>
      <c r="G439" s="2">
        <v>4000</v>
      </c>
      <c r="H439" s="4">
        <f t="shared" si="6"/>
        <v>15661.319999999992</v>
      </c>
      <c r="I439" s="11"/>
      <c r="J439" s="11"/>
      <c r="K439">
        <v>2529</v>
      </c>
    </row>
    <row r="440" spans="1:11" customFormat="1" ht="21.75" hidden="1" customHeight="1" x14ac:dyDescent="0.3">
      <c r="A440" s="3">
        <v>2020</v>
      </c>
      <c r="B440" s="3" t="s">
        <v>135</v>
      </c>
      <c r="C440" s="5">
        <v>44046</v>
      </c>
      <c r="D440" s="1" t="s">
        <v>145</v>
      </c>
      <c r="E440" s="3"/>
      <c r="F440" s="2"/>
      <c r="G440" s="2">
        <v>2880</v>
      </c>
      <c r="H440" s="4">
        <f t="shared" si="6"/>
        <v>12781.319999999992</v>
      </c>
      <c r="I440" s="11"/>
      <c r="J440" s="11"/>
      <c r="K440">
        <v>2530</v>
      </c>
    </row>
    <row r="441" spans="1:11" customFormat="1" ht="21.75" hidden="1" customHeight="1" x14ac:dyDescent="0.3">
      <c r="A441" s="3">
        <v>2020</v>
      </c>
      <c r="B441" s="3" t="s">
        <v>135</v>
      </c>
      <c r="C441" s="5">
        <v>44046</v>
      </c>
      <c r="D441" s="1" t="s">
        <v>47</v>
      </c>
      <c r="E441" s="3"/>
      <c r="F441" s="2"/>
      <c r="G441" s="2">
        <v>0.5</v>
      </c>
      <c r="H441" s="4">
        <f t="shared" si="6"/>
        <v>12780.819999999992</v>
      </c>
      <c r="I441" s="11"/>
      <c r="J441" s="11"/>
      <c r="K441">
        <v>2542</v>
      </c>
    </row>
    <row r="442" spans="1:11" customFormat="1" ht="21.75" hidden="1" customHeight="1" x14ac:dyDescent="0.3">
      <c r="A442" s="3">
        <v>2020</v>
      </c>
      <c r="B442" s="3" t="s">
        <v>135</v>
      </c>
      <c r="C442" s="5">
        <v>44047</v>
      </c>
      <c r="D442" s="1" t="s">
        <v>431</v>
      </c>
      <c r="E442" s="3"/>
      <c r="F442" s="2"/>
      <c r="G442" s="2">
        <v>100</v>
      </c>
      <c r="H442" s="4">
        <f t="shared" si="6"/>
        <v>12680.819999999992</v>
      </c>
      <c r="I442" s="11"/>
      <c r="J442" s="11"/>
      <c r="K442">
        <v>2531</v>
      </c>
    </row>
    <row r="443" spans="1:11" customFormat="1" ht="21.75" hidden="1" customHeight="1" x14ac:dyDescent="0.3">
      <c r="A443" s="3">
        <v>2020</v>
      </c>
      <c r="B443" s="3" t="s">
        <v>135</v>
      </c>
      <c r="C443" s="5">
        <v>44047</v>
      </c>
      <c r="D443" s="1" t="s">
        <v>368</v>
      </c>
      <c r="E443" s="3" t="s">
        <v>22</v>
      </c>
      <c r="F443" s="2">
        <v>1000</v>
      </c>
      <c r="G443" s="2"/>
      <c r="H443" s="4">
        <f t="shared" si="6"/>
        <v>13680.819999999992</v>
      </c>
      <c r="I443" s="11"/>
      <c r="J443" s="11"/>
      <c r="K443">
        <v>854</v>
      </c>
    </row>
    <row r="444" spans="1:11" customFormat="1" ht="21.75" hidden="1" customHeight="1" x14ac:dyDescent="0.3">
      <c r="A444" s="3">
        <v>2020</v>
      </c>
      <c r="B444" s="3" t="s">
        <v>135</v>
      </c>
      <c r="C444" s="5">
        <v>44048</v>
      </c>
      <c r="D444" s="1" t="s">
        <v>534</v>
      </c>
      <c r="E444" s="3" t="s">
        <v>22</v>
      </c>
      <c r="F444" s="2">
        <v>12550</v>
      </c>
      <c r="G444" s="2"/>
      <c r="H444" s="4">
        <f t="shared" si="6"/>
        <v>26230.819999999992</v>
      </c>
      <c r="I444" s="11"/>
      <c r="J444" s="11"/>
      <c r="K444">
        <v>855</v>
      </c>
    </row>
    <row r="445" spans="1:11" customFormat="1" ht="21.75" hidden="1" customHeight="1" x14ac:dyDescent="0.3">
      <c r="A445" s="3">
        <v>2020</v>
      </c>
      <c r="B445" s="3" t="s">
        <v>135</v>
      </c>
      <c r="C445" s="5">
        <v>44048</v>
      </c>
      <c r="D445" s="1" t="s">
        <v>96</v>
      </c>
      <c r="E445" s="3"/>
      <c r="F445" s="2"/>
      <c r="G445" s="2">
        <v>12500</v>
      </c>
      <c r="H445" s="4">
        <f t="shared" si="6"/>
        <v>13730.819999999992</v>
      </c>
      <c r="I445" s="11"/>
      <c r="J445" s="11"/>
      <c r="K445">
        <v>2532</v>
      </c>
    </row>
    <row r="446" spans="1:11" customFormat="1" ht="21.75" hidden="1" customHeight="1" x14ac:dyDescent="0.3">
      <c r="A446" s="3">
        <v>2020</v>
      </c>
      <c r="B446" s="3" t="s">
        <v>135</v>
      </c>
      <c r="C446" s="5">
        <v>44048</v>
      </c>
      <c r="D446" s="1" t="s">
        <v>518</v>
      </c>
      <c r="E446" s="3" t="s">
        <v>22</v>
      </c>
      <c r="F446" s="2">
        <v>3700</v>
      </c>
      <c r="G446" s="2"/>
      <c r="H446" s="4">
        <f t="shared" si="6"/>
        <v>17430.819999999992</v>
      </c>
      <c r="I446" s="11"/>
      <c r="J446" s="11"/>
      <c r="K446">
        <v>856</v>
      </c>
    </row>
    <row r="447" spans="1:11" customFormat="1" ht="21.75" hidden="1" customHeight="1" x14ac:dyDescent="0.3">
      <c r="A447" s="3">
        <v>2020</v>
      </c>
      <c r="B447" s="3" t="s">
        <v>135</v>
      </c>
      <c r="C447" s="5">
        <v>44049</v>
      </c>
      <c r="D447" s="1" t="s">
        <v>96</v>
      </c>
      <c r="E447" s="3"/>
      <c r="F447" s="2"/>
      <c r="G447" s="2">
        <v>10000</v>
      </c>
      <c r="H447" s="4">
        <f t="shared" si="6"/>
        <v>7430.8199999999924</v>
      </c>
      <c r="I447" s="11"/>
      <c r="J447" s="11"/>
      <c r="K447">
        <v>2533</v>
      </c>
    </row>
    <row r="448" spans="1:11" customFormat="1" ht="21.75" hidden="1" customHeight="1" x14ac:dyDescent="0.3">
      <c r="A448" s="3">
        <v>2020</v>
      </c>
      <c r="B448" s="3" t="s">
        <v>135</v>
      </c>
      <c r="C448" s="5">
        <v>44049</v>
      </c>
      <c r="D448" s="1" t="s">
        <v>487</v>
      </c>
      <c r="E448" s="3" t="s">
        <v>22</v>
      </c>
      <c r="F448" s="2">
        <v>1250</v>
      </c>
      <c r="G448" s="2"/>
      <c r="H448" s="4">
        <f t="shared" si="6"/>
        <v>8680.8199999999924</v>
      </c>
      <c r="I448" s="11"/>
      <c r="J448" s="11"/>
      <c r="K448">
        <v>872</v>
      </c>
    </row>
    <row r="449" spans="1:11" customFormat="1" ht="21.75" hidden="1" customHeight="1" x14ac:dyDescent="0.3">
      <c r="A449" s="3">
        <v>2020</v>
      </c>
      <c r="B449" s="3" t="s">
        <v>135</v>
      </c>
      <c r="C449" s="5">
        <v>44053</v>
      </c>
      <c r="D449" s="1" t="s">
        <v>463</v>
      </c>
      <c r="E449" s="3" t="s">
        <v>22</v>
      </c>
      <c r="F449" s="2">
        <v>27100</v>
      </c>
      <c r="G449" s="2"/>
      <c r="H449" s="4">
        <f t="shared" si="6"/>
        <v>35780.819999999992</v>
      </c>
      <c r="I449" s="11"/>
      <c r="J449" s="11"/>
      <c r="K449">
        <v>873</v>
      </c>
    </row>
    <row r="450" spans="1:11" customFormat="1" ht="21.75" hidden="1" customHeight="1" x14ac:dyDescent="0.3">
      <c r="A450" s="3">
        <v>2020</v>
      </c>
      <c r="B450" s="3" t="s">
        <v>135</v>
      </c>
      <c r="C450" s="5">
        <v>44055</v>
      </c>
      <c r="D450" s="1" t="s">
        <v>345</v>
      </c>
      <c r="E450" s="3" t="s">
        <v>22</v>
      </c>
      <c r="F450" s="2">
        <v>4350</v>
      </c>
      <c r="G450" s="2"/>
      <c r="H450" s="4">
        <f t="shared" si="6"/>
        <v>40130.819999999992</v>
      </c>
      <c r="I450" s="11"/>
      <c r="J450" s="11"/>
      <c r="K450">
        <v>874</v>
      </c>
    </row>
    <row r="451" spans="1:11" customFormat="1" ht="21.75" hidden="1" customHeight="1" x14ac:dyDescent="0.3">
      <c r="A451" s="3">
        <v>2020</v>
      </c>
      <c r="B451" s="3" t="s">
        <v>135</v>
      </c>
      <c r="C451" s="5">
        <v>44055</v>
      </c>
      <c r="D451" s="1" t="s">
        <v>359</v>
      </c>
      <c r="E451" s="3" t="s">
        <v>22</v>
      </c>
      <c r="F451" s="2">
        <v>1900</v>
      </c>
      <c r="G451" s="2"/>
      <c r="H451" s="4">
        <f t="shared" si="6"/>
        <v>42030.819999999992</v>
      </c>
      <c r="I451" s="11"/>
      <c r="J451" s="11"/>
      <c r="K451">
        <v>875</v>
      </c>
    </row>
    <row r="452" spans="1:11" customFormat="1" ht="21.75" hidden="1" customHeight="1" x14ac:dyDescent="0.3">
      <c r="A452" s="3">
        <v>2020</v>
      </c>
      <c r="B452" s="3" t="s">
        <v>135</v>
      </c>
      <c r="C452" s="5">
        <v>44056</v>
      </c>
      <c r="D452" s="1" t="s">
        <v>357</v>
      </c>
      <c r="E452" s="3" t="s">
        <v>22</v>
      </c>
      <c r="F452" s="2">
        <v>1150</v>
      </c>
      <c r="G452" s="2"/>
      <c r="H452" s="4">
        <f t="shared" ref="H452:H515" si="7">H451+F452-G452</f>
        <v>43180.819999999992</v>
      </c>
      <c r="I452" s="11"/>
      <c r="J452" s="11"/>
      <c r="K452">
        <v>876</v>
      </c>
    </row>
    <row r="453" spans="1:11" customFormat="1" ht="21.75" hidden="1" customHeight="1" x14ac:dyDescent="0.3">
      <c r="A453" s="3">
        <v>2020</v>
      </c>
      <c r="B453" s="3" t="s">
        <v>135</v>
      </c>
      <c r="C453" s="5">
        <v>44061</v>
      </c>
      <c r="D453" s="1" t="s">
        <v>431</v>
      </c>
      <c r="E453" s="3"/>
      <c r="F453" s="2"/>
      <c r="G453" s="2">
        <v>6000</v>
      </c>
      <c r="H453" s="4">
        <f t="shared" si="7"/>
        <v>37180.819999999992</v>
      </c>
      <c r="I453" s="11"/>
      <c r="J453" s="11"/>
      <c r="K453">
        <v>2535</v>
      </c>
    </row>
    <row r="454" spans="1:11" customFormat="1" ht="21.75" hidden="1" customHeight="1" x14ac:dyDescent="0.3">
      <c r="A454" s="3">
        <v>2020</v>
      </c>
      <c r="B454" s="3" t="s">
        <v>135</v>
      </c>
      <c r="C454" s="5">
        <v>44063</v>
      </c>
      <c r="D454" s="1" t="s">
        <v>169</v>
      </c>
      <c r="E454" s="3"/>
      <c r="F454" s="2"/>
      <c r="G454" s="2">
        <v>5000</v>
      </c>
      <c r="H454" s="4">
        <f t="shared" si="7"/>
        <v>32180.819999999992</v>
      </c>
      <c r="I454" s="11"/>
      <c r="J454" s="11"/>
      <c r="K454">
        <v>2536</v>
      </c>
    </row>
    <row r="455" spans="1:11" customFormat="1" ht="21.75" hidden="1" customHeight="1" x14ac:dyDescent="0.3">
      <c r="A455" s="3">
        <v>2020</v>
      </c>
      <c r="B455" s="3" t="s">
        <v>135</v>
      </c>
      <c r="C455" s="5">
        <v>44064</v>
      </c>
      <c r="D455" s="1" t="s">
        <v>431</v>
      </c>
      <c r="E455" s="3"/>
      <c r="F455" s="2"/>
      <c r="G455" s="2">
        <v>5000</v>
      </c>
      <c r="H455" s="4">
        <f t="shared" si="7"/>
        <v>27180.819999999992</v>
      </c>
      <c r="I455" s="11"/>
      <c r="J455" s="11"/>
      <c r="K455">
        <v>2537</v>
      </c>
    </row>
    <row r="456" spans="1:11" customFormat="1" ht="21.75" hidden="1" customHeight="1" x14ac:dyDescent="0.3">
      <c r="A456" s="3">
        <v>2020</v>
      </c>
      <c r="B456" s="3" t="s">
        <v>135</v>
      </c>
      <c r="C456" s="5">
        <v>44067</v>
      </c>
      <c r="D456" s="1" t="s">
        <v>519</v>
      </c>
      <c r="E456" s="3" t="s">
        <v>22</v>
      </c>
      <c r="F456" s="2">
        <v>3963.96</v>
      </c>
      <c r="G456" s="2"/>
      <c r="H456" s="4">
        <f t="shared" si="7"/>
        <v>31144.779999999992</v>
      </c>
      <c r="I456" s="11"/>
      <c r="J456" s="11"/>
      <c r="K456">
        <v>877</v>
      </c>
    </row>
    <row r="457" spans="1:11" customFormat="1" ht="21.75" hidden="1" customHeight="1" x14ac:dyDescent="0.3">
      <c r="A457" s="3">
        <v>2020</v>
      </c>
      <c r="B457" s="3" t="s">
        <v>135</v>
      </c>
      <c r="C457" s="5">
        <v>44068</v>
      </c>
      <c r="D457" s="1" t="s">
        <v>367</v>
      </c>
      <c r="E457" s="3" t="s">
        <v>22</v>
      </c>
      <c r="F457" s="2">
        <v>27016.2</v>
      </c>
      <c r="G457" s="2"/>
      <c r="H457" s="4">
        <f t="shared" si="7"/>
        <v>58160.979999999996</v>
      </c>
      <c r="I457" s="11"/>
      <c r="J457" s="11"/>
      <c r="K457">
        <v>878</v>
      </c>
    </row>
    <row r="458" spans="1:11" customFormat="1" ht="21.75" hidden="1" customHeight="1" x14ac:dyDescent="0.3">
      <c r="A458" s="3">
        <v>2020</v>
      </c>
      <c r="B458" s="3" t="s">
        <v>135</v>
      </c>
      <c r="C458" s="5">
        <v>44069</v>
      </c>
      <c r="D458" s="1" t="s">
        <v>363</v>
      </c>
      <c r="E458" s="3" t="s">
        <v>22</v>
      </c>
      <c r="F458" s="2">
        <v>1133.94</v>
      </c>
      <c r="G458" s="2"/>
      <c r="H458" s="4">
        <f t="shared" si="7"/>
        <v>59294.92</v>
      </c>
      <c r="I458" s="11"/>
      <c r="J458" s="11"/>
      <c r="K458">
        <v>879</v>
      </c>
    </row>
    <row r="459" spans="1:11" customFormat="1" ht="21.75" hidden="1" customHeight="1" x14ac:dyDescent="0.3">
      <c r="A459" s="3">
        <v>2020</v>
      </c>
      <c r="B459" s="3" t="s">
        <v>135</v>
      </c>
      <c r="C459" s="5">
        <v>44070</v>
      </c>
      <c r="D459" s="1" t="s">
        <v>457</v>
      </c>
      <c r="E459" s="3"/>
      <c r="F459" s="2"/>
      <c r="G459" s="2">
        <v>5503</v>
      </c>
      <c r="H459" s="4">
        <f t="shared" si="7"/>
        <v>53791.92</v>
      </c>
      <c r="I459" s="11"/>
      <c r="J459" s="11"/>
      <c r="K459">
        <v>2538</v>
      </c>
    </row>
    <row r="460" spans="1:11" customFormat="1" ht="21.75" hidden="1" customHeight="1" x14ac:dyDescent="0.3">
      <c r="A460" s="3">
        <v>2020</v>
      </c>
      <c r="B460" s="3" t="s">
        <v>135</v>
      </c>
      <c r="C460" s="5">
        <v>44070</v>
      </c>
      <c r="D460" s="1" t="s">
        <v>441</v>
      </c>
      <c r="E460" s="3"/>
      <c r="F460" s="2"/>
      <c r="G460" s="2">
        <v>5095</v>
      </c>
      <c r="H460" s="4">
        <f t="shared" si="7"/>
        <v>48696.92</v>
      </c>
      <c r="I460" s="11"/>
      <c r="J460" s="11"/>
      <c r="K460">
        <v>2539</v>
      </c>
    </row>
    <row r="461" spans="1:11" customFormat="1" ht="21.75" hidden="1" customHeight="1" x14ac:dyDescent="0.3">
      <c r="A461" s="3">
        <v>2020</v>
      </c>
      <c r="B461" s="3" t="s">
        <v>135</v>
      </c>
      <c r="C461" s="5">
        <v>44070</v>
      </c>
      <c r="D461" s="1" t="s">
        <v>96</v>
      </c>
      <c r="E461" s="3"/>
      <c r="F461" s="2"/>
      <c r="G461" s="2">
        <v>10000</v>
      </c>
      <c r="H461" s="4">
        <f t="shared" si="7"/>
        <v>38696.92</v>
      </c>
      <c r="I461" s="11"/>
      <c r="J461" s="11"/>
      <c r="K461">
        <v>2540</v>
      </c>
    </row>
    <row r="462" spans="1:11" customFormat="1" ht="21.75" hidden="1" customHeight="1" x14ac:dyDescent="0.3">
      <c r="A462" s="3">
        <v>2020</v>
      </c>
      <c r="B462" s="3" t="s">
        <v>135</v>
      </c>
      <c r="C462" s="5">
        <v>44070</v>
      </c>
      <c r="D462" s="1" t="s">
        <v>463</v>
      </c>
      <c r="E462" s="3" t="s">
        <v>22</v>
      </c>
      <c r="F462" s="2">
        <v>13050</v>
      </c>
      <c r="G462" s="2"/>
      <c r="H462" s="4">
        <f t="shared" si="7"/>
        <v>51746.92</v>
      </c>
      <c r="I462" s="11"/>
      <c r="J462" s="11"/>
      <c r="K462">
        <v>880</v>
      </c>
    </row>
    <row r="463" spans="1:11" customFormat="1" ht="21.75" hidden="1" customHeight="1" x14ac:dyDescent="0.3">
      <c r="A463" s="3">
        <v>2020</v>
      </c>
      <c r="B463" s="3" t="s">
        <v>135</v>
      </c>
      <c r="C463" s="5">
        <v>44071</v>
      </c>
      <c r="D463" s="1" t="s">
        <v>469</v>
      </c>
      <c r="E463" s="3" t="s">
        <v>22</v>
      </c>
      <c r="F463" s="2">
        <v>2350</v>
      </c>
      <c r="G463" s="2"/>
      <c r="H463" s="4">
        <f t="shared" si="7"/>
        <v>54096.92</v>
      </c>
      <c r="I463" s="11"/>
      <c r="J463" s="11"/>
      <c r="K463">
        <v>881</v>
      </c>
    </row>
    <row r="464" spans="1:11" customFormat="1" ht="21.75" hidden="1" customHeight="1" x14ac:dyDescent="0.3">
      <c r="A464" s="3">
        <v>2020</v>
      </c>
      <c r="B464" s="3" t="s">
        <v>135</v>
      </c>
      <c r="C464" s="5">
        <v>44071</v>
      </c>
      <c r="D464" s="1" t="s">
        <v>53</v>
      </c>
      <c r="E464" s="3" t="s">
        <v>22</v>
      </c>
      <c r="F464" s="2">
        <v>31800</v>
      </c>
      <c r="G464" s="2"/>
      <c r="H464" s="4">
        <f t="shared" si="7"/>
        <v>85896.92</v>
      </c>
      <c r="I464" s="11"/>
      <c r="J464" s="11"/>
      <c r="K464">
        <v>882</v>
      </c>
    </row>
    <row r="465" spans="1:11" customFormat="1" ht="21.75" hidden="1" customHeight="1" x14ac:dyDescent="0.3">
      <c r="A465" s="3">
        <v>2020</v>
      </c>
      <c r="B465" s="3" t="s">
        <v>135</v>
      </c>
      <c r="C465" s="5">
        <v>44071</v>
      </c>
      <c r="D465" s="1" t="s">
        <v>166</v>
      </c>
      <c r="E465" s="3" t="s">
        <v>22</v>
      </c>
      <c r="F465" s="26">
        <v>7000</v>
      </c>
      <c r="G465" s="26"/>
      <c r="H465" s="4">
        <f t="shared" si="7"/>
        <v>92896.92</v>
      </c>
      <c r="I465" s="11"/>
      <c r="J465" s="11"/>
      <c r="K465">
        <v>883</v>
      </c>
    </row>
    <row r="466" spans="1:11" customFormat="1" ht="21.75" hidden="1" customHeight="1" thickBot="1" x14ac:dyDescent="0.35">
      <c r="A466" s="34">
        <v>2020</v>
      </c>
      <c r="B466" s="34" t="s">
        <v>135</v>
      </c>
      <c r="C466" s="19">
        <v>44072</v>
      </c>
      <c r="D466" s="24" t="s">
        <v>431</v>
      </c>
      <c r="E466" s="34"/>
      <c r="F466" s="21"/>
      <c r="G466" s="21">
        <v>500</v>
      </c>
      <c r="H466" s="22">
        <f t="shared" si="7"/>
        <v>92396.92</v>
      </c>
      <c r="I466" s="80"/>
      <c r="J466" s="11"/>
      <c r="K466">
        <v>2541</v>
      </c>
    </row>
    <row r="467" spans="1:11" customFormat="1" ht="21.75" hidden="1" customHeight="1" x14ac:dyDescent="0.3">
      <c r="A467" s="3">
        <v>2020</v>
      </c>
      <c r="B467" s="3" t="s">
        <v>147</v>
      </c>
      <c r="C467" s="5">
        <v>44075</v>
      </c>
      <c r="D467" s="1" t="s">
        <v>169</v>
      </c>
      <c r="E467" s="3"/>
      <c r="F467" s="2"/>
      <c r="G467" s="2">
        <v>3000</v>
      </c>
      <c r="H467" s="4">
        <f t="shared" si="7"/>
        <v>89396.92</v>
      </c>
      <c r="I467" s="11"/>
      <c r="J467" s="11"/>
      <c r="K467">
        <v>2559</v>
      </c>
    </row>
    <row r="468" spans="1:11" customFormat="1" ht="21.75" hidden="1" customHeight="1" x14ac:dyDescent="0.3">
      <c r="A468" s="3">
        <v>2020</v>
      </c>
      <c r="B468" s="3" t="s">
        <v>147</v>
      </c>
      <c r="C468" s="5">
        <v>44075</v>
      </c>
      <c r="D468" s="1" t="s">
        <v>87</v>
      </c>
      <c r="E468" s="3" t="s">
        <v>325</v>
      </c>
      <c r="F468" s="2"/>
      <c r="G468" s="2">
        <v>20000</v>
      </c>
      <c r="H468" s="4">
        <f t="shared" si="7"/>
        <v>69396.92</v>
      </c>
      <c r="I468" s="11"/>
      <c r="J468" s="11"/>
      <c r="K468">
        <v>1660</v>
      </c>
    </row>
    <row r="469" spans="1:11" customFormat="1" ht="21.75" hidden="1" customHeight="1" x14ac:dyDescent="0.3">
      <c r="A469" s="3">
        <v>2020</v>
      </c>
      <c r="B469" s="3" t="s">
        <v>147</v>
      </c>
      <c r="C469" s="5">
        <v>44076</v>
      </c>
      <c r="D469" s="1" t="s">
        <v>431</v>
      </c>
      <c r="E469" s="3"/>
      <c r="F469" s="2"/>
      <c r="G469" s="2">
        <v>4000</v>
      </c>
      <c r="H469" s="4">
        <f t="shared" si="7"/>
        <v>65396.92</v>
      </c>
      <c r="I469" s="11"/>
      <c r="J469" s="11"/>
      <c r="K469">
        <v>2560</v>
      </c>
    </row>
    <row r="470" spans="1:11" customFormat="1" ht="21.75" hidden="1" customHeight="1" x14ac:dyDescent="0.3">
      <c r="A470" s="3">
        <v>2020</v>
      </c>
      <c r="B470" s="3" t="s">
        <v>147</v>
      </c>
      <c r="C470" s="5">
        <v>44076</v>
      </c>
      <c r="D470" s="1" t="s">
        <v>77</v>
      </c>
      <c r="E470" s="3" t="s">
        <v>22</v>
      </c>
      <c r="F470" s="2">
        <v>550</v>
      </c>
      <c r="G470" s="2"/>
      <c r="H470" s="4">
        <f t="shared" si="7"/>
        <v>65946.92</v>
      </c>
      <c r="I470" s="11"/>
      <c r="J470" s="11"/>
      <c r="K470">
        <v>884</v>
      </c>
    </row>
    <row r="471" spans="1:11" customFormat="1" ht="21" hidden="1" customHeight="1" x14ac:dyDescent="0.3">
      <c r="A471" s="3">
        <v>2020</v>
      </c>
      <c r="B471" s="3" t="s">
        <v>147</v>
      </c>
      <c r="C471" s="5">
        <v>44077</v>
      </c>
      <c r="D471" s="1" t="s">
        <v>368</v>
      </c>
      <c r="E471" s="3" t="s">
        <v>22</v>
      </c>
      <c r="F471" s="2">
        <v>2000</v>
      </c>
      <c r="G471" s="2"/>
      <c r="H471" s="4">
        <f t="shared" si="7"/>
        <v>67946.92</v>
      </c>
      <c r="I471" s="11"/>
      <c r="J471" s="11"/>
      <c r="K471">
        <v>885</v>
      </c>
    </row>
    <row r="472" spans="1:11" customFormat="1" ht="21" hidden="1" customHeight="1" x14ac:dyDescent="0.3">
      <c r="A472" s="3">
        <v>2020</v>
      </c>
      <c r="B472" s="3" t="s">
        <v>147</v>
      </c>
      <c r="C472" s="5">
        <v>44077</v>
      </c>
      <c r="D472" s="1" t="s">
        <v>25</v>
      </c>
      <c r="E472" s="3" t="s">
        <v>22</v>
      </c>
      <c r="F472" s="2">
        <v>3700</v>
      </c>
      <c r="G472" s="2"/>
      <c r="H472" s="4">
        <f t="shared" si="7"/>
        <v>71646.92</v>
      </c>
      <c r="I472" s="11"/>
      <c r="J472" s="11"/>
      <c r="K472">
        <v>886</v>
      </c>
    </row>
    <row r="473" spans="1:11" customFormat="1" ht="21" hidden="1" customHeight="1" x14ac:dyDescent="0.3">
      <c r="A473" s="3">
        <v>2020</v>
      </c>
      <c r="B473" s="3" t="s">
        <v>147</v>
      </c>
      <c r="C473" s="5">
        <v>44081</v>
      </c>
      <c r="D473" s="1" t="s">
        <v>166</v>
      </c>
      <c r="E473" s="3" t="s">
        <v>22</v>
      </c>
      <c r="F473" s="2">
        <v>2510</v>
      </c>
      <c r="G473" s="2"/>
      <c r="H473" s="4">
        <f t="shared" si="7"/>
        <v>74156.92</v>
      </c>
      <c r="I473" s="11"/>
      <c r="J473" s="11"/>
      <c r="K473">
        <v>889</v>
      </c>
    </row>
    <row r="474" spans="1:11" customFormat="1" ht="21" hidden="1" customHeight="1" x14ac:dyDescent="0.3">
      <c r="A474" s="3">
        <v>2020</v>
      </c>
      <c r="B474" s="3" t="s">
        <v>147</v>
      </c>
      <c r="C474" s="5">
        <v>44081</v>
      </c>
      <c r="D474" s="1" t="s">
        <v>534</v>
      </c>
      <c r="E474" s="3" t="s">
        <v>22</v>
      </c>
      <c r="F474" s="2">
        <v>8510</v>
      </c>
      <c r="G474" s="2"/>
      <c r="H474" s="4">
        <f t="shared" si="7"/>
        <v>82666.92</v>
      </c>
      <c r="I474" s="11"/>
      <c r="J474" s="11"/>
      <c r="K474">
        <v>890</v>
      </c>
    </row>
    <row r="475" spans="1:11" customFormat="1" ht="21" hidden="1" customHeight="1" x14ac:dyDescent="0.3">
      <c r="A475" s="3">
        <v>2020</v>
      </c>
      <c r="B475" s="3" t="s">
        <v>147</v>
      </c>
      <c r="C475" s="5">
        <v>44081</v>
      </c>
      <c r="D475" s="1" t="s">
        <v>87</v>
      </c>
      <c r="E475" s="3" t="s">
        <v>325</v>
      </c>
      <c r="F475" s="2"/>
      <c r="G475" s="2">
        <v>10000</v>
      </c>
      <c r="H475" s="4">
        <f t="shared" si="7"/>
        <v>72666.92</v>
      </c>
      <c r="I475" s="11"/>
      <c r="J475" s="11"/>
      <c r="K475">
        <v>1661</v>
      </c>
    </row>
    <row r="476" spans="1:11" customFormat="1" ht="21" hidden="1" customHeight="1" x14ac:dyDescent="0.3">
      <c r="A476" s="3">
        <v>2020</v>
      </c>
      <c r="B476" s="3" t="s">
        <v>147</v>
      </c>
      <c r="C476" s="5">
        <v>44083</v>
      </c>
      <c r="D476" s="1" t="s">
        <v>261</v>
      </c>
      <c r="E476" s="3" t="s">
        <v>22</v>
      </c>
      <c r="F476" s="2">
        <v>700</v>
      </c>
      <c r="G476" s="2"/>
      <c r="H476" s="4">
        <f t="shared" si="7"/>
        <v>73366.92</v>
      </c>
      <c r="I476" s="11"/>
      <c r="J476" s="11"/>
      <c r="K476">
        <v>891</v>
      </c>
    </row>
    <row r="477" spans="1:11" customFormat="1" ht="21" hidden="1" customHeight="1" x14ac:dyDescent="0.3">
      <c r="A477" s="3">
        <v>2020</v>
      </c>
      <c r="B477" s="3" t="s">
        <v>147</v>
      </c>
      <c r="C477" s="5">
        <v>44085</v>
      </c>
      <c r="D477" s="1" t="s">
        <v>345</v>
      </c>
      <c r="E477" s="3" t="s">
        <v>22</v>
      </c>
      <c r="F477" s="2">
        <v>1550</v>
      </c>
      <c r="G477" s="2"/>
      <c r="H477" s="4">
        <f t="shared" si="7"/>
        <v>74916.92</v>
      </c>
      <c r="I477" s="11"/>
      <c r="J477" s="11"/>
      <c r="K477">
        <v>892</v>
      </c>
    </row>
    <row r="478" spans="1:11" customFormat="1" ht="21" hidden="1" customHeight="1" x14ac:dyDescent="0.3">
      <c r="A478" s="3">
        <v>2020</v>
      </c>
      <c r="B478" s="3" t="s">
        <v>147</v>
      </c>
      <c r="C478" s="5">
        <v>44085</v>
      </c>
      <c r="D478" s="1" t="s">
        <v>463</v>
      </c>
      <c r="E478" s="3" t="s">
        <v>22</v>
      </c>
      <c r="F478" s="2">
        <v>2600</v>
      </c>
      <c r="G478" s="2"/>
      <c r="H478" s="4">
        <f t="shared" si="7"/>
        <v>77516.92</v>
      </c>
      <c r="I478" s="11"/>
      <c r="J478" s="11"/>
      <c r="K478">
        <v>893</v>
      </c>
    </row>
    <row r="479" spans="1:11" customFormat="1" ht="21" hidden="1" customHeight="1" x14ac:dyDescent="0.3">
      <c r="A479" s="3">
        <v>2020</v>
      </c>
      <c r="B479" s="3" t="s">
        <v>147</v>
      </c>
      <c r="C479" s="5">
        <v>44085</v>
      </c>
      <c r="D479" s="1" t="s">
        <v>463</v>
      </c>
      <c r="E479" s="3" t="s">
        <v>22</v>
      </c>
      <c r="F479" s="2">
        <v>22450</v>
      </c>
      <c r="G479" s="2"/>
      <c r="H479" s="4">
        <f t="shared" si="7"/>
        <v>99966.92</v>
      </c>
      <c r="I479" s="11"/>
      <c r="J479" s="11"/>
      <c r="K479">
        <v>894</v>
      </c>
    </row>
    <row r="480" spans="1:11" customFormat="1" ht="21" hidden="1" customHeight="1" x14ac:dyDescent="0.3">
      <c r="A480" s="3">
        <v>2020</v>
      </c>
      <c r="B480" s="3" t="s">
        <v>147</v>
      </c>
      <c r="C480" s="5">
        <v>44092</v>
      </c>
      <c r="D480" s="1" t="s">
        <v>87</v>
      </c>
      <c r="E480" s="3" t="s">
        <v>325</v>
      </c>
      <c r="F480" s="2"/>
      <c r="G480" s="2">
        <v>10000</v>
      </c>
      <c r="H480" s="4">
        <f t="shared" si="7"/>
        <v>89966.92</v>
      </c>
      <c r="I480" s="11"/>
      <c r="J480" s="11"/>
      <c r="K480">
        <v>1662</v>
      </c>
    </row>
    <row r="481" spans="1:11" customFormat="1" ht="21" hidden="1" customHeight="1" x14ac:dyDescent="0.3">
      <c r="A481" s="3">
        <v>2020</v>
      </c>
      <c r="B481" s="3" t="s">
        <v>147</v>
      </c>
      <c r="C481" s="5">
        <v>44094</v>
      </c>
      <c r="D481" s="1" t="s">
        <v>53</v>
      </c>
      <c r="E481" s="3" t="s">
        <v>22</v>
      </c>
      <c r="F481" s="2">
        <v>21550</v>
      </c>
      <c r="G481" s="2"/>
      <c r="H481" s="4">
        <f t="shared" si="7"/>
        <v>111516.92</v>
      </c>
      <c r="I481" s="11"/>
      <c r="J481" s="11"/>
      <c r="K481">
        <v>903</v>
      </c>
    </row>
    <row r="482" spans="1:11" customFormat="1" ht="21" hidden="1" customHeight="1" x14ac:dyDescent="0.3">
      <c r="A482" s="3">
        <v>2020</v>
      </c>
      <c r="B482" s="3" t="s">
        <v>147</v>
      </c>
      <c r="C482" s="5">
        <v>44095</v>
      </c>
      <c r="D482" s="1" t="s">
        <v>431</v>
      </c>
      <c r="E482" s="3"/>
      <c r="F482" s="2"/>
      <c r="G482" s="2">
        <v>5000</v>
      </c>
      <c r="H482" s="4">
        <f t="shared" si="7"/>
        <v>106516.92</v>
      </c>
      <c r="I482" s="11"/>
      <c r="J482" s="11"/>
      <c r="K482">
        <v>2561</v>
      </c>
    </row>
    <row r="483" spans="1:11" customFormat="1" ht="21" hidden="1" customHeight="1" x14ac:dyDescent="0.3">
      <c r="A483" s="3">
        <v>2020</v>
      </c>
      <c r="B483" s="3" t="s">
        <v>147</v>
      </c>
      <c r="C483" s="5">
        <v>44096</v>
      </c>
      <c r="D483" s="1" t="s">
        <v>25</v>
      </c>
      <c r="E483" s="3" t="s">
        <v>22</v>
      </c>
      <c r="F483" s="2">
        <v>2400</v>
      </c>
      <c r="G483" s="2"/>
      <c r="H483" s="4">
        <f t="shared" si="7"/>
        <v>108916.92</v>
      </c>
      <c r="I483" s="11"/>
      <c r="J483" s="11"/>
      <c r="K483">
        <v>904</v>
      </c>
    </row>
    <row r="484" spans="1:11" customFormat="1" ht="21" hidden="1" customHeight="1" x14ac:dyDescent="0.3">
      <c r="A484" s="3">
        <v>2020</v>
      </c>
      <c r="B484" s="3" t="s">
        <v>147</v>
      </c>
      <c r="C484" s="5">
        <v>44098</v>
      </c>
      <c r="D484" s="1" t="s">
        <v>463</v>
      </c>
      <c r="E484" s="3" t="s">
        <v>22</v>
      </c>
      <c r="F484" s="2">
        <v>1950</v>
      </c>
      <c r="G484" s="2"/>
      <c r="H484" s="4">
        <f t="shared" si="7"/>
        <v>110866.92</v>
      </c>
      <c r="I484" s="11"/>
      <c r="J484" s="11"/>
      <c r="K484">
        <v>905</v>
      </c>
    </row>
    <row r="485" spans="1:11" customFormat="1" ht="21" hidden="1" customHeight="1" x14ac:dyDescent="0.3">
      <c r="A485" s="3">
        <v>2020</v>
      </c>
      <c r="B485" s="3" t="s">
        <v>147</v>
      </c>
      <c r="C485" s="5">
        <v>44099</v>
      </c>
      <c r="D485" s="1" t="s">
        <v>367</v>
      </c>
      <c r="E485" s="3" t="s">
        <v>22</v>
      </c>
      <c r="F485" s="2">
        <v>5400</v>
      </c>
      <c r="G485" s="2"/>
      <c r="H485" s="4">
        <f t="shared" si="7"/>
        <v>116266.92</v>
      </c>
      <c r="I485" s="11"/>
      <c r="J485" s="11"/>
      <c r="K485">
        <v>906</v>
      </c>
    </row>
    <row r="486" spans="1:11" customFormat="1" ht="21" hidden="1" customHeight="1" x14ac:dyDescent="0.3">
      <c r="A486" s="3">
        <v>2020</v>
      </c>
      <c r="B486" s="3" t="s">
        <v>147</v>
      </c>
      <c r="C486" s="5">
        <v>44102</v>
      </c>
      <c r="D486" s="1" t="s">
        <v>457</v>
      </c>
      <c r="E486" s="3"/>
      <c r="F486" s="2"/>
      <c r="G486" s="2">
        <v>6003</v>
      </c>
      <c r="H486" s="4">
        <f t="shared" si="7"/>
        <v>110263.92</v>
      </c>
      <c r="I486" s="11"/>
      <c r="J486" s="11"/>
      <c r="K486">
        <v>2562</v>
      </c>
    </row>
    <row r="487" spans="1:11" customFormat="1" ht="21" hidden="1" customHeight="1" x14ac:dyDescent="0.3">
      <c r="A487" s="3">
        <v>2020</v>
      </c>
      <c r="B487" s="3" t="s">
        <v>147</v>
      </c>
      <c r="C487" s="5">
        <v>44102</v>
      </c>
      <c r="D487" s="1" t="s">
        <v>441</v>
      </c>
      <c r="E487" s="3"/>
      <c r="F487" s="26"/>
      <c r="G487" s="26">
        <v>6500</v>
      </c>
      <c r="H487" s="4">
        <f t="shared" si="7"/>
        <v>103763.92</v>
      </c>
      <c r="I487" s="11"/>
      <c r="J487" s="11"/>
      <c r="K487">
        <v>2563</v>
      </c>
    </row>
    <row r="488" spans="1:11" customFormat="1" ht="21" hidden="1" customHeight="1" thickBot="1" x14ac:dyDescent="0.35">
      <c r="A488" s="34">
        <v>2020</v>
      </c>
      <c r="B488" s="34" t="s">
        <v>147</v>
      </c>
      <c r="C488" s="19">
        <v>44102</v>
      </c>
      <c r="D488" s="24" t="s">
        <v>96</v>
      </c>
      <c r="E488" s="34"/>
      <c r="F488" s="21"/>
      <c r="G488" s="21">
        <v>60000</v>
      </c>
      <c r="H488" s="22">
        <f t="shared" si="7"/>
        <v>43763.92</v>
      </c>
      <c r="I488" s="80"/>
      <c r="J488" s="11"/>
      <c r="K488">
        <v>2564</v>
      </c>
    </row>
    <row r="489" spans="1:11" customFormat="1" ht="21" hidden="1" customHeight="1" x14ac:dyDescent="0.3">
      <c r="A489" s="3">
        <v>2020</v>
      </c>
      <c r="B489" s="3" t="s">
        <v>147</v>
      </c>
      <c r="C489" s="5">
        <v>44102</v>
      </c>
      <c r="D489" s="1" t="s">
        <v>363</v>
      </c>
      <c r="E489" s="3" t="s">
        <v>22</v>
      </c>
      <c r="F489" s="2">
        <v>3177.93</v>
      </c>
      <c r="G489" s="2"/>
      <c r="H489" s="4">
        <f t="shared" si="7"/>
        <v>46941.85</v>
      </c>
      <c r="I489" s="11"/>
      <c r="J489" s="11"/>
      <c r="K489">
        <v>907</v>
      </c>
    </row>
    <row r="490" spans="1:11" customFormat="1" ht="21" hidden="1" customHeight="1" x14ac:dyDescent="0.3">
      <c r="A490" s="3">
        <v>2020</v>
      </c>
      <c r="B490" s="3" t="s">
        <v>459</v>
      </c>
      <c r="C490" s="5">
        <v>44105</v>
      </c>
      <c r="D490" s="1" t="s">
        <v>524</v>
      </c>
      <c r="E490" s="3" t="s">
        <v>22</v>
      </c>
      <c r="F490" s="2">
        <v>1100</v>
      </c>
      <c r="G490" s="2"/>
      <c r="H490" s="4">
        <f t="shared" si="7"/>
        <v>48041.85</v>
      </c>
      <c r="I490" s="11"/>
      <c r="J490" s="11"/>
      <c r="K490">
        <v>917</v>
      </c>
    </row>
    <row r="491" spans="1:11" customFormat="1" ht="21" hidden="1" customHeight="1" x14ac:dyDescent="0.3">
      <c r="A491" s="3">
        <v>2020</v>
      </c>
      <c r="B491" s="3" t="s">
        <v>459</v>
      </c>
      <c r="C491" s="5">
        <v>44105</v>
      </c>
      <c r="D491" s="1" t="s">
        <v>327</v>
      </c>
      <c r="E491" s="3" t="s">
        <v>22</v>
      </c>
      <c r="F491" s="2">
        <v>5275</v>
      </c>
      <c r="G491" s="2"/>
      <c r="H491" s="4">
        <f t="shared" si="7"/>
        <v>53316.85</v>
      </c>
      <c r="I491" s="11"/>
      <c r="J491" s="11"/>
      <c r="K491">
        <v>918</v>
      </c>
    </row>
    <row r="492" spans="1:11" customFormat="1" ht="21" hidden="1" customHeight="1" x14ac:dyDescent="0.3">
      <c r="A492" s="3">
        <v>2020</v>
      </c>
      <c r="B492" s="3" t="s">
        <v>459</v>
      </c>
      <c r="C492" s="5">
        <v>44105</v>
      </c>
      <c r="D492" s="1" t="s">
        <v>87</v>
      </c>
      <c r="E492" s="3" t="s">
        <v>325</v>
      </c>
      <c r="F492" s="2"/>
      <c r="G492" s="2">
        <v>10000</v>
      </c>
      <c r="H492" s="4">
        <f t="shared" si="7"/>
        <v>43316.85</v>
      </c>
      <c r="I492" s="11"/>
      <c r="J492" s="11"/>
      <c r="K492">
        <v>1665</v>
      </c>
    </row>
    <row r="493" spans="1:11" customFormat="1" ht="21" hidden="1" customHeight="1" x14ac:dyDescent="0.3">
      <c r="A493" s="3">
        <v>2020</v>
      </c>
      <c r="B493" s="3" t="s">
        <v>459</v>
      </c>
      <c r="C493" s="5">
        <v>44105</v>
      </c>
      <c r="D493" s="1" t="s">
        <v>119</v>
      </c>
      <c r="E493" s="3"/>
      <c r="F493" s="2"/>
      <c r="G493" s="2">
        <v>762</v>
      </c>
      <c r="H493" s="4">
        <f t="shared" si="7"/>
        <v>42554.85</v>
      </c>
      <c r="I493" s="11"/>
      <c r="J493" s="11"/>
      <c r="K493">
        <v>2576</v>
      </c>
    </row>
    <row r="494" spans="1:11" customFormat="1" ht="21" hidden="1" customHeight="1" x14ac:dyDescent="0.3">
      <c r="A494" s="3">
        <v>2020</v>
      </c>
      <c r="B494" s="3" t="s">
        <v>459</v>
      </c>
      <c r="C494" s="5">
        <v>44106</v>
      </c>
      <c r="D494" s="1" t="s">
        <v>431</v>
      </c>
      <c r="E494" s="3"/>
      <c r="F494" s="2"/>
      <c r="G494" s="2">
        <v>4000</v>
      </c>
      <c r="H494" s="4">
        <f t="shared" si="7"/>
        <v>38554.85</v>
      </c>
      <c r="I494" s="11"/>
      <c r="J494" s="11"/>
      <c r="K494">
        <v>2577</v>
      </c>
    </row>
    <row r="495" spans="1:11" customFormat="1" ht="21" hidden="1" customHeight="1" x14ac:dyDescent="0.3">
      <c r="A495" s="3">
        <v>2020</v>
      </c>
      <c r="B495" s="3" t="s">
        <v>459</v>
      </c>
      <c r="C495" s="5">
        <v>44106</v>
      </c>
      <c r="D495" s="1" t="s">
        <v>463</v>
      </c>
      <c r="E495" s="3" t="s">
        <v>22</v>
      </c>
      <c r="F495" s="2">
        <v>4000</v>
      </c>
      <c r="G495" s="2"/>
      <c r="H495" s="4">
        <f t="shared" si="7"/>
        <v>42554.85</v>
      </c>
      <c r="I495" s="11"/>
      <c r="J495" s="11"/>
      <c r="K495">
        <v>919</v>
      </c>
    </row>
    <row r="496" spans="1:11" customFormat="1" ht="21" hidden="1" customHeight="1" x14ac:dyDescent="0.3">
      <c r="A496" s="3">
        <v>2020</v>
      </c>
      <c r="B496" s="3" t="s">
        <v>459</v>
      </c>
      <c r="C496" s="5">
        <v>44108</v>
      </c>
      <c r="D496" s="1" t="s">
        <v>81</v>
      </c>
      <c r="E496" s="3"/>
      <c r="F496" s="2"/>
      <c r="G496" s="2">
        <v>1601</v>
      </c>
      <c r="H496" s="4">
        <f t="shared" si="7"/>
        <v>40953.85</v>
      </c>
      <c r="I496" s="11"/>
      <c r="J496" s="11"/>
      <c r="K496">
        <v>2578</v>
      </c>
    </row>
    <row r="497" spans="1:11" customFormat="1" ht="21" hidden="1" customHeight="1" x14ac:dyDescent="0.3">
      <c r="A497" s="3">
        <v>2020</v>
      </c>
      <c r="B497" s="3" t="s">
        <v>459</v>
      </c>
      <c r="C497" s="5">
        <v>44111</v>
      </c>
      <c r="D497" s="1" t="s">
        <v>87</v>
      </c>
      <c r="E497" s="3" t="s">
        <v>325</v>
      </c>
      <c r="F497" s="2"/>
      <c r="G497" s="2">
        <v>10000</v>
      </c>
      <c r="H497" s="4">
        <f t="shared" si="7"/>
        <v>30953.85</v>
      </c>
      <c r="I497" s="11"/>
      <c r="J497" s="11"/>
      <c r="K497">
        <v>1666</v>
      </c>
    </row>
    <row r="498" spans="1:11" customFormat="1" ht="21" hidden="1" customHeight="1" x14ac:dyDescent="0.3">
      <c r="A498" s="3">
        <v>2020</v>
      </c>
      <c r="B498" s="3" t="s">
        <v>459</v>
      </c>
      <c r="C498" s="5">
        <v>44111</v>
      </c>
      <c r="D498" s="1" t="s">
        <v>477</v>
      </c>
      <c r="E498" s="3" t="s">
        <v>22</v>
      </c>
      <c r="F498" s="2">
        <v>1400</v>
      </c>
      <c r="G498" s="2"/>
      <c r="H498" s="4">
        <f t="shared" si="7"/>
        <v>32353.85</v>
      </c>
      <c r="I498" s="11"/>
      <c r="J498" s="11"/>
      <c r="K498">
        <v>920</v>
      </c>
    </row>
    <row r="499" spans="1:11" customFormat="1" ht="21" hidden="1" customHeight="1" x14ac:dyDescent="0.3">
      <c r="A499" s="3">
        <v>2020</v>
      </c>
      <c r="B499" s="3" t="s">
        <v>459</v>
      </c>
      <c r="C499" s="5">
        <v>44112</v>
      </c>
      <c r="D499" s="1" t="s">
        <v>87</v>
      </c>
      <c r="E499" s="3" t="s">
        <v>325</v>
      </c>
      <c r="F499" s="2"/>
      <c r="G499" s="2">
        <v>10000</v>
      </c>
      <c r="H499" s="4">
        <f t="shared" si="7"/>
        <v>22353.85</v>
      </c>
      <c r="I499" s="11"/>
      <c r="J499" s="11"/>
      <c r="K499">
        <v>25</v>
      </c>
    </row>
    <row r="500" spans="1:11" customFormat="1" ht="21" hidden="1" customHeight="1" x14ac:dyDescent="0.3">
      <c r="A500" s="3">
        <v>2020</v>
      </c>
      <c r="B500" s="3" t="s">
        <v>459</v>
      </c>
      <c r="C500" s="5">
        <v>44116</v>
      </c>
      <c r="D500" s="1" t="s">
        <v>345</v>
      </c>
      <c r="E500" s="3" t="s">
        <v>22</v>
      </c>
      <c r="F500" s="2">
        <v>3050</v>
      </c>
      <c r="G500" s="2"/>
      <c r="H500" s="4">
        <f t="shared" si="7"/>
        <v>25403.85</v>
      </c>
      <c r="I500" s="11"/>
      <c r="J500" s="11"/>
      <c r="K500">
        <v>921</v>
      </c>
    </row>
    <row r="501" spans="1:11" customFormat="1" ht="21" hidden="1" customHeight="1" x14ac:dyDescent="0.3">
      <c r="A501" s="3">
        <v>2020</v>
      </c>
      <c r="B501" s="3" t="s">
        <v>459</v>
      </c>
      <c r="C501" s="5">
        <v>44116</v>
      </c>
      <c r="D501" s="1" t="s">
        <v>169</v>
      </c>
      <c r="E501" s="3"/>
      <c r="F501" s="2"/>
      <c r="G501" s="2">
        <v>3000</v>
      </c>
      <c r="H501" s="4">
        <f t="shared" si="7"/>
        <v>22403.85</v>
      </c>
      <c r="I501" s="11"/>
      <c r="J501" s="11"/>
      <c r="K501">
        <v>2579</v>
      </c>
    </row>
    <row r="502" spans="1:11" customFormat="1" ht="21" hidden="1" customHeight="1" x14ac:dyDescent="0.3">
      <c r="A502" s="3">
        <v>2020</v>
      </c>
      <c r="B502" s="3" t="s">
        <v>459</v>
      </c>
      <c r="C502" s="5">
        <v>44121</v>
      </c>
      <c r="D502" s="1" t="s">
        <v>341</v>
      </c>
      <c r="E502" s="3" t="s">
        <v>22</v>
      </c>
      <c r="F502" s="2">
        <v>1100</v>
      </c>
      <c r="G502" s="2"/>
      <c r="H502" s="4">
        <f t="shared" si="7"/>
        <v>23503.85</v>
      </c>
      <c r="I502" s="11"/>
      <c r="J502" s="11"/>
      <c r="K502">
        <v>924</v>
      </c>
    </row>
    <row r="503" spans="1:11" customFormat="1" ht="21" hidden="1" customHeight="1" x14ac:dyDescent="0.3">
      <c r="A503" s="3">
        <v>2020</v>
      </c>
      <c r="B503" s="3" t="s">
        <v>459</v>
      </c>
      <c r="C503" s="5">
        <v>44123</v>
      </c>
      <c r="D503" s="1" t="s">
        <v>350</v>
      </c>
      <c r="E503" s="3" t="s">
        <v>22</v>
      </c>
      <c r="F503" s="2">
        <v>2600</v>
      </c>
      <c r="G503" s="2"/>
      <c r="H503" s="4">
        <f t="shared" si="7"/>
        <v>26103.85</v>
      </c>
      <c r="I503" s="11"/>
      <c r="J503" s="11"/>
      <c r="K503">
        <v>925</v>
      </c>
    </row>
    <row r="504" spans="1:11" customFormat="1" ht="21" hidden="1" customHeight="1" x14ac:dyDescent="0.3">
      <c r="A504" s="3">
        <v>2020</v>
      </c>
      <c r="B504" s="3" t="s">
        <v>459</v>
      </c>
      <c r="C504" s="5">
        <v>44123</v>
      </c>
      <c r="D504" s="1" t="s">
        <v>350</v>
      </c>
      <c r="E504" s="3" t="s">
        <v>22</v>
      </c>
      <c r="F504" s="2">
        <v>3550</v>
      </c>
      <c r="G504" s="2"/>
      <c r="H504" s="4">
        <f t="shared" si="7"/>
        <v>29653.85</v>
      </c>
      <c r="I504" s="11"/>
      <c r="J504" s="11"/>
      <c r="K504">
        <v>926</v>
      </c>
    </row>
    <row r="505" spans="1:11" customFormat="1" ht="21" hidden="1" customHeight="1" x14ac:dyDescent="0.3">
      <c r="A505" s="3">
        <v>2020</v>
      </c>
      <c r="B505" s="3" t="s">
        <v>459</v>
      </c>
      <c r="C505" s="5">
        <v>44124</v>
      </c>
      <c r="D505" s="1" t="s">
        <v>473</v>
      </c>
      <c r="E505" s="3" t="s">
        <v>22</v>
      </c>
      <c r="F505" s="2">
        <v>900</v>
      </c>
      <c r="G505" s="2"/>
      <c r="H505" s="4">
        <f t="shared" si="7"/>
        <v>30553.85</v>
      </c>
      <c r="I505" s="11"/>
      <c r="J505" s="11"/>
      <c r="K505">
        <v>927</v>
      </c>
    </row>
    <row r="506" spans="1:11" customFormat="1" ht="21" hidden="1" customHeight="1" x14ac:dyDescent="0.3">
      <c r="A506" s="3">
        <v>2020</v>
      </c>
      <c r="B506" s="3" t="s">
        <v>459</v>
      </c>
      <c r="C506" s="5">
        <v>44124</v>
      </c>
      <c r="D506" s="1" t="s">
        <v>431</v>
      </c>
      <c r="E506" s="3"/>
      <c r="F506" s="2"/>
      <c r="G506" s="2">
        <v>4500</v>
      </c>
      <c r="H506" s="4">
        <f t="shared" si="7"/>
        <v>26053.85</v>
      </c>
      <c r="I506" s="11"/>
      <c r="J506" s="11"/>
      <c r="K506">
        <v>2580</v>
      </c>
    </row>
    <row r="507" spans="1:11" customFormat="1" ht="21" hidden="1" customHeight="1" x14ac:dyDescent="0.3">
      <c r="A507" s="3">
        <v>2020</v>
      </c>
      <c r="B507" s="3" t="s">
        <v>459</v>
      </c>
      <c r="C507" s="5">
        <v>44125</v>
      </c>
      <c r="D507" s="1" t="s">
        <v>166</v>
      </c>
      <c r="E507" s="3" t="s">
        <v>22</v>
      </c>
      <c r="F507" s="2">
        <v>5353.12</v>
      </c>
      <c r="G507" s="2"/>
      <c r="H507" s="4">
        <f t="shared" si="7"/>
        <v>31406.969999999998</v>
      </c>
      <c r="I507" s="11"/>
      <c r="J507" s="11"/>
      <c r="K507">
        <v>928</v>
      </c>
    </row>
    <row r="508" spans="1:11" customFormat="1" ht="21" hidden="1" customHeight="1" x14ac:dyDescent="0.3">
      <c r="A508" s="3">
        <v>2020</v>
      </c>
      <c r="B508" s="3" t="s">
        <v>459</v>
      </c>
      <c r="C508" s="5">
        <v>44127</v>
      </c>
      <c r="D508" s="1" t="s">
        <v>531</v>
      </c>
      <c r="E508" s="3" t="s">
        <v>22</v>
      </c>
      <c r="F508" s="2">
        <v>2500</v>
      </c>
      <c r="G508" s="2"/>
      <c r="H508" s="4">
        <f t="shared" si="7"/>
        <v>33906.97</v>
      </c>
      <c r="I508" s="11"/>
      <c r="J508" s="11"/>
      <c r="K508">
        <v>954</v>
      </c>
    </row>
    <row r="509" spans="1:11" customFormat="1" ht="21" hidden="1" customHeight="1" x14ac:dyDescent="0.3">
      <c r="A509" s="3">
        <v>2020</v>
      </c>
      <c r="B509" s="3" t="s">
        <v>459</v>
      </c>
      <c r="C509" s="5">
        <v>44127</v>
      </c>
      <c r="D509" s="1" t="s">
        <v>367</v>
      </c>
      <c r="E509" s="3" t="s">
        <v>22</v>
      </c>
      <c r="F509" s="2">
        <v>6300</v>
      </c>
      <c r="G509" s="2"/>
      <c r="H509" s="4">
        <f t="shared" si="7"/>
        <v>40206.97</v>
      </c>
      <c r="I509" s="11"/>
      <c r="J509" s="11"/>
      <c r="K509">
        <v>929</v>
      </c>
    </row>
    <row r="510" spans="1:11" customFormat="1" ht="21" hidden="1" customHeight="1" x14ac:dyDescent="0.3">
      <c r="A510" s="3">
        <v>2020</v>
      </c>
      <c r="B510" s="3" t="s">
        <v>459</v>
      </c>
      <c r="C510" s="5">
        <v>44131</v>
      </c>
      <c r="D510" s="1" t="s">
        <v>462</v>
      </c>
      <c r="E510" s="3" t="s">
        <v>22</v>
      </c>
      <c r="F510" s="2">
        <v>4000</v>
      </c>
      <c r="G510" s="2"/>
      <c r="H510" s="4">
        <f t="shared" si="7"/>
        <v>44206.97</v>
      </c>
      <c r="I510" s="11"/>
      <c r="J510" s="11"/>
      <c r="K510">
        <v>930</v>
      </c>
    </row>
    <row r="511" spans="1:11" customFormat="1" ht="21" hidden="1" customHeight="1" x14ac:dyDescent="0.3">
      <c r="A511" s="3">
        <v>2020</v>
      </c>
      <c r="B511" s="3" t="s">
        <v>459</v>
      </c>
      <c r="C511" s="5">
        <v>44132</v>
      </c>
      <c r="D511" s="1" t="s">
        <v>25</v>
      </c>
      <c r="E511" s="3" t="s">
        <v>22</v>
      </c>
      <c r="F511" s="2">
        <v>1300</v>
      </c>
      <c r="G511" s="2"/>
      <c r="H511" s="4">
        <f t="shared" si="7"/>
        <v>45506.97</v>
      </c>
      <c r="I511" s="11"/>
      <c r="J511" s="11"/>
      <c r="K511">
        <v>931</v>
      </c>
    </row>
    <row r="512" spans="1:11" customFormat="1" ht="21" hidden="1" customHeight="1" x14ac:dyDescent="0.3">
      <c r="A512" s="3">
        <v>2020</v>
      </c>
      <c r="B512" s="3" t="s">
        <v>459</v>
      </c>
      <c r="C512" s="5">
        <v>44134</v>
      </c>
      <c r="D512" s="1" t="s">
        <v>96</v>
      </c>
      <c r="E512" s="3"/>
      <c r="F512" s="2"/>
      <c r="G512" s="2">
        <v>40000</v>
      </c>
      <c r="H512" s="4">
        <f t="shared" si="7"/>
        <v>5506.9700000000012</v>
      </c>
      <c r="I512" s="11"/>
      <c r="J512" s="11"/>
      <c r="K512">
        <v>2581</v>
      </c>
    </row>
    <row r="513" spans="1:11" customFormat="1" ht="21" hidden="1" customHeight="1" x14ac:dyDescent="0.3">
      <c r="A513" s="3">
        <v>2020</v>
      </c>
      <c r="B513" s="3" t="s">
        <v>459</v>
      </c>
      <c r="C513" s="5">
        <v>44134</v>
      </c>
      <c r="D513" s="1" t="s">
        <v>363</v>
      </c>
      <c r="E513" s="3" t="s">
        <v>22</v>
      </c>
      <c r="F513" s="2">
        <v>1294.24</v>
      </c>
      <c r="G513" s="2"/>
      <c r="H513" s="4">
        <f t="shared" si="7"/>
        <v>6801.2100000000009</v>
      </c>
      <c r="I513" s="11"/>
      <c r="J513" s="11"/>
      <c r="K513">
        <v>932</v>
      </c>
    </row>
    <row r="514" spans="1:11" customFormat="1" ht="21" hidden="1" customHeight="1" x14ac:dyDescent="0.3">
      <c r="A514" s="3">
        <v>2020</v>
      </c>
      <c r="B514" s="3" t="s">
        <v>459</v>
      </c>
      <c r="C514" s="5">
        <v>44135</v>
      </c>
      <c r="D514" s="1" t="s">
        <v>83</v>
      </c>
      <c r="E514" s="3"/>
      <c r="F514" s="26"/>
      <c r="G514" s="26">
        <v>1385</v>
      </c>
      <c r="H514" s="4">
        <f t="shared" si="7"/>
        <v>5416.2100000000009</v>
      </c>
      <c r="I514" s="11"/>
      <c r="J514" s="11"/>
      <c r="K514">
        <v>2582</v>
      </c>
    </row>
    <row r="515" spans="1:11" s="75" customFormat="1" ht="21" hidden="1" customHeight="1" thickBot="1" x14ac:dyDescent="0.35">
      <c r="A515" s="34">
        <v>2020</v>
      </c>
      <c r="B515" s="34" t="s">
        <v>459</v>
      </c>
      <c r="C515" s="19">
        <v>44135</v>
      </c>
      <c r="D515" s="24" t="s">
        <v>434</v>
      </c>
      <c r="E515" s="34"/>
      <c r="F515" s="21"/>
      <c r="G515" s="21">
        <v>1598</v>
      </c>
      <c r="H515" s="22">
        <f t="shared" si="7"/>
        <v>3818.2100000000009</v>
      </c>
      <c r="I515" s="80"/>
      <c r="J515" s="11"/>
      <c r="K515">
        <v>2583</v>
      </c>
    </row>
    <row r="516" spans="1:11" customFormat="1" ht="21" hidden="1" customHeight="1" x14ac:dyDescent="0.3">
      <c r="A516" s="3">
        <v>2020</v>
      </c>
      <c r="B516" s="3" t="s">
        <v>360</v>
      </c>
      <c r="C516" s="5">
        <v>44136</v>
      </c>
      <c r="D516" s="1" t="s">
        <v>119</v>
      </c>
      <c r="E516" s="3"/>
      <c r="F516" s="2"/>
      <c r="G516" s="2">
        <v>762</v>
      </c>
      <c r="H516" s="4">
        <f t="shared" ref="H516:H579" si="8">H515+F516-G516</f>
        <v>3056.2100000000009</v>
      </c>
      <c r="I516" s="11"/>
      <c r="J516" s="11"/>
      <c r="K516">
        <v>2598</v>
      </c>
    </row>
    <row r="517" spans="1:11" customFormat="1" ht="21" hidden="1" customHeight="1" x14ac:dyDescent="0.3">
      <c r="A517" s="3">
        <v>2020</v>
      </c>
      <c r="B517" s="3" t="s">
        <v>360</v>
      </c>
      <c r="C517" s="5">
        <v>44137</v>
      </c>
      <c r="D517" s="1" t="s">
        <v>316</v>
      </c>
      <c r="E517" s="3" t="s">
        <v>325</v>
      </c>
      <c r="F517" s="2">
        <v>8000</v>
      </c>
      <c r="G517" s="2"/>
      <c r="H517" s="4">
        <f t="shared" si="8"/>
        <v>11056.210000000001</v>
      </c>
      <c r="I517" s="11"/>
      <c r="J517" s="11"/>
      <c r="K517">
        <v>1668</v>
      </c>
    </row>
    <row r="518" spans="1:11" customFormat="1" ht="21" hidden="1" customHeight="1" x14ac:dyDescent="0.3">
      <c r="A518" s="3">
        <v>2020</v>
      </c>
      <c r="B518" s="3" t="s">
        <v>360</v>
      </c>
      <c r="C518" s="5">
        <v>44137</v>
      </c>
      <c r="D518" s="1" t="s">
        <v>431</v>
      </c>
      <c r="E518" s="3"/>
      <c r="F518" s="2"/>
      <c r="G518" s="2">
        <v>7000</v>
      </c>
      <c r="H518" s="4">
        <f t="shared" si="8"/>
        <v>4056.2100000000009</v>
      </c>
      <c r="I518" s="11"/>
      <c r="J518" s="11"/>
      <c r="K518">
        <v>2599</v>
      </c>
    </row>
    <row r="519" spans="1:11" customFormat="1" ht="21" hidden="1" customHeight="1" x14ac:dyDescent="0.3">
      <c r="A519" s="3">
        <v>2020</v>
      </c>
      <c r="B519" s="3" t="s">
        <v>360</v>
      </c>
      <c r="C519" s="5">
        <v>44139</v>
      </c>
      <c r="D519" s="1" t="s">
        <v>53</v>
      </c>
      <c r="E519" s="3" t="s">
        <v>22</v>
      </c>
      <c r="F519" s="2">
        <v>27850</v>
      </c>
      <c r="G519" s="2"/>
      <c r="H519" s="4">
        <f t="shared" si="8"/>
        <v>31906.21</v>
      </c>
      <c r="I519" s="11"/>
      <c r="J519" s="11"/>
      <c r="K519">
        <v>942</v>
      </c>
    </row>
    <row r="520" spans="1:11" customFormat="1" ht="21" hidden="1" customHeight="1" x14ac:dyDescent="0.3">
      <c r="A520" s="3">
        <v>2020</v>
      </c>
      <c r="B520" s="3" t="s">
        <v>360</v>
      </c>
      <c r="C520" s="5">
        <v>44139</v>
      </c>
      <c r="D520" s="1" t="s">
        <v>81</v>
      </c>
      <c r="E520" s="3"/>
      <c r="F520" s="2"/>
      <c r="G520" s="2">
        <v>1601</v>
      </c>
      <c r="H520" s="4">
        <f t="shared" si="8"/>
        <v>30305.21</v>
      </c>
      <c r="I520" s="11"/>
      <c r="J520" s="11"/>
      <c r="K520">
        <v>2600</v>
      </c>
    </row>
    <row r="521" spans="1:11" customFormat="1" ht="21" hidden="1" customHeight="1" x14ac:dyDescent="0.3">
      <c r="A521" s="3">
        <v>2020</v>
      </c>
      <c r="B521" s="3" t="s">
        <v>360</v>
      </c>
      <c r="C521" s="5">
        <v>44140</v>
      </c>
      <c r="D521" s="1" t="s">
        <v>96</v>
      </c>
      <c r="E521" s="3"/>
      <c r="F521" s="2"/>
      <c r="G521" s="2">
        <v>30000</v>
      </c>
      <c r="H521" s="4">
        <f t="shared" si="8"/>
        <v>305.20999999999913</v>
      </c>
      <c r="I521" s="11"/>
      <c r="J521" s="11"/>
      <c r="K521">
        <v>2601</v>
      </c>
    </row>
    <row r="522" spans="1:11" customFormat="1" ht="21" hidden="1" customHeight="1" x14ac:dyDescent="0.3">
      <c r="A522" s="3">
        <v>2020</v>
      </c>
      <c r="B522" s="3" t="s">
        <v>360</v>
      </c>
      <c r="C522" s="5">
        <v>44141</v>
      </c>
      <c r="D522" s="1" t="s">
        <v>487</v>
      </c>
      <c r="E522" s="3" t="s">
        <v>22</v>
      </c>
      <c r="F522" s="2">
        <v>1200</v>
      </c>
      <c r="G522" s="2"/>
      <c r="H522" s="4">
        <f t="shared" si="8"/>
        <v>1505.2099999999991</v>
      </c>
      <c r="I522" s="11"/>
      <c r="J522" s="11"/>
      <c r="K522">
        <v>943</v>
      </c>
    </row>
    <row r="523" spans="1:11" customFormat="1" ht="21" hidden="1" customHeight="1" x14ac:dyDescent="0.3">
      <c r="A523" s="3">
        <v>2020</v>
      </c>
      <c r="B523" s="3" t="s">
        <v>360</v>
      </c>
      <c r="C523" s="5">
        <v>44141</v>
      </c>
      <c r="D523" s="1" t="s">
        <v>463</v>
      </c>
      <c r="E523" s="3" t="s">
        <v>22</v>
      </c>
      <c r="F523" s="2">
        <v>3700</v>
      </c>
      <c r="G523" s="2"/>
      <c r="H523" s="4">
        <f t="shared" si="8"/>
        <v>5205.2099999999991</v>
      </c>
      <c r="I523" s="11"/>
      <c r="J523" s="11"/>
      <c r="K523">
        <v>949</v>
      </c>
    </row>
    <row r="524" spans="1:11" customFormat="1" ht="21" hidden="1" customHeight="1" x14ac:dyDescent="0.3">
      <c r="A524" s="3">
        <v>2020</v>
      </c>
      <c r="B524" s="3" t="s">
        <v>360</v>
      </c>
      <c r="C524" s="5">
        <v>44145</v>
      </c>
      <c r="D524" s="1" t="s">
        <v>345</v>
      </c>
      <c r="E524" s="3" t="s">
        <v>22</v>
      </c>
      <c r="F524" s="2">
        <v>9000</v>
      </c>
      <c r="G524" s="2"/>
      <c r="H524" s="4">
        <f t="shared" si="8"/>
        <v>14205.21</v>
      </c>
      <c r="I524" s="11"/>
      <c r="J524" s="11"/>
      <c r="K524">
        <v>950</v>
      </c>
    </row>
    <row r="525" spans="1:11" customFormat="1" ht="21" hidden="1" customHeight="1" x14ac:dyDescent="0.3">
      <c r="A525" s="3">
        <v>2020</v>
      </c>
      <c r="B525" s="3" t="s">
        <v>360</v>
      </c>
      <c r="C525" s="5">
        <v>44145</v>
      </c>
      <c r="D525" s="1" t="s">
        <v>469</v>
      </c>
      <c r="E525" s="3" t="s">
        <v>22</v>
      </c>
      <c r="F525" s="2">
        <v>5130</v>
      </c>
      <c r="G525" s="2"/>
      <c r="H525" s="4">
        <f t="shared" si="8"/>
        <v>19335.21</v>
      </c>
      <c r="I525" s="11"/>
      <c r="J525" s="11"/>
      <c r="K525">
        <v>951</v>
      </c>
    </row>
    <row r="526" spans="1:11" customFormat="1" ht="21" hidden="1" customHeight="1" x14ac:dyDescent="0.3">
      <c r="A526" s="3">
        <v>2020</v>
      </c>
      <c r="B526" s="3" t="s">
        <v>360</v>
      </c>
      <c r="C526" s="5">
        <v>44145</v>
      </c>
      <c r="D526" s="1" t="s">
        <v>327</v>
      </c>
      <c r="E526" s="3" t="s">
        <v>22</v>
      </c>
      <c r="F526" s="2">
        <v>680</v>
      </c>
      <c r="G526" s="2"/>
      <c r="H526" s="4">
        <f t="shared" si="8"/>
        <v>20015.21</v>
      </c>
      <c r="I526" s="11"/>
      <c r="J526" s="11"/>
      <c r="K526">
        <v>952</v>
      </c>
    </row>
    <row r="527" spans="1:11" customFormat="1" ht="21" hidden="1" customHeight="1" x14ac:dyDescent="0.3">
      <c r="A527" s="3">
        <v>2020</v>
      </c>
      <c r="B527" s="3" t="s">
        <v>360</v>
      </c>
      <c r="C527" s="5">
        <v>44152</v>
      </c>
      <c r="D527" s="1" t="s">
        <v>534</v>
      </c>
      <c r="E527" s="3" t="s">
        <v>22</v>
      </c>
      <c r="F527" s="2">
        <v>17350</v>
      </c>
      <c r="G527" s="2"/>
      <c r="H527" s="4">
        <f t="shared" si="8"/>
        <v>37365.21</v>
      </c>
      <c r="I527" s="11"/>
      <c r="J527" s="11"/>
      <c r="K527">
        <v>965</v>
      </c>
    </row>
    <row r="528" spans="1:11" customFormat="1" ht="21" hidden="1" customHeight="1" x14ac:dyDescent="0.3">
      <c r="A528" s="3">
        <v>2020</v>
      </c>
      <c r="B528" s="3" t="s">
        <v>360</v>
      </c>
      <c r="C528" s="5">
        <v>44158</v>
      </c>
      <c r="D528" s="1" t="s">
        <v>166</v>
      </c>
      <c r="E528" s="3" t="s">
        <v>22</v>
      </c>
      <c r="F528" s="2">
        <v>14000</v>
      </c>
      <c r="G528" s="2"/>
      <c r="H528" s="4">
        <f t="shared" si="8"/>
        <v>51365.21</v>
      </c>
      <c r="I528" s="11"/>
      <c r="J528" s="11"/>
      <c r="K528">
        <v>966</v>
      </c>
    </row>
    <row r="529" spans="1:11" customFormat="1" ht="21" hidden="1" customHeight="1" x14ac:dyDescent="0.3">
      <c r="A529" s="3">
        <v>2020</v>
      </c>
      <c r="B529" s="3" t="s">
        <v>360</v>
      </c>
      <c r="C529" s="5">
        <v>44158</v>
      </c>
      <c r="D529" s="1" t="s">
        <v>477</v>
      </c>
      <c r="E529" s="3" t="s">
        <v>22</v>
      </c>
      <c r="F529" s="2">
        <v>1800</v>
      </c>
      <c r="G529" s="2"/>
      <c r="H529" s="4">
        <f t="shared" si="8"/>
        <v>53165.21</v>
      </c>
      <c r="I529" s="11"/>
      <c r="J529" s="11"/>
      <c r="K529">
        <v>967</v>
      </c>
    </row>
    <row r="530" spans="1:11" customFormat="1" ht="21" hidden="1" customHeight="1" x14ac:dyDescent="0.3">
      <c r="A530" s="3">
        <v>2020</v>
      </c>
      <c r="B530" s="3" t="s">
        <v>360</v>
      </c>
      <c r="C530" s="5">
        <v>44160</v>
      </c>
      <c r="D530" s="1" t="s">
        <v>367</v>
      </c>
      <c r="E530" s="3" t="s">
        <v>22</v>
      </c>
      <c r="F530" s="2">
        <v>22050</v>
      </c>
      <c r="G530" s="2"/>
      <c r="H530" s="4">
        <f t="shared" si="8"/>
        <v>75215.209999999992</v>
      </c>
      <c r="I530" s="11"/>
      <c r="J530" s="11"/>
      <c r="K530">
        <v>968</v>
      </c>
    </row>
    <row r="531" spans="1:11" customFormat="1" ht="21" hidden="1" customHeight="1" x14ac:dyDescent="0.3">
      <c r="A531" s="3">
        <v>2020</v>
      </c>
      <c r="B531" s="3" t="s">
        <v>360</v>
      </c>
      <c r="C531" s="5">
        <v>44160</v>
      </c>
      <c r="D531" s="1" t="s">
        <v>469</v>
      </c>
      <c r="E531" s="3" t="s">
        <v>22</v>
      </c>
      <c r="F531" s="2">
        <v>5400</v>
      </c>
      <c r="G531" s="2"/>
      <c r="H531" s="4">
        <f t="shared" si="8"/>
        <v>80615.209999999992</v>
      </c>
      <c r="I531" s="11"/>
      <c r="J531" s="11"/>
      <c r="K531">
        <v>969</v>
      </c>
    </row>
    <row r="532" spans="1:11" customFormat="1" ht="21" hidden="1" customHeight="1" x14ac:dyDescent="0.3">
      <c r="A532" s="3">
        <v>2020</v>
      </c>
      <c r="B532" s="3" t="s">
        <v>360</v>
      </c>
      <c r="C532" s="5">
        <v>44161</v>
      </c>
      <c r="D532" s="1" t="s">
        <v>96</v>
      </c>
      <c r="E532" s="3"/>
      <c r="F532" s="2"/>
      <c r="G532" s="2">
        <v>50000</v>
      </c>
      <c r="H532" s="4">
        <f t="shared" si="8"/>
        <v>30615.209999999992</v>
      </c>
      <c r="I532" s="11"/>
      <c r="J532" s="11"/>
      <c r="K532">
        <v>2602</v>
      </c>
    </row>
    <row r="533" spans="1:11" customFormat="1" ht="21" hidden="1" customHeight="1" x14ac:dyDescent="0.3">
      <c r="A533" s="3">
        <v>2020</v>
      </c>
      <c r="B533" s="3" t="s">
        <v>360</v>
      </c>
      <c r="C533" s="5">
        <v>44162</v>
      </c>
      <c r="D533" s="1" t="s">
        <v>25</v>
      </c>
      <c r="E533" s="3" t="s">
        <v>22</v>
      </c>
      <c r="F533" s="2">
        <v>1250</v>
      </c>
      <c r="G533" s="2"/>
      <c r="H533" s="4">
        <f t="shared" si="8"/>
        <v>31865.209999999992</v>
      </c>
      <c r="I533" s="11"/>
      <c r="J533" s="11"/>
      <c r="K533">
        <v>970</v>
      </c>
    </row>
    <row r="534" spans="1:11" customFormat="1" ht="21" hidden="1" customHeight="1" x14ac:dyDescent="0.3">
      <c r="A534" s="3">
        <v>2020</v>
      </c>
      <c r="B534" s="3" t="s">
        <v>360</v>
      </c>
      <c r="C534" s="5">
        <v>44162</v>
      </c>
      <c r="D534" s="1" t="s">
        <v>53</v>
      </c>
      <c r="E534" s="3" t="s">
        <v>22</v>
      </c>
      <c r="F534" s="2">
        <v>17100</v>
      </c>
      <c r="G534" s="2"/>
      <c r="H534" s="4">
        <f t="shared" si="8"/>
        <v>48965.209999999992</v>
      </c>
      <c r="I534" s="11"/>
      <c r="J534" s="11"/>
      <c r="K534">
        <v>971</v>
      </c>
    </row>
    <row r="535" spans="1:11" customFormat="1" ht="21" hidden="1" customHeight="1" x14ac:dyDescent="0.3">
      <c r="A535" s="3">
        <v>2020</v>
      </c>
      <c r="B535" s="3" t="s">
        <v>360</v>
      </c>
      <c r="C535" s="5">
        <v>44165</v>
      </c>
      <c r="D535" s="1" t="s">
        <v>83</v>
      </c>
      <c r="E535" s="3"/>
      <c r="F535" s="26"/>
      <c r="G535" s="26">
        <v>1385</v>
      </c>
      <c r="H535" s="4">
        <f t="shared" si="8"/>
        <v>47580.209999999992</v>
      </c>
      <c r="I535" s="11"/>
      <c r="J535" s="11"/>
      <c r="K535">
        <v>2603</v>
      </c>
    </row>
    <row r="536" spans="1:11" s="75" customFormat="1" ht="21" hidden="1" customHeight="1" thickBot="1" x14ac:dyDescent="0.35">
      <c r="A536" s="34">
        <v>2020</v>
      </c>
      <c r="B536" s="34" t="s">
        <v>360</v>
      </c>
      <c r="C536" s="19">
        <v>44165</v>
      </c>
      <c r="D536" s="24" t="s">
        <v>434</v>
      </c>
      <c r="E536" s="34"/>
      <c r="F536" s="21"/>
      <c r="G536" s="21">
        <v>1598</v>
      </c>
      <c r="H536" s="22">
        <f t="shared" si="8"/>
        <v>45982.209999999992</v>
      </c>
      <c r="I536" s="80"/>
      <c r="J536" s="11"/>
      <c r="K536">
        <v>2604</v>
      </c>
    </row>
    <row r="537" spans="1:11" customFormat="1" ht="21" hidden="1" customHeight="1" x14ac:dyDescent="0.3">
      <c r="A537" s="3">
        <v>2020</v>
      </c>
      <c r="B537" s="3" t="s">
        <v>159</v>
      </c>
      <c r="C537" s="5">
        <v>44166</v>
      </c>
      <c r="D537" s="1" t="s">
        <v>119</v>
      </c>
      <c r="E537" s="3"/>
      <c r="F537" s="2"/>
      <c r="G537" s="2">
        <v>762</v>
      </c>
      <c r="H537" s="4">
        <f t="shared" si="8"/>
        <v>45220.209999999992</v>
      </c>
      <c r="I537" s="11"/>
      <c r="J537" s="11"/>
      <c r="K537">
        <v>2623</v>
      </c>
    </row>
    <row r="538" spans="1:11" customFormat="1" ht="21" hidden="1" customHeight="1" x14ac:dyDescent="0.3">
      <c r="A538" s="3">
        <v>2020</v>
      </c>
      <c r="B538" s="3" t="s">
        <v>159</v>
      </c>
      <c r="C538" s="5">
        <v>44167</v>
      </c>
      <c r="D538" s="1" t="s">
        <v>87</v>
      </c>
      <c r="E538" s="3" t="s">
        <v>325</v>
      </c>
      <c r="F538" s="2"/>
      <c r="G538" s="2">
        <v>15000</v>
      </c>
      <c r="H538" s="4">
        <f t="shared" si="8"/>
        <v>30220.209999999992</v>
      </c>
      <c r="I538" s="11"/>
      <c r="J538" s="11"/>
      <c r="K538">
        <v>1672</v>
      </c>
    </row>
    <row r="539" spans="1:11" customFormat="1" ht="21" hidden="1" customHeight="1" x14ac:dyDescent="0.3">
      <c r="A539" s="3">
        <v>2020</v>
      </c>
      <c r="B539" s="3" t="s">
        <v>159</v>
      </c>
      <c r="C539" s="5">
        <v>44168</v>
      </c>
      <c r="D539" s="1" t="s">
        <v>457</v>
      </c>
      <c r="E539" s="3"/>
      <c r="F539" s="2"/>
      <c r="G539" s="2">
        <v>3600</v>
      </c>
      <c r="H539" s="4">
        <f t="shared" si="8"/>
        <v>26620.209999999992</v>
      </c>
      <c r="I539" s="11"/>
      <c r="J539" s="11"/>
      <c r="K539">
        <v>2624</v>
      </c>
    </row>
    <row r="540" spans="1:11" customFormat="1" ht="21" hidden="1" customHeight="1" x14ac:dyDescent="0.3">
      <c r="A540" s="3">
        <v>2020</v>
      </c>
      <c r="B540" s="3" t="s">
        <v>159</v>
      </c>
      <c r="C540" s="5">
        <v>44168</v>
      </c>
      <c r="D540" s="1" t="s">
        <v>441</v>
      </c>
      <c r="E540" s="3"/>
      <c r="F540" s="2"/>
      <c r="G540" s="2">
        <v>2948</v>
      </c>
      <c r="H540" s="4">
        <f t="shared" si="8"/>
        <v>23672.209999999992</v>
      </c>
      <c r="I540" s="11"/>
      <c r="J540" s="11"/>
      <c r="K540">
        <v>2625</v>
      </c>
    </row>
    <row r="541" spans="1:11" customFormat="1" ht="21" hidden="1" customHeight="1" x14ac:dyDescent="0.3">
      <c r="A541" s="3">
        <v>2020</v>
      </c>
      <c r="B541" s="3" t="s">
        <v>159</v>
      </c>
      <c r="C541" s="5">
        <v>44168</v>
      </c>
      <c r="D541" s="1" t="s">
        <v>169</v>
      </c>
      <c r="E541" s="3"/>
      <c r="F541" s="2"/>
      <c r="G541" s="2">
        <v>3000</v>
      </c>
      <c r="H541" s="4">
        <f t="shared" si="8"/>
        <v>20672.209999999992</v>
      </c>
      <c r="I541" s="11"/>
      <c r="J541" s="11"/>
      <c r="K541">
        <v>2626</v>
      </c>
    </row>
    <row r="542" spans="1:11" customFormat="1" ht="21" hidden="1" customHeight="1" x14ac:dyDescent="0.3">
      <c r="A542" s="3">
        <v>2020</v>
      </c>
      <c r="B542" s="3" t="s">
        <v>159</v>
      </c>
      <c r="C542" s="5">
        <v>44169</v>
      </c>
      <c r="D542" s="1" t="s">
        <v>81</v>
      </c>
      <c r="E542" s="3"/>
      <c r="F542" s="2"/>
      <c r="G542" s="2">
        <v>1601</v>
      </c>
      <c r="H542" s="4">
        <f t="shared" si="8"/>
        <v>19071.209999999992</v>
      </c>
      <c r="I542" s="11"/>
      <c r="J542" s="11"/>
      <c r="K542">
        <v>2627</v>
      </c>
    </row>
    <row r="543" spans="1:11" customFormat="1" ht="21" hidden="1" customHeight="1" x14ac:dyDescent="0.3">
      <c r="A543" s="3">
        <v>2020</v>
      </c>
      <c r="B543" s="3" t="s">
        <v>159</v>
      </c>
      <c r="C543" s="5">
        <v>44172</v>
      </c>
      <c r="D543" s="1" t="s">
        <v>534</v>
      </c>
      <c r="E543" s="3" t="s">
        <v>22</v>
      </c>
      <c r="F543" s="2">
        <v>15620</v>
      </c>
      <c r="G543" s="2"/>
      <c r="H543" s="4">
        <f t="shared" si="8"/>
        <v>34691.209999999992</v>
      </c>
      <c r="I543" s="11"/>
      <c r="J543" s="11"/>
      <c r="K543">
        <v>972</v>
      </c>
    </row>
    <row r="544" spans="1:11" customFormat="1" ht="21" hidden="1" customHeight="1" x14ac:dyDescent="0.3">
      <c r="A544" s="3">
        <v>2020</v>
      </c>
      <c r="B544" s="3" t="s">
        <v>159</v>
      </c>
      <c r="C544" s="5">
        <v>44174</v>
      </c>
      <c r="D544" s="1" t="s">
        <v>439</v>
      </c>
      <c r="E544" s="3" t="s">
        <v>22</v>
      </c>
      <c r="F544" s="2">
        <v>5400</v>
      </c>
      <c r="G544" s="2"/>
      <c r="H544" s="4">
        <f t="shared" si="8"/>
        <v>40091.209999999992</v>
      </c>
      <c r="I544" s="11"/>
      <c r="J544" s="11"/>
      <c r="K544">
        <v>973</v>
      </c>
    </row>
    <row r="545" spans="1:11" customFormat="1" ht="21" hidden="1" customHeight="1" x14ac:dyDescent="0.3">
      <c r="A545" s="3">
        <v>2020</v>
      </c>
      <c r="B545" s="3" t="s">
        <v>159</v>
      </c>
      <c r="C545" s="5">
        <v>44174</v>
      </c>
      <c r="D545" s="1" t="s">
        <v>535</v>
      </c>
      <c r="E545" s="3" t="s">
        <v>22</v>
      </c>
      <c r="F545" s="2">
        <v>1850</v>
      </c>
      <c r="G545" s="2"/>
      <c r="H545" s="4">
        <f t="shared" si="8"/>
        <v>41941.209999999992</v>
      </c>
      <c r="I545" s="11"/>
      <c r="J545" s="11"/>
      <c r="K545">
        <v>974</v>
      </c>
    </row>
    <row r="546" spans="1:11" customFormat="1" ht="21" hidden="1" customHeight="1" x14ac:dyDescent="0.3">
      <c r="A546" s="3">
        <v>2020</v>
      </c>
      <c r="B546" s="3" t="s">
        <v>159</v>
      </c>
      <c r="C546" s="5">
        <v>44174</v>
      </c>
      <c r="D546" s="1" t="s">
        <v>87</v>
      </c>
      <c r="E546" s="3" t="s">
        <v>325</v>
      </c>
      <c r="F546" s="2"/>
      <c r="G546" s="2">
        <v>5000</v>
      </c>
      <c r="H546" s="4">
        <f t="shared" si="8"/>
        <v>36941.209999999992</v>
      </c>
      <c r="I546" s="11"/>
      <c r="J546" s="11"/>
      <c r="K546">
        <v>1673</v>
      </c>
    </row>
    <row r="547" spans="1:11" customFormat="1" ht="21" hidden="1" customHeight="1" x14ac:dyDescent="0.3">
      <c r="A547" s="3">
        <v>2020</v>
      </c>
      <c r="B547" s="3" t="s">
        <v>159</v>
      </c>
      <c r="C547" s="5">
        <v>44174</v>
      </c>
      <c r="D547" s="1" t="s">
        <v>96</v>
      </c>
      <c r="E547" s="3"/>
      <c r="F547" s="2"/>
      <c r="G547" s="2">
        <v>30000</v>
      </c>
      <c r="H547" s="4">
        <f t="shared" si="8"/>
        <v>6941.2099999999919</v>
      </c>
      <c r="I547" s="11"/>
      <c r="J547" s="11"/>
      <c r="K547">
        <v>2628</v>
      </c>
    </row>
    <row r="548" spans="1:11" customFormat="1" ht="21" hidden="1" customHeight="1" x14ac:dyDescent="0.3">
      <c r="A548" s="3">
        <v>2020</v>
      </c>
      <c r="B548" s="3" t="s">
        <v>159</v>
      </c>
      <c r="C548" s="5">
        <v>44175</v>
      </c>
      <c r="D548" s="1" t="s">
        <v>462</v>
      </c>
      <c r="E548" s="3" t="s">
        <v>22</v>
      </c>
      <c r="F548" s="2">
        <v>6000</v>
      </c>
      <c r="G548" s="2"/>
      <c r="H548" s="4">
        <f t="shared" si="8"/>
        <v>12941.209999999992</v>
      </c>
      <c r="I548" s="11"/>
      <c r="J548" s="11"/>
      <c r="K548">
        <v>975</v>
      </c>
    </row>
    <row r="549" spans="1:11" customFormat="1" ht="21" hidden="1" customHeight="1" x14ac:dyDescent="0.3">
      <c r="A549" s="3">
        <v>2020</v>
      </c>
      <c r="B549" s="3" t="s">
        <v>159</v>
      </c>
      <c r="C549" s="5">
        <v>44178</v>
      </c>
      <c r="D549" s="1" t="s">
        <v>87</v>
      </c>
      <c r="E549" s="3" t="s">
        <v>325</v>
      </c>
      <c r="F549" s="2"/>
      <c r="G549" s="2">
        <v>5000</v>
      </c>
      <c r="H549" s="4">
        <f t="shared" si="8"/>
        <v>7941.2099999999919</v>
      </c>
      <c r="I549" s="11"/>
      <c r="J549" s="11"/>
      <c r="K549">
        <v>1674</v>
      </c>
    </row>
    <row r="550" spans="1:11" customFormat="1" ht="21" hidden="1" customHeight="1" x14ac:dyDescent="0.3">
      <c r="A550" s="3">
        <v>2020</v>
      </c>
      <c r="B550" s="3" t="s">
        <v>159</v>
      </c>
      <c r="C550" s="5">
        <v>44180</v>
      </c>
      <c r="D550" s="1" t="s">
        <v>261</v>
      </c>
      <c r="E550" s="3" t="s">
        <v>22</v>
      </c>
      <c r="F550" s="2">
        <v>3111</v>
      </c>
      <c r="G550" s="2"/>
      <c r="H550" s="4">
        <f t="shared" si="8"/>
        <v>11052.209999999992</v>
      </c>
      <c r="I550" s="11"/>
      <c r="J550" s="11"/>
      <c r="K550">
        <v>991</v>
      </c>
    </row>
    <row r="551" spans="1:11" customFormat="1" ht="21" hidden="1" customHeight="1" x14ac:dyDescent="0.3">
      <c r="A551" s="3">
        <v>2020</v>
      </c>
      <c r="B551" s="3" t="s">
        <v>159</v>
      </c>
      <c r="C551" s="5">
        <v>44182</v>
      </c>
      <c r="D551" s="1" t="s">
        <v>169</v>
      </c>
      <c r="E551" s="3"/>
      <c r="F551" s="2"/>
      <c r="G551" s="2">
        <v>8000</v>
      </c>
      <c r="H551" s="4">
        <f t="shared" si="8"/>
        <v>3052.2099999999919</v>
      </c>
      <c r="I551" s="11"/>
      <c r="J551" s="11"/>
      <c r="K551">
        <v>2629</v>
      </c>
    </row>
    <row r="552" spans="1:11" customFormat="1" ht="21" hidden="1" customHeight="1" x14ac:dyDescent="0.3">
      <c r="A552" s="3">
        <v>2020</v>
      </c>
      <c r="B552" s="3" t="s">
        <v>159</v>
      </c>
      <c r="C552" s="5">
        <v>44183</v>
      </c>
      <c r="D552" s="1" t="s">
        <v>519</v>
      </c>
      <c r="E552" s="3" t="s">
        <v>22</v>
      </c>
      <c r="F552" s="2">
        <v>7521.36</v>
      </c>
      <c r="G552" s="2"/>
      <c r="H552" s="4">
        <f t="shared" si="8"/>
        <v>10573.569999999992</v>
      </c>
      <c r="I552" s="11"/>
      <c r="J552" s="11"/>
      <c r="K552">
        <v>990</v>
      </c>
    </row>
    <row r="553" spans="1:11" customFormat="1" ht="21" hidden="1" customHeight="1" x14ac:dyDescent="0.3">
      <c r="A553" s="3">
        <v>2020</v>
      </c>
      <c r="B553" s="3" t="s">
        <v>159</v>
      </c>
      <c r="C553" s="5">
        <v>44183</v>
      </c>
      <c r="D553" s="1" t="s">
        <v>341</v>
      </c>
      <c r="E553" s="3" t="s">
        <v>22</v>
      </c>
      <c r="F553" s="2">
        <v>1100</v>
      </c>
      <c r="G553" s="2"/>
      <c r="H553" s="4">
        <f t="shared" si="8"/>
        <v>11673.569999999992</v>
      </c>
      <c r="I553" s="11"/>
      <c r="J553" s="11"/>
      <c r="K553">
        <v>992</v>
      </c>
    </row>
    <row r="554" spans="1:11" customFormat="1" ht="21" hidden="1" customHeight="1" x14ac:dyDescent="0.3">
      <c r="A554" s="3">
        <v>2020</v>
      </c>
      <c r="B554" s="3" t="s">
        <v>159</v>
      </c>
      <c r="C554" s="5">
        <v>44189</v>
      </c>
      <c r="D554" s="1" t="s">
        <v>53</v>
      </c>
      <c r="E554" s="3" t="s">
        <v>22</v>
      </c>
      <c r="F554" s="2">
        <v>10450</v>
      </c>
      <c r="G554" s="2"/>
      <c r="H554" s="4">
        <f t="shared" si="8"/>
        <v>22123.569999999992</v>
      </c>
      <c r="I554" s="11"/>
      <c r="J554" s="11"/>
      <c r="K554">
        <v>993</v>
      </c>
    </row>
    <row r="555" spans="1:11" customFormat="1" ht="21" hidden="1" customHeight="1" x14ac:dyDescent="0.3">
      <c r="A555" s="3">
        <v>2020</v>
      </c>
      <c r="B555" s="3" t="s">
        <v>159</v>
      </c>
      <c r="C555" s="5">
        <v>44191</v>
      </c>
      <c r="D555" s="1" t="s">
        <v>462</v>
      </c>
      <c r="E555" s="3" t="s">
        <v>22</v>
      </c>
      <c r="F555" s="2">
        <v>4000</v>
      </c>
      <c r="G555" s="2"/>
      <c r="H555" s="4">
        <f t="shared" si="8"/>
        <v>26123.569999999992</v>
      </c>
      <c r="I555" s="11"/>
      <c r="J555" s="11"/>
      <c r="K555">
        <v>994</v>
      </c>
    </row>
    <row r="556" spans="1:11" customFormat="1" ht="21" hidden="1" customHeight="1" x14ac:dyDescent="0.3">
      <c r="A556" s="3">
        <v>2020</v>
      </c>
      <c r="B556" s="3" t="s">
        <v>159</v>
      </c>
      <c r="C556" s="5">
        <v>44193</v>
      </c>
      <c r="D556" s="1" t="s">
        <v>367</v>
      </c>
      <c r="E556" s="3" t="s">
        <v>22</v>
      </c>
      <c r="F556" s="2">
        <v>21600</v>
      </c>
      <c r="G556" s="2"/>
      <c r="H556" s="4">
        <f t="shared" si="8"/>
        <v>47723.569999999992</v>
      </c>
      <c r="I556" s="11"/>
      <c r="J556" s="11"/>
      <c r="K556">
        <v>995</v>
      </c>
    </row>
    <row r="557" spans="1:11" customFormat="1" ht="21" hidden="1" customHeight="1" x14ac:dyDescent="0.3">
      <c r="A557" s="3">
        <v>2020</v>
      </c>
      <c r="B557" s="3" t="s">
        <v>159</v>
      </c>
      <c r="C557" s="5">
        <v>44193</v>
      </c>
      <c r="D557" s="1" t="s">
        <v>368</v>
      </c>
      <c r="E557" s="3" t="s">
        <v>22</v>
      </c>
      <c r="F557" s="2">
        <v>3200</v>
      </c>
      <c r="G557" s="2"/>
      <c r="H557" s="4">
        <f t="shared" si="8"/>
        <v>50923.569999999992</v>
      </c>
      <c r="I557" s="11"/>
      <c r="J557" s="11"/>
      <c r="K557">
        <v>996</v>
      </c>
    </row>
    <row r="558" spans="1:11" customFormat="1" ht="21" hidden="1" customHeight="1" x14ac:dyDescent="0.3">
      <c r="A558" s="3">
        <v>2020</v>
      </c>
      <c r="B558" s="3" t="s">
        <v>159</v>
      </c>
      <c r="C558" s="5">
        <v>44195</v>
      </c>
      <c r="D558" s="1" t="s">
        <v>469</v>
      </c>
      <c r="E558" s="3" t="s">
        <v>22</v>
      </c>
      <c r="F558" s="2">
        <v>3900</v>
      </c>
      <c r="G558" s="2"/>
      <c r="H558" s="4">
        <f t="shared" si="8"/>
        <v>54823.569999999992</v>
      </c>
      <c r="I558" s="11"/>
      <c r="J558" s="11"/>
      <c r="K558">
        <v>997</v>
      </c>
    </row>
    <row r="559" spans="1:11" customFormat="1" ht="21" hidden="1" customHeight="1" x14ac:dyDescent="0.3">
      <c r="A559" s="3">
        <v>2020</v>
      </c>
      <c r="B559" s="3" t="s">
        <v>159</v>
      </c>
      <c r="C559" s="5">
        <v>44195</v>
      </c>
      <c r="D559" s="1" t="s">
        <v>166</v>
      </c>
      <c r="E559" s="3" t="s">
        <v>22</v>
      </c>
      <c r="F559" s="2">
        <v>17300</v>
      </c>
      <c r="G559" s="2"/>
      <c r="H559" s="4">
        <f t="shared" si="8"/>
        <v>72123.569999999992</v>
      </c>
      <c r="I559" s="11"/>
      <c r="J559" s="11"/>
      <c r="K559">
        <v>998</v>
      </c>
    </row>
    <row r="560" spans="1:11" customFormat="1" ht="21" hidden="1" customHeight="1" x14ac:dyDescent="0.3">
      <c r="A560" s="3">
        <v>2020</v>
      </c>
      <c r="B560" s="3" t="s">
        <v>159</v>
      </c>
      <c r="C560" s="5">
        <v>44196</v>
      </c>
      <c r="D560" s="1" t="s">
        <v>96</v>
      </c>
      <c r="E560" s="3"/>
      <c r="F560" s="2"/>
      <c r="G560" s="2">
        <v>50000</v>
      </c>
      <c r="H560" s="4">
        <f t="shared" si="8"/>
        <v>22123.569999999992</v>
      </c>
      <c r="I560" s="11"/>
      <c r="J560" s="11"/>
      <c r="K560">
        <v>2630</v>
      </c>
    </row>
    <row r="561" spans="1:11" customFormat="1" ht="21" hidden="1" customHeight="1" x14ac:dyDescent="0.3">
      <c r="A561" s="3">
        <v>2020</v>
      </c>
      <c r="B561" s="3" t="s">
        <v>159</v>
      </c>
      <c r="C561" s="5">
        <v>44196</v>
      </c>
      <c r="D561" s="1" t="s">
        <v>83</v>
      </c>
      <c r="E561" s="3"/>
      <c r="F561" s="26"/>
      <c r="G561" s="26">
        <v>1385</v>
      </c>
      <c r="H561" s="4">
        <f t="shared" si="8"/>
        <v>20738.569999999992</v>
      </c>
      <c r="I561" s="11"/>
      <c r="J561" s="11"/>
      <c r="K561">
        <v>2631</v>
      </c>
    </row>
    <row r="562" spans="1:11" s="75" customFormat="1" ht="21" hidden="1" customHeight="1" thickBot="1" x14ac:dyDescent="0.35">
      <c r="A562" s="34">
        <v>2020</v>
      </c>
      <c r="B562" s="34" t="s">
        <v>159</v>
      </c>
      <c r="C562" s="19">
        <v>44196</v>
      </c>
      <c r="D562" s="24" t="s">
        <v>434</v>
      </c>
      <c r="E562" s="34"/>
      <c r="F562" s="21"/>
      <c r="G562" s="21">
        <v>1598</v>
      </c>
      <c r="H562" s="22">
        <f t="shared" si="8"/>
        <v>19140.569999999992</v>
      </c>
      <c r="I562" s="80"/>
      <c r="J562" s="80"/>
      <c r="K562">
        <v>2632</v>
      </c>
    </row>
    <row r="563" spans="1:11" customFormat="1" ht="21.75" hidden="1" customHeight="1" x14ac:dyDescent="0.3">
      <c r="A563" s="3">
        <v>2021</v>
      </c>
      <c r="B563" s="3" t="s">
        <v>104</v>
      </c>
      <c r="C563" s="5">
        <v>44197</v>
      </c>
      <c r="D563" s="1" t="s">
        <v>119</v>
      </c>
      <c r="E563" s="3"/>
      <c r="F563" s="2"/>
      <c r="G563" s="2">
        <v>762</v>
      </c>
      <c r="H563" s="4">
        <f t="shared" si="8"/>
        <v>18378.569999999992</v>
      </c>
      <c r="I563" s="11"/>
      <c r="J563" s="11"/>
      <c r="K563">
        <v>2650</v>
      </c>
    </row>
    <row r="564" spans="1:11" customFormat="1" ht="21.75" hidden="1" customHeight="1" x14ac:dyDescent="0.3">
      <c r="A564" s="3">
        <v>2021</v>
      </c>
      <c r="B564" s="3" t="s">
        <v>104</v>
      </c>
      <c r="C564" s="5">
        <v>44200</v>
      </c>
      <c r="D564" s="1" t="s">
        <v>81</v>
      </c>
      <c r="E564" s="3"/>
      <c r="F564" s="26"/>
      <c r="G564" s="26">
        <v>1601</v>
      </c>
      <c r="H564" s="4">
        <f t="shared" si="8"/>
        <v>16777.569999999992</v>
      </c>
      <c r="I564" s="11"/>
      <c r="J564" s="11"/>
      <c r="K564">
        <v>2651</v>
      </c>
    </row>
    <row r="565" spans="1:11" customFormat="1" ht="21.75" hidden="1" customHeight="1" x14ac:dyDescent="0.3">
      <c r="A565" s="3">
        <v>2021</v>
      </c>
      <c r="B565" s="3" t="s">
        <v>104</v>
      </c>
      <c r="C565" s="5">
        <v>44201</v>
      </c>
      <c r="D565" s="1" t="s">
        <v>518</v>
      </c>
      <c r="E565" s="3" t="s">
        <v>22</v>
      </c>
      <c r="F565" s="2">
        <v>1850</v>
      </c>
      <c r="G565" s="2"/>
      <c r="H565" s="4">
        <f t="shared" si="8"/>
        <v>18627.569999999992</v>
      </c>
      <c r="I565" s="11"/>
      <c r="J565" s="11"/>
      <c r="K565">
        <v>1006</v>
      </c>
    </row>
    <row r="566" spans="1:11" customFormat="1" ht="21.75" hidden="1" customHeight="1" x14ac:dyDescent="0.3">
      <c r="A566" s="3">
        <v>2021</v>
      </c>
      <c r="B566" s="3" t="s">
        <v>104</v>
      </c>
      <c r="C566" s="5">
        <v>44201</v>
      </c>
      <c r="D566" s="1" t="s">
        <v>96</v>
      </c>
      <c r="E566" s="3"/>
      <c r="F566" s="2"/>
      <c r="G566" s="2">
        <v>10000</v>
      </c>
      <c r="H566" s="4">
        <f t="shared" si="8"/>
        <v>8627.5699999999924</v>
      </c>
      <c r="I566" s="11"/>
      <c r="J566" s="11"/>
      <c r="K566">
        <v>2652</v>
      </c>
    </row>
    <row r="567" spans="1:11" customFormat="1" ht="21.75" hidden="1" customHeight="1" x14ac:dyDescent="0.3">
      <c r="A567" s="3">
        <v>2021</v>
      </c>
      <c r="B567" s="3" t="s">
        <v>104</v>
      </c>
      <c r="C567" s="5">
        <v>44202</v>
      </c>
      <c r="D567" s="1" t="s">
        <v>368</v>
      </c>
      <c r="E567" s="3" t="s">
        <v>22</v>
      </c>
      <c r="F567" s="2">
        <v>6300</v>
      </c>
      <c r="G567" s="2"/>
      <c r="H567" s="4">
        <f t="shared" si="8"/>
        <v>14927.569999999992</v>
      </c>
      <c r="I567" s="11"/>
      <c r="J567" s="11"/>
      <c r="K567">
        <v>1007</v>
      </c>
    </row>
    <row r="568" spans="1:11" customFormat="1" ht="21.75" hidden="1" customHeight="1" x14ac:dyDescent="0.3">
      <c r="A568" s="3">
        <v>2021</v>
      </c>
      <c r="B568" s="3" t="s">
        <v>104</v>
      </c>
      <c r="C568" s="5">
        <v>44203</v>
      </c>
      <c r="D568" s="1" t="s">
        <v>463</v>
      </c>
      <c r="E568" s="3" t="s">
        <v>22</v>
      </c>
      <c r="F568" s="2">
        <v>2000</v>
      </c>
      <c r="G568" s="2"/>
      <c r="H568" s="4">
        <f t="shared" si="8"/>
        <v>16927.569999999992</v>
      </c>
      <c r="I568" s="11"/>
      <c r="J568" s="11"/>
      <c r="K568">
        <v>1008</v>
      </c>
    </row>
    <row r="569" spans="1:11" customFormat="1" ht="21.75" hidden="1" customHeight="1" x14ac:dyDescent="0.3">
      <c r="A569" s="3">
        <v>2021</v>
      </c>
      <c r="B569" s="3" t="s">
        <v>104</v>
      </c>
      <c r="C569" s="5">
        <v>44204</v>
      </c>
      <c r="D569" s="1" t="s">
        <v>169</v>
      </c>
      <c r="E569" s="3"/>
      <c r="F569" s="2"/>
      <c r="G569" s="2">
        <v>10000</v>
      </c>
      <c r="H569" s="4">
        <f t="shared" si="8"/>
        <v>6927.5699999999924</v>
      </c>
      <c r="I569" s="11"/>
      <c r="J569" s="11"/>
      <c r="K569">
        <v>2653</v>
      </c>
    </row>
    <row r="570" spans="1:11" customFormat="1" ht="21.75" hidden="1" customHeight="1" x14ac:dyDescent="0.3">
      <c r="A570" s="3">
        <v>2021</v>
      </c>
      <c r="B570" s="3" t="s">
        <v>104</v>
      </c>
      <c r="C570" s="5">
        <v>44204</v>
      </c>
      <c r="D570" s="1" t="s">
        <v>487</v>
      </c>
      <c r="E570" s="3" t="s">
        <v>22</v>
      </c>
      <c r="F570" s="2">
        <v>1250</v>
      </c>
      <c r="G570" s="2"/>
      <c r="H570" s="4">
        <f t="shared" si="8"/>
        <v>8177.5699999999924</v>
      </c>
      <c r="I570" s="11"/>
      <c r="J570" s="11"/>
      <c r="K570">
        <v>1009</v>
      </c>
    </row>
    <row r="571" spans="1:11" customFormat="1" ht="21.75" hidden="1" customHeight="1" x14ac:dyDescent="0.3">
      <c r="A571" s="3">
        <v>2021</v>
      </c>
      <c r="B571" s="3" t="s">
        <v>104</v>
      </c>
      <c r="C571" s="5">
        <v>44204</v>
      </c>
      <c r="D571" s="1" t="s">
        <v>53</v>
      </c>
      <c r="E571" s="3" t="s">
        <v>22</v>
      </c>
      <c r="F571" s="2">
        <v>12750</v>
      </c>
      <c r="G571" s="2"/>
      <c r="H571" s="4">
        <f t="shared" si="8"/>
        <v>20927.569999999992</v>
      </c>
      <c r="I571" s="11"/>
      <c r="J571" s="11"/>
      <c r="K571">
        <v>1010</v>
      </c>
    </row>
    <row r="572" spans="1:11" customFormat="1" ht="21.75" hidden="1" customHeight="1" x14ac:dyDescent="0.3">
      <c r="A572" s="3">
        <v>2021</v>
      </c>
      <c r="B572" s="3" t="s">
        <v>104</v>
      </c>
      <c r="C572" s="5">
        <v>44207</v>
      </c>
      <c r="D572" s="1" t="s">
        <v>364</v>
      </c>
      <c r="E572" s="3"/>
      <c r="F572" s="2"/>
      <c r="G572" s="2">
        <v>2500</v>
      </c>
      <c r="H572" s="4">
        <f t="shared" si="8"/>
        <v>18427.569999999992</v>
      </c>
      <c r="I572" s="11"/>
      <c r="J572" s="11"/>
      <c r="K572">
        <v>2654</v>
      </c>
    </row>
    <row r="573" spans="1:11" customFormat="1" ht="21.75" hidden="1" customHeight="1" x14ac:dyDescent="0.3">
      <c r="A573" s="3">
        <v>2021</v>
      </c>
      <c r="B573" s="3" t="s">
        <v>104</v>
      </c>
      <c r="C573" s="5">
        <v>44208</v>
      </c>
      <c r="D573" s="1" t="s">
        <v>345</v>
      </c>
      <c r="E573" s="3" t="s">
        <v>22</v>
      </c>
      <c r="F573" s="2">
        <v>4250</v>
      </c>
      <c r="G573" s="2"/>
      <c r="H573" s="4">
        <f t="shared" si="8"/>
        <v>22677.569999999992</v>
      </c>
      <c r="I573" s="11"/>
      <c r="J573" s="11"/>
      <c r="K573">
        <v>1016</v>
      </c>
    </row>
    <row r="574" spans="1:11" customFormat="1" ht="21.75" hidden="1" customHeight="1" x14ac:dyDescent="0.3">
      <c r="A574" s="3">
        <v>2021</v>
      </c>
      <c r="B574" s="3" t="s">
        <v>104</v>
      </c>
      <c r="C574" s="5">
        <v>44218</v>
      </c>
      <c r="D574" s="1" t="s">
        <v>53</v>
      </c>
      <c r="E574" s="3" t="s">
        <v>22</v>
      </c>
      <c r="F574" s="2">
        <v>11400</v>
      </c>
      <c r="G574" s="2"/>
      <c r="H574" s="4">
        <f t="shared" si="8"/>
        <v>34077.569999999992</v>
      </c>
      <c r="I574" s="11"/>
      <c r="J574" s="11"/>
      <c r="K574">
        <v>1022</v>
      </c>
    </row>
    <row r="575" spans="1:11" customFormat="1" ht="21.75" hidden="1" customHeight="1" x14ac:dyDescent="0.3">
      <c r="A575" s="3">
        <v>2021</v>
      </c>
      <c r="B575" s="3" t="s">
        <v>104</v>
      </c>
      <c r="C575" s="5">
        <v>44221</v>
      </c>
      <c r="D575" s="1" t="s">
        <v>96</v>
      </c>
      <c r="E575" s="3"/>
      <c r="F575" s="2"/>
      <c r="G575" s="2">
        <v>30000</v>
      </c>
      <c r="H575" s="4">
        <f t="shared" si="8"/>
        <v>4077.5699999999924</v>
      </c>
      <c r="I575" s="11"/>
      <c r="J575" s="11"/>
      <c r="K575">
        <v>2655</v>
      </c>
    </row>
    <row r="576" spans="1:11" customFormat="1" ht="21.75" hidden="1" customHeight="1" x14ac:dyDescent="0.3">
      <c r="A576" s="3">
        <v>2021</v>
      </c>
      <c r="B576" s="3" t="s">
        <v>104</v>
      </c>
      <c r="C576" s="5">
        <v>44222</v>
      </c>
      <c r="D576" s="1" t="s">
        <v>469</v>
      </c>
      <c r="E576" s="3" t="s">
        <v>22</v>
      </c>
      <c r="F576" s="2">
        <v>9350</v>
      </c>
      <c r="G576" s="2"/>
      <c r="H576" s="4">
        <f t="shared" si="8"/>
        <v>13427.569999999992</v>
      </c>
      <c r="I576" s="11"/>
      <c r="J576" s="11"/>
      <c r="K576">
        <v>1026</v>
      </c>
    </row>
    <row r="577" spans="1:11" customFormat="1" ht="21.75" hidden="1" customHeight="1" x14ac:dyDescent="0.3">
      <c r="A577" s="3">
        <v>2021</v>
      </c>
      <c r="B577" s="3" t="s">
        <v>104</v>
      </c>
      <c r="C577" s="5">
        <v>44223</v>
      </c>
      <c r="D577" s="1" t="s">
        <v>367</v>
      </c>
      <c r="E577" s="3" t="s">
        <v>22</v>
      </c>
      <c r="F577" s="2">
        <v>11700</v>
      </c>
      <c r="G577" s="2"/>
      <c r="H577" s="4">
        <f t="shared" si="8"/>
        <v>25127.569999999992</v>
      </c>
      <c r="I577" s="11"/>
      <c r="J577" s="11"/>
      <c r="K577">
        <v>1027</v>
      </c>
    </row>
    <row r="578" spans="1:11" customFormat="1" ht="21.75" hidden="1" customHeight="1" x14ac:dyDescent="0.3">
      <c r="A578" s="3">
        <v>2021</v>
      </c>
      <c r="B578" s="3" t="s">
        <v>104</v>
      </c>
      <c r="C578" s="5">
        <v>44223</v>
      </c>
      <c r="D578" s="1" t="s">
        <v>368</v>
      </c>
      <c r="E578" s="3" t="s">
        <v>22</v>
      </c>
      <c r="F578" s="2">
        <v>1000</v>
      </c>
      <c r="G578" s="2"/>
      <c r="H578" s="4">
        <f t="shared" si="8"/>
        <v>26127.569999999992</v>
      </c>
      <c r="I578" s="11"/>
      <c r="J578" s="11"/>
      <c r="K578">
        <v>1027</v>
      </c>
    </row>
    <row r="579" spans="1:11" customFormat="1" ht="21.75" hidden="1" customHeight="1" x14ac:dyDescent="0.3">
      <c r="A579" s="3">
        <v>2021</v>
      </c>
      <c r="B579" s="3" t="s">
        <v>104</v>
      </c>
      <c r="C579" s="5">
        <v>44225</v>
      </c>
      <c r="D579" s="1" t="s">
        <v>96</v>
      </c>
      <c r="E579" s="3"/>
      <c r="F579" s="2"/>
      <c r="G579" s="2">
        <v>10000</v>
      </c>
      <c r="H579" s="4">
        <f t="shared" si="8"/>
        <v>16127.569999999992</v>
      </c>
      <c r="I579" s="11"/>
      <c r="J579" s="11"/>
      <c r="K579">
        <v>2656</v>
      </c>
    </row>
    <row r="580" spans="1:11" customFormat="1" ht="21.75" hidden="1" customHeight="1" x14ac:dyDescent="0.3">
      <c r="A580" s="3">
        <v>2021</v>
      </c>
      <c r="B580" s="3" t="s">
        <v>104</v>
      </c>
      <c r="C580" s="5">
        <v>44227</v>
      </c>
      <c r="D580" s="1" t="s">
        <v>83</v>
      </c>
      <c r="E580" s="3"/>
      <c r="F580" s="26"/>
      <c r="G580" s="26">
        <v>1385</v>
      </c>
      <c r="H580" s="4">
        <f t="shared" ref="H580:H643" si="9">H579+F580-G580</f>
        <v>14742.569999999992</v>
      </c>
      <c r="I580" s="11"/>
      <c r="J580" s="11"/>
      <c r="K580">
        <v>2657</v>
      </c>
    </row>
    <row r="581" spans="1:11" s="75" customFormat="1" ht="21.75" hidden="1" customHeight="1" thickBot="1" x14ac:dyDescent="0.35">
      <c r="A581" s="34">
        <v>2021</v>
      </c>
      <c r="B581" s="34" t="s">
        <v>104</v>
      </c>
      <c r="C581" s="19">
        <v>44227</v>
      </c>
      <c r="D581" s="24" t="s">
        <v>434</v>
      </c>
      <c r="E581" s="34"/>
      <c r="F581" s="21"/>
      <c r="G581" s="21">
        <v>1598</v>
      </c>
      <c r="H581" s="22">
        <f t="shared" si="9"/>
        <v>13144.569999999992</v>
      </c>
      <c r="I581" s="80"/>
      <c r="J581" s="11"/>
      <c r="K581">
        <v>2658</v>
      </c>
    </row>
    <row r="582" spans="1:11" customFormat="1" ht="21.75" hidden="1" customHeight="1" x14ac:dyDescent="0.3">
      <c r="A582" s="3">
        <v>2021</v>
      </c>
      <c r="B582" s="3" t="s">
        <v>358</v>
      </c>
      <c r="C582" s="5">
        <v>44228</v>
      </c>
      <c r="D582" s="1" t="s">
        <v>457</v>
      </c>
      <c r="E582" s="3"/>
      <c r="F582" s="2"/>
      <c r="G582" s="2">
        <v>3600</v>
      </c>
      <c r="H582" s="4">
        <f t="shared" si="9"/>
        <v>9544.5699999999924</v>
      </c>
      <c r="I582" s="11"/>
      <c r="J582" s="11"/>
      <c r="K582">
        <v>2678</v>
      </c>
    </row>
    <row r="583" spans="1:11" customFormat="1" ht="21.75" hidden="1" customHeight="1" x14ac:dyDescent="0.3">
      <c r="A583" s="3">
        <v>2021</v>
      </c>
      <c r="B583" s="3" t="s">
        <v>358</v>
      </c>
      <c r="C583" s="5">
        <v>44228</v>
      </c>
      <c r="D583" s="1" t="s">
        <v>441</v>
      </c>
      <c r="E583" s="3"/>
      <c r="F583" s="2"/>
      <c r="G583" s="2">
        <v>2948</v>
      </c>
      <c r="H583" s="4">
        <f t="shared" si="9"/>
        <v>6596.5699999999924</v>
      </c>
      <c r="I583" s="11"/>
      <c r="J583" s="11"/>
      <c r="K583">
        <v>2679</v>
      </c>
    </row>
    <row r="584" spans="1:11" customFormat="1" ht="21.75" hidden="1" customHeight="1" x14ac:dyDescent="0.3">
      <c r="A584" s="3">
        <v>2021</v>
      </c>
      <c r="B584" s="3" t="s">
        <v>358</v>
      </c>
      <c r="C584" s="5">
        <v>44228</v>
      </c>
      <c r="D584" s="1" t="s">
        <v>364</v>
      </c>
      <c r="E584" s="3"/>
      <c r="F584" s="2"/>
      <c r="G584" s="2">
        <v>2500</v>
      </c>
      <c r="H584" s="4">
        <f t="shared" si="9"/>
        <v>4096.5699999999924</v>
      </c>
      <c r="I584" s="11"/>
      <c r="J584" s="11"/>
      <c r="K584">
        <v>2680</v>
      </c>
    </row>
    <row r="585" spans="1:11" customFormat="1" ht="21.75" hidden="1" customHeight="1" x14ac:dyDescent="0.3">
      <c r="A585" s="3">
        <v>2021</v>
      </c>
      <c r="B585" s="3" t="s">
        <v>358</v>
      </c>
      <c r="C585" s="5">
        <v>44228</v>
      </c>
      <c r="D585" s="1" t="s">
        <v>119</v>
      </c>
      <c r="E585" s="3"/>
      <c r="F585" s="2"/>
      <c r="G585" s="2">
        <v>762</v>
      </c>
      <c r="H585" s="4">
        <f t="shared" si="9"/>
        <v>3334.5699999999924</v>
      </c>
      <c r="I585" s="11"/>
      <c r="J585" s="11"/>
      <c r="K585">
        <v>2681</v>
      </c>
    </row>
    <row r="586" spans="1:11" customFormat="1" ht="21.75" hidden="1" customHeight="1" x14ac:dyDescent="0.3">
      <c r="A586" s="3">
        <v>2021</v>
      </c>
      <c r="B586" s="3" t="s">
        <v>358</v>
      </c>
      <c r="C586" s="5">
        <v>44231</v>
      </c>
      <c r="D586" s="1" t="s">
        <v>463</v>
      </c>
      <c r="E586" s="3" t="s">
        <v>22</v>
      </c>
      <c r="F586" s="2">
        <v>1500</v>
      </c>
      <c r="G586" s="2"/>
      <c r="H586" s="4">
        <f t="shared" si="9"/>
        <v>4834.5699999999924</v>
      </c>
      <c r="I586" s="11"/>
      <c r="J586" s="11"/>
      <c r="K586">
        <v>1029</v>
      </c>
    </row>
    <row r="587" spans="1:11" customFormat="1" ht="21.75" hidden="1" customHeight="1" x14ac:dyDescent="0.3">
      <c r="A587" s="3">
        <v>2021</v>
      </c>
      <c r="B587" s="3" t="s">
        <v>358</v>
      </c>
      <c r="C587" s="5">
        <v>44231</v>
      </c>
      <c r="D587" s="1" t="s">
        <v>166</v>
      </c>
      <c r="E587" s="3" t="s">
        <v>22</v>
      </c>
      <c r="F587" s="2">
        <v>12550</v>
      </c>
      <c r="G587" s="2"/>
      <c r="H587" s="4">
        <f t="shared" si="9"/>
        <v>17384.569999999992</v>
      </c>
      <c r="I587" s="11"/>
      <c r="J587" s="11"/>
      <c r="K587">
        <v>1030</v>
      </c>
    </row>
    <row r="588" spans="1:11" customFormat="1" ht="21.75" hidden="1" customHeight="1" x14ac:dyDescent="0.3">
      <c r="A588" s="3">
        <v>2021</v>
      </c>
      <c r="B588" s="3" t="s">
        <v>358</v>
      </c>
      <c r="C588" s="5">
        <v>44231</v>
      </c>
      <c r="D588" s="1" t="s">
        <v>169</v>
      </c>
      <c r="E588" s="3"/>
      <c r="F588" s="2"/>
      <c r="G588" s="2">
        <v>2000</v>
      </c>
      <c r="H588" s="4">
        <f t="shared" si="9"/>
        <v>15384.569999999992</v>
      </c>
      <c r="I588" s="11"/>
      <c r="J588" s="11"/>
      <c r="K588">
        <v>2682</v>
      </c>
    </row>
    <row r="589" spans="1:11" customFormat="1" ht="21.75" hidden="1" customHeight="1" x14ac:dyDescent="0.3">
      <c r="A589" s="3">
        <v>2021</v>
      </c>
      <c r="B589" s="3" t="s">
        <v>358</v>
      </c>
      <c r="C589" s="5">
        <v>44231</v>
      </c>
      <c r="D589" s="1" t="s">
        <v>81</v>
      </c>
      <c r="E589" s="3"/>
      <c r="F589" s="2"/>
      <c r="G589" s="2">
        <v>1601</v>
      </c>
      <c r="H589" s="4">
        <f t="shared" si="9"/>
        <v>13783.569999999992</v>
      </c>
      <c r="I589" s="11"/>
      <c r="J589" s="11"/>
      <c r="K589">
        <v>2683</v>
      </c>
    </row>
    <row r="590" spans="1:11" customFormat="1" ht="21.75" hidden="1" customHeight="1" x14ac:dyDescent="0.3">
      <c r="A590" s="3">
        <v>2021</v>
      </c>
      <c r="B590" s="3" t="s">
        <v>358</v>
      </c>
      <c r="C590" s="5">
        <v>44232</v>
      </c>
      <c r="D590" s="1" t="s">
        <v>53</v>
      </c>
      <c r="E590" s="3" t="s">
        <v>22</v>
      </c>
      <c r="F590" s="2">
        <v>28200</v>
      </c>
      <c r="G590" s="2"/>
      <c r="H590" s="4">
        <f t="shared" si="9"/>
        <v>41983.569999999992</v>
      </c>
      <c r="I590" s="11"/>
      <c r="J590" s="11"/>
      <c r="K590">
        <v>1031</v>
      </c>
    </row>
    <row r="591" spans="1:11" customFormat="1" ht="21.75" hidden="1" customHeight="1" x14ac:dyDescent="0.3">
      <c r="A591" s="3">
        <v>2021</v>
      </c>
      <c r="B591" s="3" t="s">
        <v>358</v>
      </c>
      <c r="C591" s="5">
        <v>44232</v>
      </c>
      <c r="D591" s="1" t="s">
        <v>96</v>
      </c>
      <c r="E591" s="3"/>
      <c r="F591" s="2"/>
      <c r="G591" s="2">
        <v>30000</v>
      </c>
      <c r="H591" s="4">
        <f t="shared" si="9"/>
        <v>11983.569999999992</v>
      </c>
      <c r="I591" s="11"/>
      <c r="J591" s="11"/>
      <c r="K591">
        <v>2684</v>
      </c>
    </row>
    <row r="592" spans="1:11" customFormat="1" ht="21.75" hidden="1" customHeight="1" x14ac:dyDescent="0.3">
      <c r="A592" s="3">
        <v>2021</v>
      </c>
      <c r="B592" s="3" t="s">
        <v>358</v>
      </c>
      <c r="C592" s="5">
        <v>44234</v>
      </c>
      <c r="D592" s="1" t="s">
        <v>169</v>
      </c>
      <c r="E592" s="3"/>
      <c r="F592" s="2"/>
      <c r="G592" s="2">
        <v>3000</v>
      </c>
      <c r="H592" s="4">
        <f t="shared" si="9"/>
        <v>8983.5699999999924</v>
      </c>
      <c r="I592" s="11"/>
      <c r="J592" s="11"/>
      <c r="K592">
        <v>2685</v>
      </c>
    </row>
    <row r="593" spans="1:11" customFormat="1" ht="21.75" hidden="1" customHeight="1" x14ac:dyDescent="0.3">
      <c r="A593" s="3">
        <v>2021</v>
      </c>
      <c r="B593" s="3" t="s">
        <v>358</v>
      </c>
      <c r="C593" s="5">
        <v>44234</v>
      </c>
      <c r="D593" s="1" t="s">
        <v>534</v>
      </c>
      <c r="E593" s="3" t="s">
        <v>22</v>
      </c>
      <c r="F593" s="2">
        <v>17090</v>
      </c>
      <c r="G593" s="2"/>
      <c r="H593" s="4">
        <f t="shared" si="9"/>
        <v>26073.569999999992</v>
      </c>
      <c r="I593" s="11"/>
      <c r="J593" s="11"/>
      <c r="K593">
        <v>1032</v>
      </c>
    </row>
    <row r="594" spans="1:11" customFormat="1" ht="21.75" hidden="1" customHeight="1" x14ac:dyDescent="0.3">
      <c r="A594" s="3">
        <v>2021</v>
      </c>
      <c r="B594" s="3" t="s">
        <v>358</v>
      </c>
      <c r="C594" s="5">
        <v>44236</v>
      </c>
      <c r="D594" s="1" t="s">
        <v>345</v>
      </c>
      <c r="E594" s="3" t="s">
        <v>22</v>
      </c>
      <c r="F594" s="2">
        <v>3050</v>
      </c>
      <c r="G594" s="2"/>
      <c r="H594" s="4">
        <f t="shared" si="9"/>
        <v>29123.569999999992</v>
      </c>
      <c r="I594" s="11"/>
      <c r="J594" s="11"/>
      <c r="K594">
        <v>1033</v>
      </c>
    </row>
    <row r="595" spans="1:11" customFormat="1" ht="21.75" hidden="1" customHeight="1" x14ac:dyDescent="0.3">
      <c r="A595" s="3">
        <v>2021</v>
      </c>
      <c r="B595" s="3" t="s">
        <v>358</v>
      </c>
      <c r="C595" s="5">
        <v>44236</v>
      </c>
      <c r="D595" s="1" t="s">
        <v>87</v>
      </c>
      <c r="E595" s="3"/>
      <c r="F595" s="2"/>
      <c r="G595" s="2">
        <v>5000</v>
      </c>
      <c r="H595" s="4">
        <f t="shared" si="9"/>
        <v>24123.569999999992</v>
      </c>
      <c r="I595" s="11"/>
      <c r="J595" s="11"/>
      <c r="K595">
        <v>1677</v>
      </c>
    </row>
    <row r="596" spans="1:11" customFormat="1" ht="21.75" hidden="1" customHeight="1" x14ac:dyDescent="0.3">
      <c r="A596" s="3">
        <v>2021</v>
      </c>
      <c r="B596" s="3" t="s">
        <v>358</v>
      </c>
      <c r="C596" s="5">
        <v>44236</v>
      </c>
      <c r="D596" s="1" t="s">
        <v>53</v>
      </c>
      <c r="E596" s="3" t="s">
        <v>22</v>
      </c>
      <c r="F596" s="2">
        <v>15000</v>
      </c>
      <c r="G596" s="2"/>
      <c r="H596" s="4">
        <f t="shared" si="9"/>
        <v>39123.569999999992</v>
      </c>
      <c r="I596" s="11"/>
      <c r="J596" s="11"/>
      <c r="K596">
        <v>1034</v>
      </c>
    </row>
    <row r="597" spans="1:11" customFormat="1" ht="21.75" hidden="1" customHeight="1" x14ac:dyDescent="0.3">
      <c r="A597" s="3">
        <v>2021</v>
      </c>
      <c r="B597" s="3" t="s">
        <v>358</v>
      </c>
      <c r="C597" s="5">
        <v>44236</v>
      </c>
      <c r="D597" s="1" t="s">
        <v>96</v>
      </c>
      <c r="E597" s="3"/>
      <c r="F597" s="2"/>
      <c r="G597" s="2">
        <v>30000</v>
      </c>
      <c r="H597" s="4">
        <f t="shared" si="9"/>
        <v>9123.5699999999924</v>
      </c>
      <c r="I597" s="11"/>
      <c r="J597" s="11"/>
      <c r="K597">
        <v>2686</v>
      </c>
    </row>
    <row r="598" spans="1:11" customFormat="1" ht="21.75" hidden="1" customHeight="1" x14ac:dyDescent="0.3">
      <c r="A598" s="3">
        <v>2021</v>
      </c>
      <c r="B598" s="3" t="s">
        <v>358</v>
      </c>
      <c r="C598" s="5">
        <v>44237</v>
      </c>
      <c r="D598" s="1" t="s">
        <v>166</v>
      </c>
      <c r="E598" s="3" t="s">
        <v>22</v>
      </c>
      <c r="F598" s="2">
        <v>12550</v>
      </c>
      <c r="G598" s="2"/>
      <c r="H598" s="4">
        <f t="shared" si="9"/>
        <v>21673.569999999992</v>
      </c>
      <c r="I598" s="11"/>
      <c r="J598" s="11"/>
      <c r="K598">
        <v>1035</v>
      </c>
    </row>
    <row r="599" spans="1:11" customFormat="1" ht="21.75" hidden="1" customHeight="1" x14ac:dyDescent="0.3">
      <c r="A599" s="3">
        <v>2021</v>
      </c>
      <c r="B599" s="3" t="s">
        <v>358</v>
      </c>
      <c r="C599" s="5">
        <v>44237</v>
      </c>
      <c r="D599" s="1" t="s">
        <v>169</v>
      </c>
      <c r="E599" s="3"/>
      <c r="F599" s="2"/>
      <c r="G599" s="2">
        <v>3000</v>
      </c>
      <c r="H599" s="4">
        <f t="shared" si="9"/>
        <v>18673.569999999992</v>
      </c>
      <c r="I599" s="11"/>
      <c r="J599" s="11"/>
      <c r="K599">
        <v>2687</v>
      </c>
    </row>
    <row r="600" spans="1:11" customFormat="1" ht="21.75" hidden="1" customHeight="1" x14ac:dyDescent="0.3">
      <c r="A600" s="3">
        <v>2021</v>
      </c>
      <c r="B600" s="3" t="s">
        <v>358</v>
      </c>
      <c r="C600" s="5">
        <v>44237</v>
      </c>
      <c r="D600" s="1" t="s">
        <v>96</v>
      </c>
      <c r="E600" s="3"/>
      <c r="F600" s="2"/>
      <c r="G600" s="2">
        <v>15000</v>
      </c>
      <c r="H600" s="4">
        <f t="shared" si="9"/>
        <v>3673.5699999999924</v>
      </c>
      <c r="I600" s="11"/>
      <c r="J600" s="11"/>
      <c r="K600">
        <v>2688</v>
      </c>
    </row>
    <row r="601" spans="1:11" customFormat="1" ht="21.75" hidden="1" customHeight="1" x14ac:dyDescent="0.3">
      <c r="A601" s="3">
        <v>2021</v>
      </c>
      <c r="B601" s="3" t="s">
        <v>358</v>
      </c>
      <c r="C601" s="5">
        <v>44237</v>
      </c>
      <c r="D601" s="1" t="s">
        <v>487</v>
      </c>
      <c r="E601" s="3" t="s">
        <v>22</v>
      </c>
      <c r="F601" s="2">
        <v>1350</v>
      </c>
      <c r="G601" s="2"/>
      <c r="H601" s="4">
        <f t="shared" si="9"/>
        <v>5023.5699999999924</v>
      </c>
      <c r="I601" s="11"/>
      <c r="J601" s="11"/>
      <c r="K601">
        <v>1036</v>
      </c>
    </row>
    <row r="602" spans="1:11" customFormat="1" ht="21.75" hidden="1" customHeight="1" x14ac:dyDescent="0.3">
      <c r="A602" s="3">
        <v>2021</v>
      </c>
      <c r="B602" s="3" t="s">
        <v>358</v>
      </c>
      <c r="C602" s="5">
        <v>44243</v>
      </c>
      <c r="D602" s="1" t="s">
        <v>96</v>
      </c>
      <c r="E602" s="3"/>
      <c r="F602" s="2"/>
      <c r="G602" s="2">
        <v>5000</v>
      </c>
      <c r="H602" s="4">
        <f t="shared" si="9"/>
        <v>23.569999999992433</v>
      </c>
      <c r="I602" s="11"/>
      <c r="J602" s="11"/>
      <c r="K602">
        <v>2689</v>
      </c>
    </row>
    <row r="603" spans="1:11" customFormat="1" ht="21.75" hidden="1" customHeight="1" x14ac:dyDescent="0.3">
      <c r="A603" s="3">
        <v>2021</v>
      </c>
      <c r="B603" s="3" t="s">
        <v>358</v>
      </c>
      <c r="C603" s="5">
        <v>44250</v>
      </c>
      <c r="D603" s="1" t="s">
        <v>463</v>
      </c>
      <c r="E603" s="3" t="s">
        <v>22</v>
      </c>
      <c r="F603" s="2">
        <v>7500</v>
      </c>
      <c r="G603" s="2"/>
      <c r="H603" s="4">
        <f t="shared" si="9"/>
        <v>7523.5699999999924</v>
      </c>
      <c r="I603" s="11"/>
      <c r="J603" s="11"/>
      <c r="K603">
        <v>1047</v>
      </c>
    </row>
    <row r="604" spans="1:11" customFormat="1" ht="21.75" hidden="1" customHeight="1" x14ac:dyDescent="0.3">
      <c r="A604" s="3">
        <v>2021</v>
      </c>
      <c r="B604" s="3" t="s">
        <v>358</v>
      </c>
      <c r="C604" s="5">
        <v>44250</v>
      </c>
      <c r="D604" s="1" t="s">
        <v>96</v>
      </c>
      <c r="E604" s="3"/>
      <c r="F604" s="2"/>
      <c r="G604" s="2">
        <v>5000</v>
      </c>
      <c r="H604" s="4">
        <f t="shared" si="9"/>
        <v>2523.5699999999924</v>
      </c>
      <c r="I604" s="11"/>
      <c r="J604" s="11"/>
      <c r="K604">
        <v>2690</v>
      </c>
    </row>
    <row r="605" spans="1:11" customFormat="1" ht="21.75" hidden="1" customHeight="1" x14ac:dyDescent="0.3">
      <c r="A605" s="3">
        <v>2021</v>
      </c>
      <c r="B605" s="3" t="s">
        <v>358</v>
      </c>
      <c r="C605" s="5">
        <v>44252</v>
      </c>
      <c r="D605" s="1" t="s">
        <v>367</v>
      </c>
      <c r="E605" s="3" t="s">
        <v>22</v>
      </c>
      <c r="F605" s="2">
        <v>36550</v>
      </c>
      <c r="G605" s="2"/>
      <c r="H605" s="4">
        <f t="shared" si="9"/>
        <v>39073.569999999992</v>
      </c>
      <c r="I605" s="11"/>
      <c r="J605" s="11"/>
      <c r="K605">
        <v>1048</v>
      </c>
    </row>
    <row r="606" spans="1:11" customFormat="1" ht="21.75" hidden="1" customHeight="1" x14ac:dyDescent="0.3">
      <c r="A606" s="3">
        <v>2021</v>
      </c>
      <c r="B606" s="3" t="s">
        <v>358</v>
      </c>
      <c r="C606" s="5">
        <v>44253</v>
      </c>
      <c r="D606" s="1" t="s">
        <v>96</v>
      </c>
      <c r="E606" s="3"/>
      <c r="F606" s="2"/>
      <c r="G606" s="2">
        <v>35000</v>
      </c>
      <c r="H606" s="4">
        <f t="shared" si="9"/>
        <v>4073.5699999999924</v>
      </c>
      <c r="I606" s="11"/>
      <c r="J606" s="11"/>
      <c r="K606">
        <v>2691</v>
      </c>
    </row>
    <row r="607" spans="1:11" customFormat="1" ht="21.75" hidden="1" customHeight="1" x14ac:dyDescent="0.3">
      <c r="A607" s="3">
        <v>2021</v>
      </c>
      <c r="B607" s="3" t="s">
        <v>358</v>
      </c>
      <c r="C607" s="5">
        <v>44253</v>
      </c>
      <c r="D607" s="1" t="s">
        <v>368</v>
      </c>
      <c r="E607" s="3" t="s">
        <v>22</v>
      </c>
      <c r="F607" s="26">
        <v>2000</v>
      </c>
      <c r="G607" s="26"/>
      <c r="H607" s="4">
        <f t="shared" si="9"/>
        <v>6073.5699999999924</v>
      </c>
      <c r="I607" s="11"/>
      <c r="J607" s="11"/>
      <c r="K607">
        <v>1049</v>
      </c>
    </row>
    <row r="608" spans="1:11" customFormat="1" ht="21.75" hidden="1" customHeight="1" x14ac:dyDescent="0.3">
      <c r="A608" s="3">
        <v>2021</v>
      </c>
      <c r="B608" s="3" t="s">
        <v>358</v>
      </c>
      <c r="C608" s="5">
        <v>44255</v>
      </c>
      <c r="D608" s="1" t="s">
        <v>83</v>
      </c>
      <c r="E608" s="3"/>
      <c r="F608" s="2"/>
      <c r="G608" s="2">
        <v>1385</v>
      </c>
      <c r="H608" s="4">
        <f t="shared" si="9"/>
        <v>4688.5699999999924</v>
      </c>
      <c r="I608" s="11"/>
      <c r="J608" s="11"/>
      <c r="K608">
        <v>2692</v>
      </c>
    </row>
    <row r="609" spans="1:11" customFormat="1" ht="21.75" hidden="1" customHeight="1" x14ac:dyDescent="0.3">
      <c r="A609" s="3">
        <v>2021</v>
      </c>
      <c r="B609" s="3" t="s">
        <v>358</v>
      </c>
      <c r="C609" s="5">
        <v>44255</v>
      </c>
      <c r="D609" s="1" t="s">
        <v>434</v>
      </c>
      <c r="E609" s="3"/>
      <c r="F609" s="2"/>
      <c r="G609" s="2">
        <v>1598</v>
      </c>
      <c r="H609" s="4">
        <f t="shared" si="9"/>
        <v>3090.5699999999924</v>
      </c>
      <c r="I609" s="11"/>
      <c r="J609" s="11"/>
      <c r="K609">
        <v>2693</v>
      </c>
    </row>
    <row r="610" spans="1:11" customFormat="1" ht="23.25" hidden="1" customHeight="1" x14ac:dyDescent="0.3">
      <c r="A610" s="3">
        <v>2021</v>
      </c>
      <c r="B610" s="3" t="s">
        <v>369</v>
      </c>
      <c r="C610" s="5">
        <v>44256</v>
      </c>
      <c r="D610" s="1" t="s">
        <v>166</v>
      </c>
      <c r="E610" s="3" t="s">
        <v>22</v>
      </c>
      <c r="F610" s="2">
        <v>10150</v>
      </c>
      <c r="G610" s="2"/>
      <c r="H610" s="4">
        <f t="shared" si="9"/>
        <v>13240.569999999992</v>
      </c>
      <c r="I610" s="11"/>
      <c r="J610" s="11"/>
      <c r="K610">
        <v>1052</v>
      </c>
    </row>
    <row r="611" spans="1:11" customFormat="1" ht="23.25" hidden="1" customHeight="1" x14ac:dyDescent="0.3">
      <c r="A611" s="3">
        <v>2021</v>
      </c>
      <c r="B611" s="3" t="s">
        <v>369</v>
      </c>
      <c r="C611" s="5">
        <v>44256</v>
      </c>
      <c r="D611" s="1" t="s">
        <v>119</v>
      </c>
      <c r="E611" s="3"/>
      <c r="F611" s="2"/>
      <c r="G611" s="2">
        <v>762</v>
      </c>
      <c r="H611" s="4">
        <f t="shared" si="9"/>
        <v>12478.569999999992</v>
      </c>
      <c r="I611" s="11"/>
      <c r="J611" s="11"/>
      <c r="K611">
        <v>2712</v>
      </c>
    </row>
    <row r="612" spans="1:11" customFormat="1" ht="23.25" hidden="1" customHeight="1" x14ac:dyDescent="0.3">
      <c r="A612" s="3">
        <v>2021</v>
      </c>
      <c r="B612" s="3" t="s">
        <v>369</v>
      </c>
      <c r="C612" s="5">
        <v>44258</v>
      </c>
      <c r="D612" s="1" t="s">
        <v>544</v>
      </c>
      <c r="E612" s="3" t="s">
        <v>22</v>
      </c>
      <c r="F612" s="2">
        <v>31200</v>
      </c>
      <c r="G612" s="2"/>
      <c r="H612" s="4">
        <f t="shared" si="9"/>
        <v>43678.569999999992</v>
      </c>
      <c r="I612" s="11"/>
      <c r="J612" s="11"/>
      <c r="K612">
        <v>1053</v>
      </c>
    </row>
    <row r="613" spans="1:11" customFormat="1" ht="23.25" hidden="1" customHeight="1" x14ac:dyDescent="0.3">
      <c r="A613" s="3">
        <v>2021</v>
      </c>
      <c r="B613" s="3" t="s">
        <v>369</v>
      </c>
      <c r="C613" s="5">
        <v>44258</v>
      </c>
      <c r="D613" s="1" t="s">
        <v>364</v>
      </c>
      <c r="E613" s="3"/>
      <c r="F613" s="2"/>
      <c r="G613" s="2">
        <v>2500</v>
      </c>
      <c r="H613" s="4">
        <f t="shared" si="9"/>
        <v>41178.569999999992</v>
      </c>
      <c r="I613" s="11"/>
      <c r="J613" s="11"/>
      <c r="K613">
        <v>2713</v>
      </c>
    </row>
    <row r="614" spans="1:11" customFormat="1" ht="23.25" hidden="1" customHeight="1" x14ac:dyDescent="0.3">
      <c r="A614" s="3">
        <v>2021</v>
      </c>
      <c r="B614" s="3" t="s">
        <v>369</v>
      </c>
      <c r="C614" s="5">
        <v>44258</v>
      </c>
      <c r="D614" s="1" t="s">
        <v>96</v>
      </c>
      <c r="E614" s="3"/>
      <c r="F614" s="2"/>
      <c r="G614" s="2">
        <v>35000</v>
      </c>
      <c r="H614" s="4">
        <f t="shared" si="9"/>
        <v>6178.5699999999924</v>
      </c>
      <c r="I614" s="11"/>
      <c r="J614" s="11"/>
      <c r="K614">
        <v>2714</v>
      </c>
    </row>
    <row r="615" spans="1:11" customFormat="1" ht="23.25" hidden="1" customHeight="1" x14ac:dyDescent="0.3">
      <c r="A615" s="3">
        <v>2021</v>
      </c>
      <c r="B615" s="3" t="s">
        <v>369</v>
      </c>
      <c r="C615" s="5">
        <v>44259</v>
      </c>
      <c r="D615" s="1" t="s">
        <v>81</v>
      </c>
      <c r="E615" s="3"/>
      <c r="F615" s="2"/>
      <c r="G615" s="2">
        <v>1601</v>
      </c>
      <c r="H615" s="4">
        <f t="shared" si="9"/>
        <v>4577.5699999999924</v>
      </c>
      <c r="I615" s="11"/>
      <c r="J615" s="11"/>
      <c r="K615">
        <v>2715</v>
      </c>
    </row>
    <row r="616" spans="1:11" customFormat="1" ht="23.25" hidden="1" customHeight="1" x14ac:dyDescent="0.3">
      <c r="A616" s="3">
        <v>2021</v>
      </c>
      <c r="B616" s="3" t="s">
        <v>369</v>
      </c>
      <c r="C616" s="5">
        <v>44260</v>
      </c>
      <c r="D616" s="1" t="s">
        <v>261</v>
      </c>
      <c r="E616" s="3" t="s">
        <v>22</v>
      </c>
      <c r="F616" s="2">
        <v>2050</v>
      </c>
      <c r="G616" s="2"/>
      <c r="H616" s="4">
        <f t="shared" si="9"/>
        <v>6627.5699999999924</v>
      </c>
      <c r="I616" s="11"/>
      <c r="J616" s="11"/>
      <c r="K616">
        <v>1054</v>
      </c>
    </row>
    <row r="617" spans="1:11" customFormat="1" ht="23.25" hidden="1" customHeight="1" x14ac:dyDescent="0.3">
      <c r="A617" s="3">
        <v>2021</v>
      </c>
      <c r="B617" s="3" t="s">
        <v>369</v>
      </c>
      <c r="C617" s="5">
        <v>44260</v>
      </c>
      <c r="D617" s="1" t="s">
        <v>545</v>
      </c>
      <c r="E617" s="3" t="s">
        <v>22</v>
      </c>
      <c r="F617" s="2">
        <v>1600</v>
      </c>
      <c r="G617" s="2"/>
      <c r="H617" s="4">
        <f t="shared" si="9"/>
        <v>8227.5699999999924</v>
      </c>
      <c r="I617" s="11"/>
      <c r="J617" s="11"/>
      <c r="K617">
        <v>1055</v>
      </c>
    </row>
    <row r="618" spans="1:11" customFormat="1" ht="23.25" hidden="1" customHeight="1" x14ac:dyDescent="0.3">
      <c r="A618" s="3">
        <v>2021</v>
      </c>
      <c r="B618" s="3" t="s">
        <v>369</v>
      </c>
      <c r="C618" s="5">
        <v>44261</v>
      </c>
      <c r="D618" s="1" t="s">
        <v>469</v>
      </c>
      <c r="E618" s="3" t="s">
        <v>22</v>
      </c>
      <c r="F618" s="2">
        <v>7700</v>
      </c>
      <c r="G618" s="2"/>
      <c r="H618" s="4">
        <f t="shared" si="9"/>
        <v>15927.569999999992</v>
      </c>
      <c r="I618" s="11"/>
      <c r="J618" s="11"/>
      <c r="K618">
        <v>1056</v>
      </c>
    </row>
    <row r="619" spans="1:11" customFormat="1" ht="23.25" hidden="1" customHeight="1" x14ac:dyDescent="0.3">
      <c r="A619" s="3">
        <v>2021</v>
      </c>
      <c r="B619" s="3" t="s">
        <v>369</v>
      </c>
      <c r="C619" s="5">
        <v>44263</v>
      </c>
      <c r="D619" s="1" t="s">
        <v>487</v>
      </c>
      <c r="E619" s="3" t="s">
        <v>22</v>
      </c>
      <c r="F619" s="2">
        <v>1350</v>
      </c>
      <c r="G619" s="2"/>
      <c r="H619" s="4">
        <f t="shared" si="9"/>
        <v>17277.569999999992</v>
      </c>
      <c r="I619" s="11"/>
      <c r="J619" s="11"/>
      <c r="K619">
        <v>1057</v>
      </c>
    </row>
    <row r="620" spans="1:11" customFormat="1" ht="23.25" hidden="1" customHeight="1" x14ac:dyDescent="0.3">
      <c r="A620" s="3">
        <v>2021</v>
      </c>
      <c r="B620" s="3" t="s">
        <v>369</v>
      </c>
      <c r="C620" s="5">
        <v>44263</v>
      </c>
      <c r="D620" s="1" t="s">
        <v>169</v>
      </c>
      <c r="E620" s="3"/>
      <c r="F620" s="2"/>
      <c r="G620" s="2">
        <v>3000</v>
      </c>
      <c r="H620" s="4">
        <f t="shared" si="9"/>
        <v>14277.569999999992</v>
      </c>
      <c r="I620" s="11"/>
      <c r="J620" s="11"/>
      <c r="K620">
        <v>2716</v>
      </c>
    </row>
    <row r="621" spans="1:11" customFormat="1" ht="23.25" hidden="1" customHeight="1" x14ac:dyDescent="0.3">
      <c r="A621" s="3">
        <v>2021</v>
      </c>
      <c r="B621" s="3" t="s">
        <v>369</v>
      </c>
      <c r="C621" s="5">
        <v>44264</v>
      </c>
      <c r="D621" s="1" t="s">
        <v>463</v>
      </c>
      <c r="E621" s="3" t="s">
        <v>22</v>
      </c>
      <c r="F621" s="2">
        <v>18050</v>
      </c>
      <c r="G621" s="2"/>
      <c r="H621" s="4">
        <f t="shared" si="9"/>
        <v>32327.569999999992</v>
      </c>
      <c r="I621" s="11"/>
      <c r="J621" s="11"/>
      <c r="K621">
        <v>1067</v>
      </c>
    </row>
    <row r="622" spans="1:11" customFormat="1" ht="23.25" hidden="1" customHeight="1" x14ac:dyDescent="0.3">
      <c r="A622" s="3">
        <v>2021</v>
      </c>
      <c r="B622" s="3" t="s">
        <v>369</v>
      </c>
      <c r="C622" s="5">
        <v>44265</v>
      </c>
      <c r="D622" s="1" t="s">
        <v>345</v>
      </c>
      <c r="E622" s="3" t="s">
        <v>22</v>
      </c>
      <c r="F622" s="2">
        <v>1500</v>
      </c>
      <c r="G622" s="2"/>
      <c r="H622" s="4">
        <f t="shared" si="9"/>
        <v>33827.569999999992</v>
      </c>
      <c r="I622" s="11"/>
      <c r="J622" s="11"/>
      <c r="K622">
        <v>1068</v>
      </c>
    </row>
    <row r="623" spans="1:11" customFormat="1" ht="23.25" hidden="1" customHeight="1" x14ac:dyDescent="0.3">
      <c r="A623" s="3">
        <v>2021</v>
      </c>
      <c r="B623" s="3" t="s">
        <v>369</v>
      </c>
      <c r="C623" s="5">
        <v>44265</v>
      </c>
      <c r="D623" s="1" t="s">
        <v>534</v>
      </c>
      <c r="E623" s="3" t="s">
        <v>22</v>
      </c>
      <c r="F623" s="2">
        <v>11820</v>
      </c>
      <c r="G623" s="2"/>
      <c r="H623" s="4">
        <f t="shared" si="9"/>
        <v>45647.569999999992</v>
      </c>
      <c r="I623" s="11"/>
      <c r="J623" s="11"/>
      <c r="K623">
        <v>1069</v>
      </c>
    </row>
    <row r="624" spans="1:11" customFormat="1" ht="23.25" hidden="1" customHeight="1" x14ac:dyDescent="0.3">
      <c r="A624" s="3">
        <v>2021</v>
      </c>
      <c r="B624" s="3" t="s">
        <v>369</v>
      </c>
      <c r="C624" s="5">
        <v>44267</v>
      </c>
      <c r="D624" s="1" t="s">
        <v>96</v>
      </c>
      <c r="E624" s="3"/>
      <c r="F624" s="2"/>
      <c r="G624" s="2">
        <v>20000</v>
      </c>
      <c r="H624" s="4">
        <f t="shared" si="9"/>
        <v>25647.569999999992</v>
      </c>
      <c r="I624" s="11"/>
      <c r="J624" s="11"/>
      <c r="K624">
        <v>2717</v>
      </c>
    </row>
    <row r="625" spans="1:11" customFormat="1" ht="23.25" hidden="1" customHeight="1" x14ac:dyDescent="0.3">
      <c r="A625" s="3">
        <v>2021</v>
      </c>
      <c r="B625" s="3" t="s">
        <v>369</v>
      </c>
      <c r="C625" s="5">
        <v>44268</v>
      </c>
      <c r="D625" s="1" t="s">
        <v>53</v>
      </c>
      <c r="E625" s="3" t="s">
        <v>22</v>
      </c>
      <c r="F625" s="2">
        <v>30680</v>
      </c>
      <c r="G625" s="2"/>
      <c r="H625" s="4">
        <f t="shared" si="9"/>
        <v>56327.569999999992</v>
      </c>
      <c r="I625" s="11"/>
      <c r="J625" s="11"/>
      <c r="K625">
        <v>1070</v>
      </c>
    </row>
    <row r="626" spans="1:11" customFormat="1" ht="23.25" hidden="1" customHeight="1" x14ac:dyDescent="0.3">
      <c r="A626" s="3">
        <v>2021</v>
      </c>
      <c r="B626" s="3" t="s">
        <v>369</v>
      </c>
      <c r="C626" s="5">
        <v>44271</v>
      </c>
      <c r="D626" s="1" t="s">
        <v>96</v>
      </c>
      <c r="E626" s="3"/>
      <c r="F626" s="2"/>
      <c r="G626" s="2">
        <v>50000</v>
      </c>
      <c r="H626" s="4">
        <f t="shared" si="9"/>
        <v>6327.5699999999924</v>
      </c>
      <c r="I626" s="11"/>
      <c r="J626" s="11"/>
      <c r="K626">
        <v>2718</v>
      </c>
    </row>
    <row r="627" spans="1:11" customFormat="1" ht="23.25" hidden="1" customHeight="1" x14ac:dyDescent="0.3">
      <c r="A627" s="3">
        <v>2021</v>
      </c>
      <c r="B627" s="3" t="s">
        <v>369</v>
      </c>
      <c r="C627" s="5">
        <v>44271</v>
      </c>
      <c r="D627" s="1" t="s">
        <v>357</v>
      </c>
      <c r="E627" s="3" t="s">
        <v>22</v>
      </c>
      <c r="F627" s="2">
        <v>1000</v>
      </c>
      <c r="G627" s="2"/>
      <c r="H627" s="4">
        <f t="shared" si="9"/>
        <v>7327.5699999999924</v>
      </c>
      <c r="I627" s="11"/>
      <c r="J627" s="11"/>
      <c r="K627">
        <v>1075</v>
      </c>
    </row>
    <row r="628" spans="1:11" customFormat="1" ht="23.25" hidden="1" customHeight="1" x14ac:dyDescent="0.3">
      <c r="A628" s="3">
        <v>2021</v>
      </c>
      <c r="B628" s="3" t="s">
        <v>369</v>
      </c>
      <c r="C628" s="5">
        <v>44278</v>
      </c>
      <c r="D628" s="1" t="s">
        <v>169</v>
      </c>
      <c r="E628" s="3"/>
      <c r="F628" s="2"/>
      <c r="G628" s="2">
        <v>3000</v>
      </c>
      <c r="H628" s="4">
        <f t="shared" si="9"/>
        <v>4327.5699999999924</v>
      </c>
      <c r="I628" s="11"/>
      <c r="J628" s="11"/>
      <c r="K628">
        <v>2719</v>
      </c>
    </row>
    <row r="629" spans="1:11" customFormat="1" ht="23.25" hidden="1" customHeight="1" x14ac:dyDescent="0.3">
      <c r="A629" s="3">
        <v>2021</v>
      </c>
      <c r="B629" s="3" t="s">
        <v>369</v>
      </c>
      <c r="C629" s="5">
        <v>44280</v>
      </c>
      <c r="D629" s="1" t="s">
        <v>367</v>
      </c>
      <c r="E629" s="3" t="s">
        <v>22</v>
      </c>
      <c r="F629" s="2">
        <v>29600</v>
      </c>
      <c r="G629" s="2"/>
      <c r="H629" s="4">
        <f t="shared" si="9"/>
        <v>33927.569999999992</v>
      </c>
      <c r="I629" s="11"/>
      <c r="J629" s="11"/>
      <c r="K629">
        <v>1079</v>
      </c>
    </row>
    <row r="630" spans="1:11" customFormat="1" ht="23.25" hidden="1" customHeight="1" x14ac:dyDescent="0.3">
      <c r="A630" s="3">
        <v>2021</v>
      </c>
      <c r="B630" s="3" t="s">
        <v>369</v>
      </c>
      <c r="C630" s="5">
        <v>44280</v>
      </c>
      <c r="D630" s="1" t="s">
        <v>463</v>
      </c>
      <c r="E630" s="3" t="s">
        <v>22</v>
      </c>
      <c r="F630" s="2">
        <v>18100</v>
      </c>
      <c r="G630" s="2"/>
      <c r="H630" s="4">
        <f t="shared" si="9"/>
        <v>52027.569999999992</v>
      </c>
      <c r="I630" s="11"/>
      <c r="J630" s="11"/>
      <c r="K630">
        <v>1080</v>
      </c>
    </row>
    <row r="631" spans="1:11" customFormat="1" ht="23.25" hidden="1" customHeight="1" x14ac:dyDescent="0.3">
      <c r="A631" s="3">
        <v>2021</v>
      </c>
      <c r="B631" s="3" t="s">
        <v>369</v>
      </c>
      <c r="C631" s="5">
        <v>44281</v>
      </c>
      <c r="D631" s="1" t="s">
        <v>96</v>
      </c>
      <c r="E631" s="3"/>
      <c r="F631" s="2"/>
      <c r="G631" s="2">
        <v>30000</v>
      </c>
      <c r="H631" s="4">
        <f t="shared" si="9"/>
        <v>22027.569999999992</v>
      </c>
      <c r="I631" s="11"/>
      <c r="J631" s="11"/>
      <c r="K631">
        <v>2720</v>
      </c>
    </row>
    <row r="632" spans="1:11" customFormat="1" ht="23.25" hidden="1" customHeight="1" x14ac:dyDescent="0.3">
      <c r="A632" s="3">
        <v>2021</v>
      </c>
      <c r="B632" s="3" t="s">
        <v>369</v>
      </c>
      <c r="C632" s="5">
        <v>44284</v>
      </c>
      <c r="D632" s="1" t="s">
        <v>196</v>
      </c>
      <c r="E632" s="3" t="s">
        <v>22</v>
      </c>
      <c r="F632" s="2">
        <v>800</v>
      </c>
      <c r="G632" s="2"/>
      <c r="H632" s="4">
        <f t="shared" si="9"/>
        <v>22827.569999999992</v>
      </c>
      <c r="I632" s="11"/>
      <c r="J632" s="11"/>
      <c r="K632">
        <v>1081</v>
      </c>
    </row>
    <row r="633" spans="1:11" customFormat="1" ht="23.25" hidden="1" customHeight="1" x14ac:dyDescent="0.3">
      <c r="A633" s="3">
        <v>2021</v>
      </c>
      <c r="B633" s="3" t="s">
        <v>369</v>
      </c>
      <c r="C633" s="5">
        <v>44284</v>
      </c>
      <c r="D633" s="1" t="s">
        <v>53</v>
      </c>
      <c r="E633" s="3" t="s">
        <v>22</v>
      </c>
      <c r="F633" s="2">
        <v>22300</v>
      </c>
      <c r="G633" s="2"/>
      <c r="H633" s="4">
        <f t="shared" si="9"/>
        <v>45127.569999999992</v>
      </c>
      <c r="I633" s="11"/>
      <c r="J633" s="11"/>
      <c r="K633">
        <v>1082</v>
      </c>
    </row>
    <row r="634" spans="1:11" customFormat="1" ht="23.25" hidden="1" customHeight="1" x14ac:dyDescent="0.3">
      <c r="A634" s="3">
        <v>2021</v>
      </c>
      <c r="B634" s="3" t="s">
        <v>369</v>
      </c>
      <c r="C634" s="5">
        <v>44285</v>
      </c>
      <c r="D634" s="1" t="s">
        <v>368</v>
      </c>
      <c r="E634" s="3" t="s">
        <v>22</v>
      </c>
      <c r="F634" s="2">
        <v>2000</v>
      </c>
      <c r="G634" s="2"/>
      <c r="H634" s="4">
        <f t="shared" si="9"/>
        <v>47127.569999999992</v>
      </c>
      <c r="I634" s="11"/>
      <c r="J634" s="11"/>
      <c r="K634">
        <v>1083</v>
      </c>
    </row>
    <row r="635" spans="1:11" customFormat="1" ht="23.25" hidden="1" customHeight="1" x14ac:dyDescent="0.3">
      <c r="A635" s="3">
        <v>2021</v>
      </c>
      <c r="B635" s="3" t="s">
        <v>369</v>
      </c>
      <c r="C635" s="5">
        <v>44285</v>
      </c>
      <c r="D635" s="1" t="s">
        <v>96</v>
      </c>
      <c r="E635" s="3"/>
      <c r="F635" s="2"/>
      <c r="G635" s="2">
        <v>30000</v>
      </c>
      <c r="H635" s="4">
        <f t="shared" si="9"/>
        <v>17127.569999999992</v>
      </c>
      <c r="I635" s="11"/>
      <c r="J635" s="11"/>
      <c r="K635">
        <v>2721</v>
      </c>
    </row>
    <row r="636" spans="1:11" customFormat="1" ht="23.25" hidden="1" customHeight="1" x14ac:dyDescent="0.3">
      <c r="A636" s="3">
        <v>2021</v>
      </c>
      <c r="B636" s="3" t="s">
        <v>369</v>
      </c>
      <c r="C636" s="5">
        <v>44286</v>
      </c>
      <c r="D636" s="1" t="s">
        <v>363</v>
      </c>
      <c r="E636" s="3" t="s">
        <v>22</v>
      </c>
      <c r="F636" s="2">
        <v>6869.43</v>
      </c>
      <c r="G636" s="2"/>
      <c r="H636" s="4">
        <f t="shared" si="9"/>
        <v>23996.999999999993</v>
      </c>
      <c r="I636" s="11"/>
      <c r="J636" s="11"/>
      <c r="K636">
        <v>1084</v>
      </c>
    </row>
    <row r="637" spans="1:11" customFormat="1" ht="23.25" hidden="1" customHeight="1" x14ac:dyDescent="0.3">
      <c r="A637" s="3">
        <v>2021</v>
      </c>
      <c r="B637" s="3" t="s">
        <v>369</v>
      </c>
      <c r="C637" s="5">
        <v>44286</v>
      </c>
      <c r="D637" s="1" t="s">
        <v>96</v>
      </c>
      <c r="E637" s="3"/>
      <c r="F637" s="26"/>
      <c r="G637" s="26">
        <v>20000</v>
      </c>
      <c r="H637" s="4">
        <f t="shared" si="9"/>
        <v>3996.9999999999927</v>
      </c>
      <c r="I637" s="11"/>
      <c r="J637" s="11"/>
      <c r="K637">
        <v>2722</v>
      </c>
    </row>
    <row r="638" spans="1:11" customFormat="1" ht="23.25" hidden="1" customHeight="1" x14ac:dyDescent="0.3">
      <c r="A638" s="3">
        <v>2021</v>
      </c>
      <c r="B638" s="3" t="s">
        <v>369</v>
      </c>
      <c r="C638" s="5">
        <v>44286</v>
      </c>
      <c r="D638" s="1" t="s">
        <v>83</v>
      </c>
      <c r="E638" s="3"/>
      <c r="F638" s="2"/>
      <c r="G638" s="2">
        <v>1385</v>
      </c>
      <c r="H638" s="4">
        <f t="shared" si="9"/>
        <v>2611.9999999999927</v>
      </c>
      <c r="I638" s="11"/>
      <c r="J638" s="11"/>
      <c r="K638">
        <v>2723</v>
      </c>
    </row>
    <row r="639" spans="1:11" customFormat="1" ht="23.25" hidden="1" customHeight="1" x14ac:dyDescent="0.3">
      <c r="A639" s="3">
        <v>2021</v>
      </c>
      <c r="B639" s="3" t="s">
        <v>369</v>
      </c>
      <c r="C639" s="5">
        <v>44286</v>
      </c>
      <c r="D639" s="1" t="s">
        <v>434</v>
      </c>
      <c r="E639" s="3"/>
      <c r="F639" s="2"/>
      <c r="G639" s="2">
        <v>1598</v>
      </c>
      <c r="H639" s="4">
        <f t="shared" si="9"/>
        <v>1013.9999999999927</v>
      </c>
      <c r="I639" s="11"/>
      <c r="J639" s="11"/>
      <c r="K639">
        <v>2724</v>
      </c>
    </row>
    <row r="640" spans="1:11" customFormat="1" ht="23.25" hidden="1" customHeight="1" x14ac:dyDescent="0.3">
      <c r="A640" s="3">
        <v>2021</v>
      </c>
      <c r="B640" s="3" t="s">
        <v>389</v>
      </c>
      <c r="C640" s="5">
        <v>44287</v>
      </c>
      <c r="D640" s="1" t="s">
        <v>119</v>
      </c>
      <c r="E640" s="3"/>
      <c r="F640" s="2"/>
      <c r="G640" s="2">
        <v>762</v>
      </c>
      <c r="H640" s="4">
        <f t="shared" si="9"/>
        <v>251.99999999999272</v>
      </c>
      <c r="I640" s="11"/>
      <c r="J640" s="11"/>
      <c r="K640">
        <v>2743</v>
      </c>
    </row>
    <row r="641" spans="1:11" customFormat="1" ht="23.25" hidden="1" customHeight="1" x14ac:dyDescent="0.3">
      <c r="A641" s="3">
        <v>2021</v>
      </c>
      <c r="B641" s="3" t="s">
        <v>389</v>
      </c>
      <c r="C641" s="5">
        <v>44288</v>
      </c>
      <c r="D641" s="1" t="s">
        <v>544</v>
      </c>
      <c r="E641" s="3" t="s">
        <v>22</v>
      </c>
      <c r="F641" s="2">
        <v>16100</v>
      </c>
      <c r="G641" s="2"/>
      <c r="H641" s="4">
        <f t="shared" si="9"/>
        <v>16351.999999999993</v>
      </c>
      <c r="I641" s="11"/>
      <c r="J641" s="11"/>
      <c r="K641">
        <v>1094</v>
      </c>
    </row>
    <row r="642" spans="1:11" customFormat="1" ht="23.25" hidden="1" customHeight="1" x14ac:dyDescent="0.3">
      <c r="A642" s="3">
        <v>2021</v>
      </c>
      <c r="B642" s="3" t="s">
        <v>389</v>
      </c>
      <c r="C642" s="5">
        <v>44290</v>
      </c>
      <c r="D642" s="1" t="s">
        <v>81</v>
      </c>
      <c r="E642" s="3"/>
      <c r="F642" s="2"/>
      <c r="G642" s="2">
        <v>1601</v>
      </c>
      <c r="H642" s="4">
        <f t="shared" si="9"/>
        <v>14750.999999999993</v>
      </c>
      <c r="I642" s="11"/>
      <c r="J642" s="11"/>
      <c r="K642">
        <v>2744</v>
      </c>
    </row>
    <row r="643" spans="1:11" customFormat="1" ht="23.25" hidden="1" customHeight="1" x14ac:dyDescent="0.3">
      <c r="A643" s="3">
        <v>2021</v>
      </c>
      <c r="B643" s="3" t="s">
        <v>389</v>
      </c>
      <c r="C643" s="5">
        <v>44292</v>
      </c>
      <c r="D643" s="1" t="s">
        <v>350</v>
      </c>
      <c r="E643" s="3" t="s">
        <v>22</v>
      </c>
      <c r="F643" s="2">
        <v>5250</v>
      </c>
      <c r="G643" s="2"/>
      <c r="H643" s="4">
        <f t="shared" si="9"/>
        <v>20000.999999999993</v>
      </c>
      <c r="I643" s="11"/>
      <c r="J643" s="11"/>
      <c r="K643">
        <v>1095</v>
      </c>
    </row>
    <row r="644" spans="1:11" customFormat="1" ht="23.25" hidden="1" customHeight="1" x14ac:dyDescent="0.3">
      <c r="A644" s="3">
        <v>2021</v>
      </c>
      <c r="B644" s="3" t="s">
        <v>389</v>
      </c>
      <c r="C644" s="5">
        <v>44293</v>
      </c>
      <c r="D644" s="1" t="s">
        <v>534</v>
      </c>
      <c r="E644" s="3" t="s">
        <v>22</v>
      </c>
      <c r="F644" s="2">
        <v>12000</v>
      </c>
      <c r="G644" s="2"/>
      <c r="H644" s="4">
        <f t="shared" ref="H644:H707" si="10">H643+F644-G644</f>
        <v>32000.999999999993</v>
      </c>
      <c r="I644" s="11"/>
      <c r="J644" s="11"/>
      <c r="K644">
        <v>1096</v>
      </c>
    </row>
    <row r="645" spans="1:11" customFormat="1" ht="23.25" hidden="1" customHeight="1" x14ac:dyDescent="0.3">
      <c r="A645" s="3">
        <v>2021</v>
      </c>
      <c r="B645" s="3" t="s">
        <v>389</v>
      </c>
      <c r="C645" s="5">
        <v>44293</v>
      </c>
      <c r="D645" s="1" t="s">
        <v>463</v>
      </c>
      <c r="E645" s="3" t="s">
        <v>22</v>
      </c>
      <c r="F645" s="2">
        <v>14650</v>
      </c>
      <c r="G645" s="2"/>
      <c r="H645" s="4">
        <f t="shared" si="10"/>
        <v>46650.999999999993</v>
      </c>
      <c r="I645" s="11"/>
      <c r="J645" s="11"/>
      <c r="K645">
        <v>1097</v>
      </c>
    </row>
    <row r="646" spans="1:11" customFormat="1" ht="23.25" hidden="1" customHeight="1" x14ac:dyDescent="0.3">
      <c r="A646" s="3">
        <v>2021</v>
      </c>
      <c r="B646" s="3" t="s">
        <v>389</v>
      </c>
      <c r="C646" s="5">
        <v>44293</v>
      </c>
      <c r="D646" s="1" t="s">
        <v>96</v>
      </c>
      <c r="E646" s="3"/>
      <c r="F646" s="2"/>
      <c r="G646" s="2">
        <v>8000</v>
      </c>
      <c r="H646" s="4">
        <f t="shared" si="10"/>
        <v>38650.999999999993</v>
      </c>
      <c r="I646" s="11"/>
      <c r="J646" s="11"/>
      <c r="K646">
        <v>2745</v>
      </c>
    </row>
    <row r="647" spans="1:11" customFormat="1" ht="23.25" hidden="1" customHeight="1" x14ac:dyDescent="0.3">
      <c r="A647" s="3">
        <v>2021</v>
      </c>
      <c r="B647" s="3" t="s">
        <v>389</v>
      </c>
      <c r="C647" s="5">
        <v>44293</v>
      </c>
      <c r="D647" s="1" t="s">
        <v>96</v>
      </c>
      <c r="E647" s="3"/>
      <c r="F647" s="2"/>
      <c r="G647" s="2">
        <v>10000</v>
      </c>
      <c r="H647" s="4">
        <f t="shared" si="10"/>
        <v>28650.999999999993</v>
      </c>
      <c r="I647" s="11"/>
      <c r="J647" s="11"/>
      <c r="K647">
        <v>2746</v>
      </c>
    </row>
    <row r="648" spans="1:11" customFormat="1" ht="23.25" hidden="1" customHeight="1" x14ac:dyDescent="0.3">
      <c r="A648" s="3">
        <v>2021</v>
      </c>
      <c r="B648" s="3" t="s">
        <v>389</v>
      </c>
      <c r="C648" s="5">
        <v>44293</v>
      </c>
      <c r="D648" s="1" t="s">
        <v>96</v>
      </c>
      <c r="E648" s="3"/>
      <c r="F648" s="2"/>
      <c r="G648" s="2">
        <v>5000</v>
      </c>
      <c r="H648" s="4">
        <f t="shared" si="10"/>
        <v>23650.999999999993</v>
      </c>
      <c r="I648" s="11"/>
      <c r="J648" s="11"/>
      <c r="K648">
        <v>2747</v>
      </c>
    </row>
    <row r="649" spans="1:11" customFormat="1" ht="23.25" hidden="1" customHeight="1" x14ac:dyDescent="0.3">
      <c r="A649" s="3">
        <v>2021</v>
      </c>
      <c r="B649" s="3" t="s">
        <v>389</v>
      </c>
      <c r="C649" s="5">
        <v>44295</v>
      </c>
      <c r="D649" s="1" t="s">
        <v>169</v>
      </c>
      <c r="E649" s="3"/>
      <c r="F649" s="2"/>
      <c r="G649" s="2">
        <v>3000</v>
      </c>
      <c r="H649" s="4">
        <f t="shared" si="10"/>
        <v>20650.999999999993</v>
      </c>
      <c r="I649" s="11"/>
      <c r="J649" s="11"/>
      <c r="K649">
        <v>2748</v>
      </c>
    </row>
    <row r="650" spans="1:11" customFormat="1" ht="23.25" hidden="1" customHeight="1" x14ac:dyDescent="0.3">
      <c r="A650" s="3">
        <v>2021</v>
      </c>
      <c r="B650" s="3" t="s">
        <v>389</v>
      </c>
      <c r="C650" s="5">
        <v>44295</v>
      </c>
      <c r="D650" s="1" t="s">
        <v>96</v>
      </c>
      <c r="E650" s="3"/>
      <c r="F650" s="2"/>
      <c r="G650" s="2">
        <v>10000</v>
      </c>
      <c r="H650" s="4">
        <f t="shared" si="10"/>
        <v>10650.999999999993</v>
      </c>
      <c r="I650" s="11"/>
      <c r="J650" s="11"/>
      <c r="K650">
        <v>2749</v>
      </c>
    </row>
    <row r="651" spans="1:11" customFormat="1" ht="23.25" hidden="1" customHeight="1" x14ac:dyDescent="0.3">
      <c r="A651" s="3">
        <v>2021</v>
      </c>
      <c r="B651" s="3" t="s">
        <v>389</v>
      </c>
      <c r="C651" s="5">
        <v>44295</v>
      </c>
      <c r="D651" s="1" t="s">
        <v>87</v>
      </c>
      <c r="E651" s="3"/>
      <c r="F651" s="2"/>
      <c r="G651" s="2">
        <v>5000</v>
      </c>
      <c r="H651" s="4">
        <f t="shared" si="10"/>
        <v>5650.9999999999927</v>
      </c>
      <c r="I651" s="11"/>
      <c r="J651" s="11"/>
      <c r="K651">
        <v>1686</v>
      </c>
    </row>
    <row r="652" spans="1:11" customFormat="1" ht="23.25" hidden="1" customHeight="1" x14ac:dyDescent="0.3">
      <c r="A652" s="3">
        <v>2021</v>
      </c>
      <c r="B652" s="3" t="s">
        <v>389</v>
      </c>
      <c r="C652" s="5">
        <v>44296</v>
      </c>
      <c r="D652" s="1" t="s">
        <v>487</v>
      </c>
      <c r="E652" s="3" t="s">
        <v>22</v>
      </c>
      <c r="F652" s="2">
        <v>5400</v>
      </c>
      <c r="G652" s="2"/>
      <c r="H652" s="4">
        <f t="shared" si="10"/>
        <v>11050.999999999993</v>
      </c>
      <c r="I652" s="11"/>
      <c r="J652" s="11"/>
      <c r="K652">
        <v>1098</v>
      </c>
    </row>
    <row r="653" spans="1:11" customFormat="1" ht="23.25" hidden="1" customHeight="1" x14ac:dyDescent="0.3">
      <c r="A653" s="3">
        <v>2021</v>
      </c>
      <c r="B653" s="3" t="s">
        <v>389</v>
      </c>
      <c r="C653" s="5">
        <v>44298</v>
      </c>
      <c r="D653" s="1" t="s">
        <v>166</v>
      </c>
      <c r="E653" s="3" t="s">
        <v>22</v>
      </c>
      <c r="F653" s="2">
        <v>15800</v>
      </c>
      <c r="G653" s="2"/>
      <c r="H653" s="4">
        <f t="shared" si="10"/>
        <v>26850.999999999993</v>
      </c>
      <c r="I653" s="11"/>
      <c r="J653" s="11"/>
      <c r="K653">
        <v>1099</v>
      </c>
    </row>
    <row r="654" spans="1:11" customFormat="1" ht="23.25" hidden="1" customHeight="1" x14ac:dyDescent="0.3">
      <c r="A654" s="3">
        <v>2021</v>
      </c>
      <c r="B654" s="3" t="s">
        <v>389</v>
      </c>
      <c r="C654" s="5">
        <v>44299</v>
      </c>
      <c r="D654" s="1" t="s">
        <v>345</v>
      </c>
      <c r="E654" s="3" t="s">
        <v>22</v>
      </c>
      <c r="F654" s="2">
        <v>3050</v>
      </c>
      <c r="G654" s="2"/>
      <c r="H654" s="4">
        <f t="shared" si="10"/>
        <v>29900.999999999993</v>
      </c>
      <c r="I654" s="11"/>
      <c r="J654" s="11"/>
      <c r="K654">
        <v>1100</v>
      </c>
    </row>
    <row r="655" spans="1:11" customFormat="1" ht="23.25" hidden="1" customHeight="1" x14ac:dyDescent="0.3">
      <c r="A655" s="3">
        <v>2021</v>
      </c>
      <c r="B655" s="3" t="s">
        <v>389</v>
      </c>
      <c r="C655" s="5">
        <v>44299</v>
      </c>
      <c r="D655" s="1" t="s">
        <v>96</v>
      </c>
      <c r="E655" s="3"/>
      <c r="F655" s="2"/>
      <c r="G655" s="2">
        <v>25000</v>
      </c>
      <c r="H655" s="4">
        <f t="shared" si="10"/>
        <v>4900.9999999999927</v>
      </c>
      <c r="I655" s="11"/>
      <c r="J655" s="11"/>
      <c r="K655">
        <v>2750</v>
      </c>
    </row>
    <row r="656" spans="1:11" customFormat="1" ht="23.25" hidden="1" customHeight="1" x14ac:dyDescent="0.3">
      <c r="A656" s="3">
        <v>2021</v>
      </c>
      <c r="B656" s="3" t="s">
        <v>389</v>
      </c>
      <c r="C656" s="5">
        <v>44301</v>
      </c>
      <c r="D656" s="1" t="s">
        <v>53</v>
      </c>
      <c r="E656" s="3" t="s">
        <v>22</v>
      </c>
      <c r="F656" s="2">
        <v>27300</v>
      </c>
      <c r="G656" s="2"/>
      <c r="H656" s="4">
        <f t="shared" si="10"/>
        <v>32200.999999999993</v>
      </c>
      <c r="I656" s="11"/>
      <c r="J656" s="11"/>
      <c r="K656">
        <v>1102</v>
      </c>
    </row>
    <row r="657" spans="1:11" customFormat="1" ht="23.25" hidden="1" customHeight="1" x14ac:dyDescent="0.3">
      <c r="A657" s="3">
        <v>2021</v>
      </c>
      <c r="B657" s="3" t="s">
        <v>389</v>
      </c>
      <c r="C657" s="5">
        <v>44305</v>
      </c>
      <c r="D657" s="1" t="s">
        <v>96</v>
      </c>
      <c r="E657" s="3"/>
      <c r="F657" s="2"/>
      <c r="G657" s="2">
        <v>30000</v>
      </c>
      <c r="H657" s="4">
        <f t="shared" si="10"/>
        <v>2200.9999999999927</v>
      </c>
      <c r="I657" s="11"/>
      <c r="J657" s="11"/>
      <c r="K657">
        <v>2751</v>
      </c>
    </row>
    <row r="658" spans="1:11" customFormat="1" ht="23.25" hidden="1" customHeight="1" x14ac:dyDescent="0.3">
      <c r="A658" s="3">
        <v>2021</v>
      </c>
      <c r="B658" s="3" t="s">
        <v>389</v>
      </c>
      <c r="C658" s="5">
        <v>44305</v>
      </c>
      <c r="D658" s="1" t="s">
        <v>463</v>
      </c>
      <c r="E658" s="3" t="s">
        <v>22</v>
      </c>
      <c r="F658" s="2">
        <v>4350</v>
      </c>
      <c r="G658" s="2"/>
      <c r="H658" s="4">
        <f t="shared" si="10"/>
        <v>6550.9999999999927</v>
      </c>
      <c r="I658" s="11"/>
      <c r="J658" s="11"/>
      <c r="K658">
        <v>1109</v>
      </c>
    </row>
    <row r="659" spans="1:11" customFormat="1" ht="23.25" hidden="1" customHeight="1" x14ac:dyDescent="0.3">
      <c r="A659" s="3">
        <v>2021</v>
      </c>
      <c r="B659" s="3" t="s">
        <v>389</v>
      </c>
      <c r="C659" s="5">
        <v>44306</v>
      </c>
      <c r="D659" s="1" t="s">
        <v>469</v>
      </c>
      <c r="E659" s="3" t="s">
        <v>22</v>
      </c>
      <c r="F659" s="2">
        <v>15670</v>
      </c>
      <c r="G659" s="2"/>
      <c r="H659" s="4">
        <f t="shared" si="10"/>
        <v>22220.999999999993</v>
      </c>
      <c r="I659" s="11"/>
      <c r="J659" s="11"/>
      <c r="K659">
        <v>1110</v>
      </c>
    </row>
    <row r="660" spans="1:11" customFormat="1" ht="23.25" hidden="1" customHeight="1" x14ac:dyDescent="0.3">
      <c r="A660" s="3">
        <v>2021</v>
      </c>
      <c r="B660" s="3" t="s">
        <v>389</v>
      </c>
      <c r="C660" s="5">
        <v>44306</v>
      </c>
      <c r="D660" s="1" t="s">
        <v>477</v>
      </c>
      <c r="E660" s="3" t="s">
        <v>22</v>
      </c>
      <c r="F660" s="2">
        <v>1550</v>
      </c>
      <c r="G660" s="2"/>
      <c r="H660" s="4">
        <f t="shared" si="10"/>
        <v>23770.999999999993</v>
      </c>
      <c r="I660" s="11"/>
      <c r="J660" s="11"/>
      <c r="K660">
        <v>1111</v>
      </c>
    </row>
    <row r="661" spans="1:11" customFormat="1" ht="23.25" hidden="1" customHeight="1" x14ac:dyDescent="0.3">
      <c r="A661" s="3">
        <v>2021</v>
      </c>
      <c r="B661" s="3" t="s">
        <v>389</v>
      </c>
      <c r="C661" s="5">
        <v>44307</v>
      </c>
      <c r="D661" s="1" t="s">
        <v>96</v>
      </c>
      <c r="E661" s="3"/>
      <c r="F661" s="2"/>
      <c r="G661" s="2">
        <v>10000</v>
      </c>
      <c r="H661" s="4">
        <f t="shared" si="10"/>
        <v>13770.999999999993</v>
      </c>
      <c r="I661" s="11"/>
      <c r="J661" s="11"/>
      <c r="K661">
        <v>2752</v>
      </c>
    </row>
    <row r="662" spans="1:11" customFormat="1" ht="23.25" hidden="1" customHeight="1" x14ac:dyDescent="0.3">
      <c r="A662" s="3">
        <v>2021</v>
      </c>
      <c r="B662" s="3" t="s">
        <v>389</v>
      </c>
      <c r="C662" s="5">
        <v>44310</v>
      </c>
      <c r="D662" s="1" t="s">
        <v>462</v>
      </c>
      <c r="E662" s="3" t="s">
        <v>22</v>
      </c>
      <c r="F662" s="2">
        <v>7200</v>
      </c>
      <c r="G662" s="2"/>
      <c r="H662" s="4">
        <f t="shared" si="10"/>
        <v>20970.999999999993</v>
      </c>
      <c r="I662" s="11"/>
      <c r="J662" s="11"/>
      <c r="K662">
        <v>1112</v>
      </c>
    </row>
    <row r="663" spans="1:11" customFormat="1" ht="23.25" hidden="1" customHeight="1" x14ac:dyDescent="0.3">
      <c r="A663" s="3">
        <v>2021</v>
      </c>
      <c r="B663" s="3" t="s">
        <v>389</v>
      </c>
      <c r="C663" s="5">
        <v>44313</v>
      </c>
      <c r="D663" s="1" t="s">
        <v>368</v>
      </c>
      <c r="E663" s="3" t="s">
        <v>22</v>
      </c>
      <c r="F663" s="2">
        <v>3070</v>
      </c>
      <c r="G663" s="2"/>
      <c r="H663" s="4">
        <f t="shared" si="10"/>
        <v>24040.999999999993</v>
      </c>
      <c r="I663" s="11"/>
      <c r="J663" s="11"/>
      <c r="K663">
        <v>1113</v>
      </c>
    </row>
    <row r="664" spans="1:11" customFormat="1" ht="23.25" hidden="1" customHeight="1" x14ac:dyDescent="0.3">
      <c r="A664" s="3">
        <v>2021</v>
      </c>
      <c r="B664" s="3" t="s">
        <v>389</v>
      </c>
      <c r="C664" s="5">
        <v>44313</v>
      </c>
      <c r="D664" s="1" t="s">
        <v>367</v>
      </c>
      <c r="E664" s="3" t="s">
        <v>22</v>
      </c>
      <c r="F664" s="2">
        <v>37200</v>
      </c>
      <c r="G664" s="2"/>
      <c r="H664" s="4">
        <f t="shared" si="10"/>
        <v>61240.999999999993</v>
      </c>
      <c r="I664" s="11"/>
      <c r="J664" s="11"/>
      <c r="K664">
        <v>1114</v>
      </c>
    </row>
    <row r="665" spans="1:11" customFormat="1" ht="23.25" hidden="1" customHeight="1" x14ac:dyDescent="0.3">
      <c r="A665" s="3">
        <v>2021</v>
      </c>
      <c r="B665" s="3" t="s">
        <v>389</v>
      </c>
      <c r="C665" s="5">
        <v>44314</v>
      </c>
      <c r="D665" s="1" t="s">
        <v>96</v>
      </c>
      <c r="E665" s="3"/>
      <c r="F665" s="26"/>
      <c r="G665" s="26">
        <v>50000</v>
      </c>
      <c r="H665" s="4">
        <f t="shared" si="10"/>
        <v>11240.999999999993</v>
      </c>
      <c r="I665" s="11"/>
      <c r="J665" s="11"/>
      <c r="K665">
        <v>2753</v>
      </c>
    </row>
    <row r="666" spans="1:11" customFormat="1" ht="23.25" hidden="1" customHeight="1" x14ac:dyDescent="0.3">
      <c r="A666" s="3">
        <v>2021</v>
      </c>
      <c r="B666" s="3" t="s">
        <v>389</v>
      </c>
      <c r="C666" s="5">
        <v>44314</v>
      </c>
      <c r="D666" s="1" t="s">
        <v>363</v>
      </c>
      <c r="E666" s="3" t="s">
        <v>22</v>
      </c>
      <c r="F666" s="2">
        <v>4157.12</v>
      </c>
      <c r="G666" s="2"/>
      <c r="H666" s="4">
        <f t="shared" si="10"/>
        <v>15398.119999999992</v>
      </c>
      <c r="I666" s="11"/>
      <c r="J666" s="11"/>
      <c r="K666">
        <v>1115</v>
      </c>
    </row>
    <row r="667" spans="1:11" customFormat="1" ht="23.25" hidden="1" customHeight="1" x14ac:dyDescent="0.3">
      <c r="A667" s="3">
        <v>2021</v>
      </c>
      <c r="B667" s="3" t="s">
        <v>389</v>
      </c>
      <c r="C667" s="5">
        <v>44315</v>
      </c>
      <c r="D667" s="1" t="s">
        <v>169</v>
      </c>
      <c r="E667" s="3"/>
      <c r="F667" s="2"/>
      <c r="G667" s="2">
        <v>2000</v>
      </c>
      <c r="H667" s="4">
        <f t="shared" si="10"/>
        <v>13398.119999999992</v>
      </c>
      <c r="I667" s="11"/>
      <c r="J667" s="11"/>
      <c r="K667">
        <v>2754</v>
      </c>
    </row>
    <row r="668" spans="1:11" customFormat="1" ht="23.25" hidden="1" customHeight="1" x14ac:dyDescent="0.3">
      <c r="A668" s="3">
        <v>2021</v>
      </c>
      <c r="B668" s="3" t="s">
        <v>389</v>
      </c>
      <c r="C668" s="5">
        <v>44316</v>
      </c>
      <c r="D668" s="1" t="s">
        <v>169</v>
      </c>
      <c r="E668" s="3"/>
      <c r="F668" s="2"/>
      <c r="G668" s="2">
        <v>3000</v>
      </c>
      <c r="H668" s="4">
        <f t="shared" si="10"/>
        <v>10398.119999999992</v>
      </c>
      <c r="I668" s="11"/>
      <c r="J668" s="11"/>
      <c r="K668">
        <v>2755</v>
      </c>
    </row>
    <row r="669" spans="1:11" customFormat="1" ht="23.25" hidden="1" customHeight="1" x14ac:dyDescent="0.3">
      <c r="A669" s="3">
        <v>2021</v>
      </c>
      <c r="B669" s="3" t="s">
        <v>389</v>
      </c>
      <c r="C669" s="5">
        <v>44316</v>
      </c>
      <c r="D669" s="1" t="s">
        <v>83</v>
      </c>
      <c r="E669" s="3"/>
      <c r="F669" s="26"/>
      <c r="G669" s="26">
        <v>1385</v>
      </c>
      <c r="H669" s="4">
        <f t="shared" si="10"/>
        <v>9013.1199999999917</v>
      </c>
      <c r="I669" s="11"/>
      <c r="J669" s="11"/>
      <c r="K669">
        <v>2756</v>
      </c>
    </row>
    <row r="670" spans="1:11" s="75" customFormat="1" ht="23.25" hidden="1" customHeight="1" thickBot="1" x14ac:dyDescent="0.35">
      <c r="A670" s="34">
        <v>2021</v>
      </c>
      <c r="B670" s="34" t="s">
        <v>389</v>
      </c>
      <c r="C670" s="19">
        <v>44316</v>
      </c>
      <c r="D670" s="24" t="s">
        <v>434</v>
      </c>
      <c r="E670" s="34"/>
      <c r="F670" s="21"/>
      <c r="G670" s="21">
        <v>1598</v>
      </c>
      <c r="H670" s="22">
        <f t="shared" si="10"/>
        <v>7415.1199999999917</v>
      </c>
      <c r="I670" s="80"/>
      <c r="J670" s="11"/>
      <c r="K670">
        <v>2757</v>
      </c>
    </row>
    <row r="671" spans="1:11" customFormat="1" ht="23.25" hidden="1" customHeight="1" x14ac:dyDescent="0.3">
      <c r="A671" s="3">
        <v>2021</v>
      </c>
      <c r="B671" s="3" t="s">
        <v>123</v>
      </c>
      <c r="C671" s="5">
        <v>44317</v>
      </c>
      <c r="D671" s="1" t="s">
        <v>119</v>
      </c>
      <c r="E671" s="3"/>
      <c r="F671" s="2"/>
      <c r="G671" s="2">
        <v>762</v>
      </c>
      <c r="H671" s="4">
        <f t="shared" si="10"/>
        <v>6653.1199999999917</v>
      </c>
      <c r="I671" s="11"/>
      <c r="J671" s="11"/>
      <c r="K671" t="s">
        <v>638</v>
      </c>
    </row>
    <row r="672" spans="1:11" customFormat="1" ht="23.25" hidden="1" customHeight="1" x14ac:dyDescent="0.3">
      <c r="A672" s="3">
        <v>2021</v>
      </c>
      <c r="B672" s="3" t="s">
        <v>123</v>
      </c>
      <c r="C672" s="5">
        <v>44320</v>
      </c>
      <c r="D672" s="1" t="s">
        <v>388</v>
      </c>
      <c r="E672" s="3"/>
      <c r="F672" s="2"/>
      <c r="G672" s="2">
        <v>580</v>
      </c>
      <c r="H672" s="4">
        <f t="shared" si="10"/>
        <v>6073.1199999999917</v>
      </c>
      <c r="I672" s="11"/>
      <c r="J672" s="11"/>
      <c r="K672" t="s">
        <v>539</v>
      </c>
    </row>
    <row r="673" spans="1:11" customFormat="1" ht="23.25" hidden="1" customHeight="1" x14ac:dyDescent="0.3">
      <c r="A673" s="3">
        <v>2021</v>
      </c>
      <c r="B673" s="3" t="s">
        <v>123</v>
      </c>
      <c r="C673" s="5">
        <v>44320</v>
      </c>
      <c r="D673" s="1" t="s">
        <v>544</v>
      </c>
      <c r="E673" s="3" t="s">
        <v>22</v>
      </c>
      <c r="F673" s="2">
        <v>13800</v>
      </c>
      <c r="G673" s="2"/>
      <c r="H673" s="4">
        <f t="shared" si="10"/>
        <v>19873.119999999992</v>
      </c>
      <c r="I673" s="11"/>
      <c r="J673" s="11"/>
      <c r="K673">
        <v>1116</v>
      </c>
    </row>
    <row r="674" spans="1:11" customFormat="1" ht="23.25" hidden="1" customHeight="1" x14ac:dyDescent="0.3">
      <c r="A674" s="3">
        <v>2021</v>
      </c>
      <c r="B674" s="3" t="s">
        <v>123</v>
      </c>
      <c r="C674" s="5">
        <v>44320</v>
      </c>
      <c r="D674" s="1" t="s">
        <v>81</v>
      </c>
      <c r="E674" s="3"/>
      <c r="F674" s="2"/>
      <c r="G674" s="2">
        <v>1601</v>
      </c>
      <c r="H674" s="4">
        <f t="shared" si="10"/>
        <v>18272.119999999992</v>
      </c>
      <c r="I674" s="11"/>
      <c r="J674" s="11"/>
      <c r="K674" t="s">
        <v>639</v>
      </c>
    </row>
    <row r="675" spans="1:11" customFormat="1" ht="23.25" hidden="1" customHeight="1" x14ac:dyDescent="0.3">
      <c r="A675" s="3">
        <v>2021</v>
      </c>
      <c r="B675" s="3" t="s">
        <v>123</v>
      </c>
      <c r="C675" s="5">
        <v>44321</v>
      </c>
      <c r="D675" s="1" t="s">
        <v>53</v>
      </c>
      <c r="E675" s="3" t="s">
        <v>22</v>
      </c>
      <c r="F675" s="2">
        <v>33100</v>
      </c>
      <c r="G675" s="2"/>
      <c r="H675" s="4">
        <f t="shared" si="10"/>
        <v>51372.119999999995</v>
      </c>
      <c r="I675" s="11"/>
      <c r="J675" s="11"/>
      <c r="K675">
        <v>1117</v>
      </c>
    </row>
    <row r="676" spans="1:11" customFormat="1" ht="23.25" hidden="1" customHeight="1" x14ac:dyDescent="0.3">
      <c r="A676" s="3">
        <v>2021</v>
      </c>
      <c r="B676" s="3" t="s">
        <v>123</v>
      </c>
      <c r="C676" s="5">
        <v>44321</v>
      </c>
      <c r="D676" s="1" t="s">
        <v>534</v>
      </c>
      <c r="E676" s="3" t="s">
        <v>22</v>
      </c>
      <c r="F676" s="2">
        <v>19020</v>
      </c>
      <c r="G676" s="2"/>
      <c r="H676" s="4">
        <f t="shared" si="10"/>
        <v>70392.12</v>
      </c>
      <c r="I676" s="11"/>
      <c r="J676" s="11"/>
      <c r="K676">
        <v>1118</v>
      </c>
    </row>
    <row r="677" spans="1:11" customFormat="1" ht="23.25" hidden="1" customHeight="1" x14ac:dyDescent="0.3">
      <c r="A677" s="3">
        <v>2021</v>
      </c>
      <c r="B677" s="3" t="s">
        <v>123</v>
      </c>
      <c r="C677" s="5">
        <v>44322</v>
      </c>
      <c r="D677" s="1" t="s">
        <v>96</v>
      </c>
      <c r="E677" s="3"/>
      <c r="F677" s="2"/>
      <c r="G677" s="2">
        <v>20000</v>
      </c>
      <c r="H677" s="4">
        <f t="shared" si="10"/>
        <v>50392.119999999995</v>
      </c>
      <c r="I677" s="11"/>
      <c r="J677" s="11"/>
      <c r="K677" t="s">
        <v>640</v>
      </c>
    </row>
    <row r="678" spans="1:11" customFormat="1" ht="23.25" hidden="1" customHeight="1" x14ac:dyDescent="0.3">
      <c r="A678" s="3">
        <v>2021</v>
      </c>
      <c r="B678" s="3" t="s">
        <v>123</v>
      </c>
      <c r="C678" s="5">
        <v>44323</v>
      </c>
      <c r="D678" s="1" t="s">
        <v>96</v>
      </c>
      <c r="E678" s="3"/>
      <c r="F678" s="2"/>
      <c r="G678" s="2">
        <v>30000</v>
      </c>
      <c r="H678" s="4">
        <f t="shared" si="10"/>
        <v>20392.119999999995</v>
      </c>
      <c r="I678" s="11"/>
      <c r="J678" s="11"/>
      <c r="K678" t="s">
        <v>641</v>
      </c>
    </row>
    <row r="679" spans="1:11" customFormat="1" ht="23.25" hidden="1" customHeight="1" x14ac:dyDescent="0.3">
      <c r="A679" s="3">
        <v>2021</v>
      </c>
      <c r="B679" s="3" t="s">
        <v>123</v>
      </c>
      <c r="C679" s="5">
        <v>44323</v>
      </c>
      <c r="D679" s="1" t="s">
        <v>364</v>
      </c>
      <c r="E679" s="3"/>
      <c r="F679" s="2"/>
      <c r="G679" s="2">
        <v>2500</v>
      </c>
      <c r="H679" s="4">
        <f t="shared" si="10"/>
        <v>17892.119999999995</v>
      </c>
      <c r="I679" s="11"/>
      <c r="J679" s="11"/>
      <c r="K679" t="s">
        <v>642</v>
      </c>
    </row>
    <row r="680" spans="1:11" customFormat="1" ht="23.25" hidden="1" customHeight="1" x14ac:dyDescent="0.3">
      <c r="A680" s="3">
        <v>2021</v>
      </c>
      <c r="B680" s="3" t="s">
        <v>123</v>
      </c>
      <c r="C680" s="5">
        <v>44323</v>
      </c>
      <c r="D680" s="1" t="s">
        <v>441</v>
      </c>
      <c r="E680" s="3"/>
      <c r="F680" s="2"/>
      <c r="G680" s="2">
        <v>2948</v>
      </c>
      <c r="H680" s="4">
        <f t="shared" si="10"/>
        <v>14944.119999999995</v>
      </c>
      <c r="I680" s="11"/>
      <c r="J680" s="11"/>
      <c r="K680" t="s">
        <v>643</v>
      </c>
    </row>
    <row r="681" spans="1:11" customFormat="1" ht="23.25" hidden="1" customHeight="1" x14ac:dyDescent="0.3">
      <c r="A681" s="3">
        <v>2021</v>
      </c>
      <c r="B681" s="3" t="s">
        <v>123</v>
      </c>
      <c r="C681" s="5">
        <v>44323</v>
      </c>
      <c r="D681" s="1" t="s">
        <v>457</v>
      </c>
      <c r="E681" s="3"/>
      <c r="F681" s="2"/>
      <c r="G681" s="2">
        <v>3600</v>
      </c>
      <c r="H681" s="4">
        <f t="shared" si="10"/>
        <v>11344.119999999995</v>
      </c>
      <c r="I681" s="11"/>
      <c r="J681" s="11"/>
      <c r="K681" t="s">
        <v>644</v>
      </c>
    </row>
    <row r="682" spans="1:11" customFormat="1" ht="23.25" hidden="1" customHeight="1" x14ac:dyDescent="0.3">
      <c r="A682" s="3">
        <v>2021</v>
      </c>
      <c r="B682" s="3" t="s">
        <v>123</v>
      </c>
      <c r="C682" s="5">
        <v>44324</v>
      </c>
      <c r="D682" s="1" t="s">
        <v>388</v>
      </c>
      <c r="E682" s="3"/>
      <c r="F682" s="2">
        <v>580</v>
      </c>
      <c r="G682" s="2"/>
      <c r="H682" s="4">
        <f t="shared" si="10"/>
        <v>11924.119999999995</v>
      </c>
      <c r="I682" s="11"/>
      <c r="J682" s="11"/>
      <c r="K682" t="s">
        <v>539</v>
      </c>
    </row>
    <row r="683" spans="1:11" customFormat="1" ht="23.25" hidden="1" customHeight="1" x14ac:dyDescent="0.3">
      <c r="A683" s="3">
        <v>2021</v>
      </c>
      <c r="B683" s="3" t="s">
        <v>123</v>
      </c>
      <c r="C683" s="5">
        <v>44324</v>
      </c>
      <c r="D683" s="1" t="s">
        <v>487</v>
      </c>
      <c r="E683" s="3" t="s">
        <v>22</v>
      </c>
      <c r="F683" s="2">
        <v>11400</v>
      </c>
      <c r="G683" s="2"/>
      <c r="H683" s="4">
        <f t="shared" si="10"/>
        <v>23324.119999999995</v>
      </c>
      <c r="I683" s="11"/>
      <c r="J683" s="11"/>
      <c r="K683">
        <v>1119</v>
      </c>
    </row>
    <row r="684" spans="1:11" customFormat="1" ht="23.25" hidden="1" customHeight="1" x14ac:dyDescent="0.3">
      <c r="A684" s="3">
        <v>2021</v>
      </c>
      <c r="B684" s="3" t="s">
        <v>123</v>
      </c>
      <c r="C684" s="5">
        <v>44326</v>
      </c>
      <c r="D684" s="1" t="s">
        <v>96</v>
      </c>
      <c r="E684" s="3"/>
      <c r="F684" s="2"/>
      <c r="G684" s="2">
        <v>15000</v>
      </c>
      <c r="H684" s="4">
        <f t="shared" si="10"/>
        <v>8324.1199999999953</v>
      </c>
      <c r="I684" s="11"/>
      <c r="J684" s="11"/>
      <c r="K684" t="s">
        <v>645</v>
      </c>
    </row>
    <row r="685" spans="1:11" customFormat="1" ht="23.25" hidden="1" customHeight="1" x14ac:dyDescent="0.3">
      <c r="A685" s="3">
        <v>2021</v>
      </c>
      <c r="B685" s="3" t="s">
        <v>123</v>
      </c>
      <c r="C685" s="5">
        <v>44326</v>
      </c>
      <c r="D685" s="1" t="s">
        <v>87</v>
      </c>
      <c r="E685" s="3"/>
      <c r="F685" s="2"/>
      <c r="G685" s="2">
        <v>5000</v>
      </c>
      <c r="H685" s="4">
        <f t="shared" si="10"/>
        <v>3324.1199999999953</v>
      </c>
      <c r="I685" s="11"/>
      <c r="J685" s="11"/>
      <c r="K685" t="s">
        <v>646</v>
      </c>
    </row>
    <row r="686" spans="1:11" customFormat="1" ht="23.25" hidden="1" customHeight="1" x14ac:dyDescent="0.3">
      <c r="A686" s="3">
        <v>2021</v>
      </c>
      <c r="B686" s="3" t="s">
        <v>123</v>
      </c>
      <c r="C686" s="5">
        <v>44326</v>
      </c>
      <c r="D686" s="1" t="s">
        <v>462</v>
      </c>
      <c r="E686" s="3" t="s">
        <v>22</v>
      </c>
      <c r="F686" s="2">
        <v>9730</v>
      </c>
      <c r="G686" s="2"/>
      <c r="H686" s="4">
        <f t="shared" si="10"/>
        <v>13054.119999999995</v>
      </c>
      <c r="I686" s="11"/>
      <c r="J686" s="11"/>
      <c r="K686">
        <v>1120</v>
      </c>
    </row>
    <row r="687" spans="1:11" customFormat="1" ht="23.25" hidden="1" customHeight="1" x14ac:dyDescent="0.3">
      <c r="A687" s="3">
        <v>2021</v>
      </c>
      <c r="B687" s="3" t="s">
        <v>123</v>
      </c>
      <c r="C687" s="5">
        <v>44327</v>
      </c>
      <c r="D687" s="1" t="s">
        <v>345</v>
      </c>
      <c r="E687" s="3" t="s">
        <v>22</v>
      </c>
      <c r="F687" s="2">
        <v>8800</v>
      </c>
      <c r="G687" s="2"/>
      <c r="H687" s="4">
        <f t="shared" si="10"/>
        <v>21854.119999999995</v>
      </c>
      <c r="I687" s="11"/>
      <c r="J687" s="11"/>
      <c r="K687">
        <v>1121</v>
      </c>
    </row>
    <row r="688" spans="1:11" customFormat="1" ht="23.25" hidden="1" customHeight="1" x14ac:dyDescent="0.3">
      <c r="A688" s="3">
        <v>2021</v>
      </c>
      <c r="B688" s="3" t="s">
        <v>123</v>
      </c>
      <c r="C688" s="5">
        <v>44327</v>
      </c>
      <c r="D688" s="1" t="s">
        <v>166</v>
      </c>
      <c r="E688" s="3" t="s">
        <v>22</v>
      </c>
      <c r="F688" s="2">
        <v>8300</v>
      </c>
      <c r="G688" s="2"/>
      <c r="H688" s="4">
        <f t="shared" si="10"/>
        <v>30154.119999999995</v>
      </c>
      <c r="I688" s="11"/>
      <c r="J688" s="11"/>
      <c r="K688">
        <v>1122</v>
      </c>
    </row>
    <row r="689" spans="1:11" customFormat="1" ht="23.25" hidden="1" customHeight="1" x14ac:dyDescent="0.3">
      <c r="A689" s="3">
        <v>2021</v>
      </c>
      <c r="B689" s="3" t="s">
        <v>123</v>
      </c>
      <c r="C689" s="5">
        <v>44328</v>
      </c>
      <c r="D689" s="1" t="s">
        <v>96</v>
      </c>
      <c r="E689" s="3"/>
      <c r="F689" s="2"/>
      <c r="G689" s="2">
        <v>20000</v>
      </c>
      <c r="H689" s="4">
        <f t="shared" si="10"/>
        <v>10154.119999999995</v>
      </c>
      <c r="I689" s="11"/>
      <c r="J689" s="11"/>
      <c r="K689" t="s">
        <v>647</v>
      </c>
    </row>
    <row r="690" spans="1:11" customFormat="1" ht="23.25" hidden="1" customHeight="1" x14ac:dyDescent="0.3">
      <c r="A690" s="3">
        <v>2021</v>
      </c>
      <c r="B690" s="3" t="s">
        <v>123</v>
      </c>
      <c r="C690" s="5">
        <v>44331</v>
      </c>
      <c r="D690" s="1" t="s">
        <v>405</v>
      </c>
      <c r="E690" s="3" t="s">
        <v>22</v>
      </c>
      <c r="F690" s="2">
        <v>7450</v>
      </c>
      <c r="G690" s="2"/>
      <c r="H690" s="4">
        <f t="shared" si="10"/>
        <v>17604.119999999995</v>
      </c>
      <c r="I690" s="11"/>
      <c r="J690" s="11"/>
      <c r="K690">
        <v>1123</v>
      </c>
    </row>
    <row r="691" spans="1:11" customFormat="1" ht="23.25" hidden="1" customHeight="1" x14ac:dyDescent="0.3">
      <c r="A691" s="3">
        <v>2021</v>
      </c>
      <c r="B691" s="3" t="s">
        <v>123</v>
      </c>
      <c r="C691" s="5">
        <v>44333</v>
      </c>
      <c r="D691" s="1" t="s">
        <v>169</v>
      </c>
      <c r="E691" s="3"/>
      <c r="F691" s="2"/>
      <c r="G691" s="2">
        <v>3000</v>
      </c>
      <c r="H691" s="4">
        <f t="shared" si="10"/>
        <v>14604.119999999995</v>
      </c>
      <c r="I691" s="11"/>
      <c r="J691" s="11"/>
      <c r="K691" t="s">
        <v>648</v>
      </c>
    </row>
    <row r="692" spans="1:11" customFormat="1" ht="23.25" hidden="1" customHeight="1" x14ac:dyDescent="0.3">
      <c r="A692" s="3">
        <v>2021</v>
      </c>
      <c r="B692" s="3" t="s">
        <v>123</v>
      </c>
      <c r="C692" s="5">
        <v>44334</v>
      </c>
      <c r="D692" s="1" t="s">
        <v>169</v>
      </c>
      <c r="E692" s="3"/>
      <c r="F692" s="2"/>
      <c r="G692" s="2">
        <v>3000</v>
      </c>
      <c r="H692" s="4">
        <f t="shared" si="10"/>
        <v>11604.119999999995</v>
      </c>
      <c r="I692" s="11"/>
      <c r="J692" s="11"/>
      <c r="K692" t="s">
        <v>649</v>
      </c>
    </row>
    <row r="693" spans="1:11" customFormat="1" ht="23.25" hidden="1" customHeight="1" x14ac:dyDescent="0.3">
      <c r="A693" s="3">
        <v>2021</v>
      </c>
      <c r="B693" s="3" t="s">
        <v>123</v>
      </c>
      <c r="C693" s="5">
        <v>44335</v>
      </c>
      <c r="D693" s="1" t="s">
        <v>469</v>
      </c>
      <c r="E693" s="3" t="s">
        <v>22</v>
      </c>
      <c r="F693" s="2">
        <v>6200</v>
      </c>
      <c r="G693" s="2"/>
      <c r="H693" s="4">
        <f t="shared" si="10"/>
        <v>17804.119999999995</v>
      </c>
      <c r="I693" s="11"/>
      <c r="J693" s="11"/>
      <c r="K693">
        <v>1130</v>
      </c>
    </row>
    <row r="694" spans="1:11" customFormat="1" ht="23.25" hidden="1" customHeight="1" x14ac:dyDescent="0.3">
      <c r="A694" s="3">
        <v>2021</v>
      </c>
      <c r="B694" s="3" t="s">
        <v>123</v>
      </c>
      <c r="C694" s="5">
        <v>44336</v>
      </c>
      <c r="D694" s="1" t="s">
        <v>155</v>
      </c>
      <c r="E694" s="3"/>
      <c r="F694" s="26"/>
      <c r="G694" s="26">
        <v>4511</v>
      </c>
      <c r="H694" s="4">
        <f t="shared" si="10"/>
        <v>13293.119999999995</v>
      </c>
      <c r="I694" s="11"/>
      <c r="J694" s="11"/>
      <c r="K694" t="s">
        <v>650</v>
      </c>
    </row>
    <row r="695" spans="1:11" customFormat="1" ht="23.25" hidden="1" customHeight="1" x14ac:dyDescent="0.3">
      <c r="A695" s="3">
        <v>2021</v>
      </c>
      <c r="B695" s="3" t="s">
        <v>123</v>
      </c>
      <c r="C695" s="5">
        <v>44337</v>
      </c>
      <c r="D695" s="1" t="s">
        <v>462</v>
      </c>
      <c r="E695" s="3" t="s">
        <v>22</v>
      </c>
      <c r="F695" s="2">
        <v>12450</v>
      </c>
      <c r="G695" s="2"/>
      <c r="H695" s="4">
        <f t="shared" si="10"/>
        <v>25743.119999999995</v>
      </c>
      <c r="I695" s="11"/>
      <c r="J695" s="11"/>
      <c r="K695">
        <v>1131</v>
      </c>
    </row>
    <row r="696" spans="1:11" customFormat="1" ht="23.25" hidden="1" customHeight="1" x14ac:dyDescent="0.3">
      <c r="A696" s="3">
        <v>2021</v>
      </c>
      <c r="B696" s="3" t="s">
        <v>123</v>
      </c>
      <c r="C696" s="5">
        <v>44337</v>
      </c>
      <c r="D696" s="1" t="s">
        <v>40</v>
      </c>
      <c r="E696" s="3" t="s">
        <v>71</v>
      </c>
      <c r="F696" s="2"/>
      <c r="G696" s="2">
        <v>23565.65</v>
      </c>
      <c r="H696" s="4">
        <f t="shared" si="10"/>
        <v>2177.4699999999939</v>
      </c>
      <c r="I696" s="11"/>
      <c r="J696" s="11"/>
      <c r="K696">
        <v>2786</v>
      </c>
    </row>
    <row r="697" spans="1:11" customFormat="1" ht="23.25" hidden="1" customHeight="1" x14ac:dyDescent="0.3">
      <c r="A697" s="3">
        <v>2021</v>
      </c>
      <c r="B697" s="3" t="s">
        <v>123</v>
      </c>
      <c r="C697" s="5">
        <v>44337</v>
      </c>
      <c r="D697" s="1" t="s">
        <v>166</v>
      </c>
      <c r="E697" s="3" t="s">
        <v>22</v>
      </c>
      <c r="F697" s="2">
        <v>8000</v>
      </c>
      <c r="G697" s="2"/>
      <c r="H697" s="4">
        <f t="shared" si="10"/>
        <v>10177.469999999994</v>
      </c>
      <c r="I697" s="11"/>
      <c r="J697" s="11"/>
      <c r="K697">
        <v>1132</v>
      </c>
    </row>
    <row r="698" spans="1:11" customFormat="1" ht="23.25" hidden="1" customHeight="1" x14ac:dyDescent="0.3">
      <c r="A698" s="3">
        <v>2021</v>
      </c>
      <c r="B698" s="3" t="s">
        <v>123</v>
      </c>
      <c r="C698" s="5">
        <v>44343</v>
      </c>
      <c r="D698" s="1" t="s">
        <v>367</v>
      </c>
      <c r="E698" s="3" t="s">
        <v>22</v>
      </c>
      <c r="F698" s="2">
        <v>41319</v>
      </c>
      <c r="G698" s="2"/>
      <c r="H698" s="4">
        <f t="shared" si="10"/>
        <v>51496.469999999994</v>
      </c>
      <c r="I698" s="11"/>
      <c r="J698" s="11"/>
      <c r="K698">
        <v>1133</v>
      </c>
    </row>
    <row r="699" spans="1:11" customFormat="1" ht="23.25" hidden="1" customHeight="1" x14ac:dyDescent="0.3">
      <c r="A699" s="3">
        <v>2021</v>
      </c>
      <c r="B699" s="3" t="s">
        <v>123</v>
      </c>
      <c r="C699" s="5">
        <v>44344</v>
      </c>
      <c r="D699" s="1" t="s">
        <v>569</v>
      </c>
      <c r="E699" s="3" t="s">
        <v>22</v>
      </c>
      <c r="F699" s="2">
        <v>2450</v>
      </c>
      <c r="G699" s="2"/>
      <c r="H699" s="4">
        <f t="shared" si="10"/>
        <v>53946.469999999994</v>
      </c>
      <c r="I699" s="11"/>
      <c r="J699" s="11"/>
      <c r="K699">
        <v>1134</v>
      </c>
    </row>
    <row r="700" spans="1:11" customFormat="1" ht="23.25" hidden="1" customHeight="1" x14ac:dyDescent="0.3">
      <c r="A700" s="3">
        <v>2021</v>
      </c>
      <c r="B700" s="3" t="s">
        <v>123</v>
      </c>
      <c r="C700" s="5">
        <v>44344</v>
      </c>
      <c r="D700" s="1" t="s">
        <v>134</v>
      </c>
      <c r="E700" s="3" t="s">
        <v>22</v>
      </c>
      <c r="F700" s="2">
        <v>6758.4</v>
      </c>
      <c r="G700" s="2"/>
      <c r="H700" s="4">
        <f t="shared" si="10"/>
        <v>60704.869999999995</v>
      </c>
      <c r="I700" s="11"/>
      <c r="J700" s="11"/>
      <c r="K700">
        <v>1135</v>
      </c>
    </row>
    <row r="701" spans="1:11" customFormat="1" ht="23.25" hidden="1" customHeight="1" x14ac:dyDescent="0.3">
      <c r="A701" s="3">
        <v>2021</v>
      </c>
      <c r="B701" s="3" t="s">
        <v>123</v>
      </c>
      <c r="C701" s="5">
        <v>44344</v>
      </c>
      <c r="D701" s="1" t="s">
        <v>463</v>
      </c>
      <c r="E701" s="3" t="s">
        <v>22</v>
      </c>
      <c r="F701" s="2">
        <v>2050</v>
      </c>
      <c r="G701" s="2"/>
      <c r="H701" s="4">
        <f t="shared" si="10"/>
        <v>62754.869999999995</v>
      </c>
      <c r="I701" s="11"/>
      <c r="J701" s="11"/>
      <c r="K701">
        <v>1136</v>
      </c>
    </row>
    <row r="702" spans="1:11" customFormat="1" ht="23.25" hidden="1" customHeight="1" x14ac:dyDescent="0.3">
      <c r="A702" s="3">
        <v>2021</v>
      </c>
      <c r="B702" s="3" t="s">
        <v>123</v>
      </c>
      <c r="C702" s="5">
        <v>44347</v>
      </c>
      <c r="D702" s="1" t="s">
        <v>363</v>
      </c>
      <c r="E702" s="3" t="s">
        <v>22</v>
      </c>
      <c r="F702" s="2">
        <v>9054.1</v>
      </c>
      <c r="G702" s="2"/>
      <c r="H702" s="4">
        <f t="shared" si="10"/>
        <v>71808.97</v>
      </c>
      <c r="I702" s="11"/>
      <c r="J702" s="11"/>
      <c r="K702">
        <v>1137</v>
      </c>
    </row>
    <row r="703" spans="1:11" customFormat="1" ht="23.25" hidden="1" customHeight="1" x14ac:dyDescent="0.3">
      <c r="A703" s="3">
        <v>2021</v>
      </c>
      <c r="B703" s="3" t="s">
        <v>123</v>
      </c>
      <c r="C703" s="5">
        <v>44347</v>
      </c>
      <c r="D703" s="1" t="s">
        <v>368</v>
      </c>
      <c r="E703" s="3" t="s">
        <v>22</v>
      </c>
      <c r="F703" s="2">
        <v>2050</v>
      </c>
      <c r="G703" s="2"/>
      <c r="H703" s="4">
        <f t="shared" si="10"/>
        <v>73858.97</v>
      </c>
      <c r="I703" s="11"/>
      <c r="J703" s="11"/>
      <c r="K703">
        <v>1138</v>
      </c>
    </row>
    <row r="704" spans="1:11" customFormat="1" ht="23.25" hidden="1" customHeight="1" x14ac:dyDescent="0.3">
      <c r="A704" s="3">
        <v>2021</v>
      </c>
      <c r="B704" s="3" t="s">
        <v>123</v>
      </c>
      <c r="C704" s="5">
        <v>44347</v>
      </c>
      <c r="D704" s="1" t="s">
        <v>83</v>
      </c>
      <c r="E704" s="3"/>
      <c r="F704" s="2"/>
      <c r="G704" s="2">
        <v>1385</v>
      </c>
      <c r="H704" s="4">
        <f t="shared" si="10"/>
        <v>72473.97</v>
      </c>
      <c r="I704" s="11"/>
      <c r="J704" s="11"/>
      <c r="K704" t="s">
        <v>651</v>
      </c>
    </row>
    <row r="705" spans="1:11" customFormat="1" ht="23.25" hidden="1" customHeight="1" x14ac:dyDescent="0.3">
      <c r="A705" s="3">
        <v>2021</v>
      </c>
      <c r="B705" s="3" t="s">
        <v>123</v>
      </c>
      <c r="C705" s="5">
        <v>44347</v>
      </c>
      <c r="D705" s="1" t="s">
        <v>434</v>
      </c>
      <c r="E705" s="3"/>
      <c r="F705" s="2"/>
      <c r="G705" s="2">
        <v>1598</v>
      </c>
      <c r="H705" s="4">
        <f t="shared" si="10"/>
        <v>70875.97</v>
      </c>
      <c r="I705" s="11"/>
      <c r="J705" s="11"/>
      <c r="K705" t="s">
        <v>652</v>
      </c>
    </row>
    <row r="706" spans="1:11" customFormat="1" ht="23.25" hidden="1" customHeight="1" x14ac:dyDescent="0.3">
      <c r="A706" s="3">
        <v>2021</v>
      </c>
      <c r="B706" s="3" t="s">
        <v>132</v>
      </c>
      <c r="C706" s="5">
        <v>44348</v>
      </c>
      <c r="D706" s="1" t="s">
        <v>87</v>
      </c>
      <c r="E706" s="3"/>
      <c r="F706" s="2"/>
      <c r="G706" s="2">
        <v>5000</v>
      </c>
      <c r="H706" s="4">
        <f t="shared" si="10"/>
        <v>65875.97</v>
      </c>
      <c r="I706" s="11"/>
      <c r="J706" s="11"/>
      <c r="K706" t="s">
        <v>675</v>
      </c>
    </row>
    <row r="707" spans="1:11" customFormat="1" ht="23.25" hidden="1" customHeight="1" x14ac:dyDescent="0.3">
      <c r="A707" s="3">
        <v>2021</v>
      </c>
      <c r="B707" s="3" t="s">
        <v>132</v>
      </c>
      <c r="C707" s="5">
        <v>44348</v>
      </c>
      <c r="D707" s="1" t="s">
        <v>119</v>
      </c>
      <c r="E707" s="3"/>
      <c r="F707" s="2"/>
      <c r="G707" s="2">
        <v>736.68</v>
      </c>
      <c r="H707" s="4">
        <f t="shared" si="10"/>
        <v>65139.29</v>
      </c>
      <c r="I707" s="11"/>
      <c r="J707" s="11"/>
      <c r="K707" t="s">
        <v>676</v>
      </c>
    </row>
    <row r="708" spans="1:11" customFormat="1" ht="23.25" hidden="1" customHeight="1" x14ac:dyDescent="0.3">
      <c r="A708" s="3">
        <v>2021</v>
      </c>
      <c r="B708" s="3" t="s">
        <v>132</v>
      </c>
      <c r="C708" s="5">
        <v>44348</v>
      </c>
      <c r="D708" s="1" t="s">
        <v>283</v>
      </c>
      <c r="E708" s="3" t="s">
        <v>71</v>
      </c>
      <c r="F708" s="2"/>
      <c r="G708" s="2">
        <v>4894.79</v>
      </c>
      <c r="H708" s="4">
        <f t="shared" ref="H708:H771" si="11">H707+F708-G708</f>
        <v>60244.5</v>
      </c>
      <c r="I708" s="11"/>
      <c r="J708" s="11"/>
      <c r="K708">
        <v>2787</v>
      </c>
    </row>
    <row r="709" spans="1:11" customFormat="1" ht="23.25" hidden="1" customHeight="1" x14ac:dyDescent="0.3">
      <c r="A709" s="3">
        <v>2021</v>
      </c>
      <c r="B709" s="3" t="s">
        <v>132</v>
      </c>
      <c r="C709" s="5">
        <v>44349</v>
      </c>
      <c r="D709" s="1" t="s">
        <v>40</v>
      </c>
      <c r="E709" s="3" t="s">
        <v>71</v>
      </c>
      <c r="F709" s="2"/>
      <c r="G709" s="2">
        <v>5000</v>
      </c>
      <c r="H709" s="4">
        <f t="shared" si="11"/>
        <v>55244.5</v>
      </c>
      <c r="I709" s="11"/>
      <c r="J709" s="11"/>
      <c r="K709">
        <v>2788</v>
      </c>
    </row>
    <row r="710" spans="1:11" customFormat="1" ht="23.25" hidden="1" customHeight="1" x14ac:dyDescent="0.3">
      <c r="A710" s="3">
        <v>2021</v>
      </c>
      <c r="B710" s="3" t="s">
        <v>132</v>
      </c>
      <c r="C710" s="5">
        <v>44351</v>
      </c>
      <c r="D710" s="1" t="s">
        <v>96</v>
      </c>
      <c r="E710" s="3"/>
      <c r="F710" s="2"/>
      <c r="G710" s="2">
        <v>50000</v>
      </c>
      <c r="H710" s="4">
        <f t="shared" si="11"/>
        <v>5244.5</v>
      </c>
      <c r="I710" s="11"/>
      <c r="J710" s="11"/>
      <c r="K710" t="s">
        <v>677</v>
      </c>
    </row>
    <row r="711" spans="1:11" customFormat="1" ht="23.25" hidden="1" customHeight="1" x14ac:dyDescent="0.3">
      <c r="A711" s="3">
        <v>2021</v>
      </c>
      <c r="B711" s="3" t="s">
        <v>132</v>
      </c>
      <c r="C711" s="5">
        <v>44351</v>
      </c>
      <c r="D711" s="1" t="s">
        <v>463</v>
      </c>
      <c r="E711" s="3" t="s">
        <v>22</v>
      </c>
      <c r="F711" s="2">
        <v>3850</v>
      </c>
      <c r="G711" s="2"/>
      <c r="H711" s="4">
        <f t="shared" si="11"/>
        <v>9094.5</v>
      </c>
      <c r="I711" s="11"/>
      <c r="J711" s="11"/>
      <c r="K711">
        <v>1148</v>
      </c>
    </row>
    <row r="712" spans="1:11" customFormat="1" ht="23.25" hidden="1" customHeight="1" x14ac:dyDescent="0.3">
      <c r="A712" s="3">
        <v>2021</v>
      </c>
      <c r="B712" s="3" t="s">
        <v>132</v>
      </c>
      <c r="C712" s="5">
        <v>44351</v>
      </c>
      <c r="D712" s="1" t="s">
        <v>544</v>
      </c>
      <c r="E712" s="3" t="s">
        <v>22</v>
      </c>
      <c r="F712" s="2">
        <v>17907.91</v>
      </c>
      <c r="G712" s="2"/>
      <c r="H712" s="4">
        <f t="shared" si="11"/>
        <v>27002.41</v>
      </c>
      <c r="I712" s="11"/>
      <c r="J712" s="11"/>
      <c r="K712">
        <v>1149</v>
      </c>
    </row>
    <row r="713" spans="1:11" customFormat="1" ht="23.25" hidden="1" customHeight="1" x14ac:dyDescent="0.3">
      <c r="A713" s="3">
        <v>2021</v>
      </c>
      <c r="B713" s="3" t="s">
        <v>132</v>
      </c>
      <c r="C713" s="5">
        <v>44351</v>
      </c>
      <c r="D713" s="1" t="s">
        <v>81</v>
      </c>
      <c r="E713" s="3"/>
      <c r="F713" s="2"/>
      <c r="G713" s="2">
        <v>1601</v>
      </c>
      <c r="H713" s="4">
        <f t="shared" si="11"/>
        <v>25401.41</v>
      </c>
      <c r="I713" s="11"/>
      <c r="J713" s="11"/>
      <c r="K713" t="s">
        <v>679</v>
      </c>
    </row>
    <row r="714" spans="1:11" customFormat="1" ht="23.25" hidden="1" customHeight="1" x14ac:dyDescent="0.3">
      <c r="A714" s="3">
        <v>2021</v>
      </c>
      <c r="B714" s="3" t="s">
        <v>132</v>
      </c>
      <c r="C714" s="5">
        <v>44354</v>
      </c>
      <c r="D714" s="1" t="s">
        <v>96</v>
      </c>
      <c r="E714" s="3"/>
      <c r="F714" s="2"/>
      <c r="G714" s="2">
        <v>10000</v>
      </c>
      <c r="H714" s="4">
        <f t="shared" si="11"/>
        <v>15401.41</v>
      </c>
      <c r="I714" s="11"/>
      <c r="J714" s="11"/>
      <c r="K714" t="s">
        <v>680</v>
      </c>
    </row>
    <row r="715" spans="1:11" customFormat="1" ht="23.25" hidden="1" customHeight="1" x14ac:dyDescent="0.3">
      <c r="A715" s="3">
        <v>2021</v>
      </c>
      <c r="B715" s="3" t="s">
        <v>132</v>
      </c>
      <c r="C715" s="5">
        <v>44355</v>
      </c>
      <c r="D715" s="1" t="s">
        <v>40</v>
      </c>
      <c r="E715" s="3" t="s">
        <v>71</v>
      </c>
      <c r="F715" s="2"/>
      <c r="G715" s="2">
        <v>5000</v>
      </c>
      <c r="H715" s="4">
        <f t="shared" si="11"/>
        <v>10401.41</v>
      </c>
      <c r="I715" s="11"/>
      <c r="J715" s="11"/>
      <c r="K715">
        <v>2789</v>
      </c>
    </row>
    <row r="716" spans="1:11" customFormat="1" ht="23.25" hidden="1" customHeight="1" x14ac:dyDescent="0.3">
      <c r="A716" s="3">
        <v>2021</v>
      </c>
      <c r="B716" s="3" t="s">
        <v>132</v>
      </c>
      <c r="C716" s="5">
        <v>44357</v>
      </c>
      <c r="D716" s="1" t="s">
        <v>534</v>
      </c>
      <c r="E716" s="3" t="s">
        <v>22</v>
      </c>
      <c r="F716" s="2">
        <v>19120</v>
      </c>
      <c r="G716" s="2"/>
      <c r="H716" s="4">
        <f t="shared" si="11"/>
        <v>29521.41</v>
      </c>
      <c r="I716" s="11"/>
      <c r="J716" s="11"/>
      <c r="K716">
        <v>1165</v>
      </c>
    </row>
    <row r="717" spans="1:11" customFormat="1" ht="23.25" hidden="1" customHeight="1" x14ac:dyDescent="0.3">
      <c r="A717" s="3">
        <v>2021</v>
      </c>
      <c r="B717" s="3" t="s">
        <v>132</v>
      </c>
      <c r="C717" s="5">
        <v>44358</v>
      </c>
      <c r="D717" s="1" t="s">
        <v>40</v>
      </c>
      <c r="E717" s="3" t="s">
        <v>71</v>
      </c>
      <c r="F717" s="2"/>
      <c r="G717" s="2">
        <v>8000</v>
      </c>
      <c r="H717" s="4">
        <f t="shared" si="11"/>
        <v>21521.41</v>
      </c>
      <c r="I717" s="11"/>
      <c r="J717" s="11"/>
      <c r="K717">
        <v>2790</v>
      </c>
    </row>
    <row r="718" spans="1:11" customFormat="1" ht="23.25" hidden="1" customHeight="1" x14ac:dyDescent="0.3">
      <c r="A718" s="3">
        <v>2021</v>
      </c>
      <c r="B718" s="3" t="s">
        <v>132</v>
      </c>
      <c r="C718" s="5">
        <v>44361</v>
      </c>
      <c r="D718" s="1" t="s">
        <v>345</v>
      </c>
      <c r="E718" s="3" t="s">
        <v>22</v>
      </c>
      <c r="F718" s="2">
        <v>3100</v>
      </c>
      <c r="G718" s="2"/>
      <c r="H718" s="4">
        <f t="shared" si="11"/>
        <v>24621.41</v>
      </c>
      <c r="I718" s="11"/>
      <c r="J718" s="11"/>
      <c r="K718">
        <v>1150</v>
      </c>
    </row>
    <row r="719" spans="1:11" customFormat="1" ht="23.25" hidden="1" customHeight="1" x14ac:dyDescent="0.3">
      <c r="A719" s="3">
        <v>2021</v>
      </c>
      <c r="B719" s="3" t="s">
        <v>132</v>
      </c>
      <c r="C719" s="5">
        <v>44363</v>
      </c>
      <c r="D719" s="1" t="s">
        <v>572</v>
      </c>
      <c r="E719" s="3" t="s">
        <v>22</v>
      </c>
      <c r="F719" s="2">
        <v>3970</v>
      </c>
      <c r="G719" s="2"/>
      <c r="H719" s="4">
        <f t="shared" si="11"/>
        <v>28591.41</v>
      </c>
      <c r="I719" s="11"/>
      <c r="J719" s="11"/>
      <c r="K719">
        <v>1151</v>
      </c>
    </row>
    <row r="720" spans="1:11" customFormat="1" ht="23.25" hidden="1" customHeight="1" x14ac:dyDescent="0.3">
      <c r="A720" s="3">
        <v>2021</v>
      </c>
      <c r="B720" s="3" t="s">
        <v>132</v>
      </c>
      <c r="C720" s="5">
        <v>44363</v>
      </c>
      <c r="D720" s="1" t="s">
        <v>364</v>
      </c>
      <c r="E720" s="3"/>
      <c r="F720" s="26"/>
      <c r="G720" s="26">
        <v>2500</v>
      </c>
      <c r="H720" s="4">
        <f t="shared" si="11"/>
        <v>26091.41</v>
      </c>
      <c r="I720" s="11"/>
      <c r="J720" s="11"/>
      <c r="K720" t="s">
        <v>681</v>
      </c>
    </row>
    <row r="721" spans="1:11" customFormat="1" ht="23.25" hidden="1" customHeight="1" x14ac:dyDescent="0.3">
      <c r="A721" s="3">
        <v>2021</v>
      </c>
      <c r="B721" s="3" t="s">
        <v>132</v>
      </c>
      <c r="C721" s="5">
        <v>44363</v>
      </c>
      <c r="D721" s="1" t="s">
        <v>441</v>
      </c>
      <c r="E721" s="3"/>
      <c r="F721" s="2"/>
      <c r="G721" s="2">
        <v>2948</v>
      </c>
      <c r="H721" s="4">
        <f t="shared" si="11"/>
        <v>23143.41</v>
      </c>
      <c r="I721" s="11"/>
      <c r="J721" s="11"/>
      <c r="K721" t="s">
        <v>682</v>
      </c>
    </row>
    <row r="722" spans="1:11" customFormat="1" ht="23.25" hidden="1" customHeight="1" x14ac:dyDescent="0.3">
      <c r="A722" s="3">
        <v>2021</v>
      </c>
      <c r="B722" s="3" t="s">
        <v>132</v>
      </c>
      <c r="C722" s="5">
        <v>44363</v>
      </c>
      <c r="D722" s="1" t="s">
        <v>40</v>
      </c>
      <c r="E722" s="3" t="s">
        <v>71</v>
      </c>
      <c r="F722" s="2"/>
      <c r="G722" s="2">
        <v>7000</v>
      </c>
      <c r="H722" s="4">
        <f t="shared" si="11"/>
        <v>16143.41</v>
      </c>
      <c r="I722" s="11"/>
      <c r="J722" s="11"/>
      <c r="K722">
        <v>2791</v>
      </c>
    </row>
    <row r="723" spans="1:11" customFormat="1" ht="23.25" hidden="1" customHeight="1" x14ac:dyDescent="0.3">
      <c r="A723" s="3">
        <v>2021</v>
      </c>
      <c r="B723" s="3" t="s">
        <v>132</v>
      </c>
      <c r="C723" s="5">
        <v>44365</v>
      </c>
      <c r="D723" s="1" t="s">
        <v>487</v>
      </c>
      <c r="E723" s="3" t="s">
        <v>22</v>
      </c>
      <c r="F723" s="2">
        <v>1150</v>
      </c>
      <c r="G723" s="2"/>
      <c r="H723" s="4">
        <f t="shared" si="11"/>
        <v>17293.41</v>
      </c>
      <c r="I723" s="11"/>
      <c r="J723" s="11"/>
      <c r="K723">
        <v>1152</v>
      </c>
    </row>
    <row r="724" spans="1:11" customFormat="1" ht="23.25" hidden="1" customHeight="1" x14ac:dyDescent="0.3">
      <c r="A724" s="3">
        <v>2021</v>
      </c>
      <c r="B724" s="3" t="s">
        <v>132</v>
      </c>
      <c r="C724" s="5">
        <v>44369</v>
      </c>
      <c r="D724" s="1" t="s">
        <v>169</v>
      </c>
      <c r="E724" s="3"/>
      <c r="F724" s="2"/>
      <c r="G724" s="2">
        <v>2000</v>
      </c>
      <c r="H724" s="4">
        <f t="shared" si="11"/>
        <v>15293.41</v>
      </c>
      <c r="I724" s="11"/>
      <c r="J724" s="11"/>
      <c r="K724" t="s">
        <v>678</v>
      </c>
    </row>
    <row r="725" spans="1:11" customFormat="1" ht="23.25" hidden="1" customHeight="1" x14ac:dyDescent="0.3">
      <c r="A725" s="3">
        <v>2021</v>
      </c>
      <c r="B725" s="3" t="s">
        <v>132</v>
      </c>
      <c r="C725" s="5">
        <v>44370</v>
      </c>
      <c r="D725" s="1" t="s">
        <v>40</v>
      </c>
      <c r="E725" s="3" t="s">
        <v>71</v>
      </c>
      <c r="F725" s="2"/>
      <c r="G725" s="2">
        <v>8000</v>
      </c>
      <c r="H725" s="4">
        <f t="shared" si="11"/>
        <v>7293.41</v>
      </c>
      <c r="I725" s="11"/>
      <c r="J725" s="11"/>
      <c r="K725">
        <v>2792</v>
      </c>
    </row>
    <row r="726" spans="1:11" customFormat="1" ht="23.25" hidden="1" customHeight="1" x14ac:dyDescent="0.3">
      <c r="A726" s="3">
        <v>2021</v>
      </c>
      <c r="B726" s="3" t="s">
        <v>132</v>
      </c>
      <c r="C726" s="5">
        <v>44371</v>
      </c>
      <c r="D726" s="1" t="s">
        <v>53</v>
      </c>
      <c r="E726" s="3" t="s">
        <v>22</v>
      </c>
      <c r="F726" s="2">
        <v>25700</v>
      </c>
      <c r="G726" s="2"/>
      <c r="H726" s="4">
        <f t="shared" si="11"/>
        <v>32993.410000000003</v>
      </c>
      <c r="I726" s="11"/>
      <c r="J726" s="11"/>
      <c r="K726">
        <v>1160</v>
      </c>
    </row>
    <row r="727" spans="1:11" customFormat="1" ht="23.25" hidden="1" customHeight="1" x14ac:dyDescent="0.3">
      <c r="A727" s="3">
        <v>2021</v>
      </c>
      <c r="B727" s="3" t="s">
        <v>132</v>
      </c>
      <c r="C727" s="5">
        <v>44372</v>
      </c>
      <c r="D727" s="1" t="s">
        <v>40</v>
      </c>
      <c r="E727" s="3" t="s">
        <v>71</v>
      </c>
      <c r="F727" s="2"/>
      <c r="G727" s="2">
        <v>10000</v>
      </c>
      <c r="H727" s="4">
        <f t="shared" si="11"/>
        <v>22993.410000000003</v>
      </c>
      <c r="I727" s="11"/>
      <c r="J727" s="11"/>
      <c r="K727">
        <v>2811</v>
      </c>
    </row>
    <row r="728" spans="1:11" customFormat="1" ht="23.25" hidden="1" customHeight="1" x14ac:dyDescent="0.3">
      <c r="A728" s="3">
        <v>2021</v>
      </c>
      <c r="B728" s="3" t="s">
        <v>132</v>
      </c>
      <c r="C728" s="5">
        <v>44372</v>
      </c>
      <c r="D728" s="1" t="s">
        <v>367</v>
      </c>
      <c r="E728" s="3" t="s">
        <v>22</v>
      </c>
      <c r="F728" s="2">
        <v>40800</v>
      </c>
      <c r="G728" s="2"/>
      <c r="H728" s="4">
        <f t="shared" si="11"/>
        <v>63793.41</v>
      </c>
      <c r="I728" s="11"/>
      <c r="J728" s="11"/>
      <c r="K728">
        <v>1161</v>
      </c>
    </row>
    <row r="729" spans="1:11" customFormat="1" ht="23.25" hidden="1" customHeight="1" x14ac:dyDescent="0.3">
      <c r="A729" s="3">
        <v>2021</v>
      </c>
      <c r="B729" s="3" t="s">
        <v>132</v>
      </c>
      <c r="C729" s="5">
        <v>44375</v>
      </c>
      <c r="D729" s="1" t="s">
        <v>96</v>
      </c>
      <c r="E729" s="3"/>
      <c r="F729" s="2"/>
      <c r="G729" s="2">
        <v>30000</v>
      </c>
      <c r="H729" s="4">
        <f t="shared" si="11"/>
        <v>33793.410000000003</v>
      </c>
      <c r="I729" s="11"/>
      <c r="J729" s="11"/>
      <c r="K729" t="s">
        <v>683</v>
      </c>
    </row>
    <row r="730" spans="1:11" customFormat="1" ht="23.25" hidden="1" customHeight="1" x14ac:dyDescent="0.3">
      <c r="A730" s="3">
        <v>2021</v>
      </c>
      <c r="B730" s="3" t="s">
        <v>132</v>
      </c>
      <c r="C730" s="5">
        <v>44376</v>
      </c>
      <c r="D730" s="1" t="s">
        <v>96</v>
      </c>
      <c r="E730" s="3"/>
      <c r="F730" s="2"/>
      <c r="G730" s="2">
        <v>30000</v>
      </c>
      <c r="H730" s="4">
        <f t="shared" si="11"/>
        <v>3793.4100000000035</v>
      </c>
      <c r="I730" s="11"/>
      <c r="J730" s="11"/>
      <c r="K730" t="s">
        <v>684</v>
      </c>
    </row>
    <row r="731" spans="1:11" customFormat="1" ht="23.25" hidden="1" customHeight="1" x14ac:dyDescent="0.3">
      <c r="A731" s="3">
        <v>2021</v>
      </c>
      <c r="B731" s="3" t="s">
        <v>132</v>
      </c>
      <c r="C731" s="5">
        <v>44377</v>
      </c>
      <c r="D731" s="1" t="s">
        <v>316</v>
      </c>
      <c r="E731" s="3" t="s">
        <v>325</v>
      </c>
      <c r="F731" s="2">
        <v>20000</v>
      </c>
      <c r="G731" s="2"/>
      <c r="H731" s="4">
        <f t="shared" si="11"/>
        <v>23793.410000000003</v>
      </c>
      <c r="I731" s="11"/>
      <c r="J731" s="11"/>
      <c r="K731" t="s">
        <v>687</v>
      </c>
    </row>
    <row r="732" spans="1:11" customFormat="1" ht="23.25" hidden="1" customHeight="1" x14ac:dyDescent="0.3">
      <c r="A732" s="3">
        <v>2021</v>
      </c>
      <c r="B732" s="3" t="s">
        <v>132</v>
      </c>
      <c r="C732" s="5">
        <v>44377</v>
      </c>
      <c r="D732" s="1" t="s">
        <v>40</v>
      </c>
      <c r="E732" s="3" t="s">
        <v>71</v>
      </c>
      <c r="F732" s="2"/>
      <c r="G732" s="2">
        <v>17700.91</v>
      </c>
      <c r="H732" s="4">
        <f t="shared" si="11"/>
        <v>6092.5000000000036</v>
      </c>
      <c r="I732" s="11"/>
      <c r="J732" s="11"/>
      <c r="K732">
        <v>2812</v>
      </c>
    </row>
    <row r="733" spans="1:11" customFormat="1" ht="23.25" hidden="1" customHeight="1" x14ac:dyDescent="0.3">
      <c r="A733" s="3">
        <v>2021</v>
      </c>
      <c r="B733" s="3" t="s">
        <v>132</v>
      </c>
      <c r="C733" s="5">
        <v>44377</v>
      </c>
      <c r="D733" s="1" t="s">
        <v>363</v>
      </c>
      <c r="E733" s="3" t="s">
        <v>22</v>
      </c>
      <c r="F733" s="2">
        <v>2416.75</v>
      </c>
      <c r="G733" s="2"/>
      <c r="H733" s="4">
        <f t="shared" si="11"/>
        <v>8509.2500000000036</v>
      </c>
      <c r="I733" s="11"/>
      <c r="J733" s="11"/>
      <c r="K733">
        <v>1162</v>
      </c>
    </row>
    <row r="734" spans="1:11" customFormat="1" ht="23.25" hidden="1" customHeight="1" x14ac:dyDescent="0.3">
      <c r="A734" s="3">
        <v>2021</v>
      </c>
      <c r="B734" s="3" t="s">
        <v>132</v>
      </c>
      <c r="C734" s="5">
        <v>44377</v>
      </c>
      <c r="D734" s="1" t="s">
        <v>368</v>
      </c>
      <c r="E734" s="3" t="s">
        <v>22</v>
      </c>
      <c r="F734" s="2">
        <v>3970</v>
      </c>
      <c r="G734" s="2"/>
      <c r="H734" s="4">
        <f t="shared" si="11"/>
        <v>12479.250000000004</v>
      </c>
      <c r="I734" s="11"/>
      <c r="J734" s="11"/>
      <c r="K734">
        <v>1163</v>
      </c>
    </row>
    <row r="735" spans="1:11" customFormat="1" ht="23.25" hidden="1" customHeight="1" x14ac:dyDescent="0.3">
      <c r="A735" s="3">
        <v>2021</v>
      </c>
      <c r="B735" s="3" t="s">
        <v>132</v>
      </c>
      <c r="C735" s="5">
        <v>44377</v>
      </c>
      <c r="D735" s="1" t="s">
        <v>83</v>
      </c>
      <c r="E735" s="3"/>
      <c r="F735" s="26"/>
      <c r="G735" s="26">
        <v>1385</v>
      </c>
      <c r="H735" s="4">
        <f t="shared" si="11"/>
        <v>11094.250000000004</v>
      </c>
      <c r="I735" s="11"/>
      <c r="J735" s="11"/>
      <c r="K735" t="s">
        <v>685</v>
      </c>
    </row>
    <row r="736" spans="1:11" s="75" customFormat="1" ht="23.25" hidden="1" customHeight="1" thickBot="1" x14ac:dyDescent="0.35">
      <c r="A736" s="34">
        <v>2021</v>
      </c>
      <c r="B736" s="34" t="s">
        <v>132</v>
      </c>
      <c r="C736" s="19">
        <v>44377</v>
      </c>
      <c r="D736" s="24" t="s">
        <v>434</v>
      </c>
      <c r="E736" s="34"/>
      <c r="F736" s="21"/>
      <c r="G736" s="21">
        <v>1598</v>
      </c>
      <c r="H736" s="22">
        <f t="shared" si="11"/>
        <v>9496.2500000000036</v>
      </c>
      <c r="I736" s="80"/>
      <c r="J736" s="11"/>
      <c r="K736" t="s">
        <v>686</v>
      </c>
    </row>
    <row r="737" spans="1:11" customFormat="1" ht="23.25" hidden="1" customHeight="1" x14ac:dyDescent="0.3">
      <c r="A737" s="3">
        <v>2021</v>
      </c>
      <c r="B737" s="3" t="s">
        <v>435</v>
      </c>
      <c r="C737" s="5">
        <v>44381</v>
      </c>
      <c r="D737" s="1" t="s">
        <v>81</v>
      </c>
      <c r="E737" s="3"/>
      <c r="F737" s="2"/>
      <c r="G737" s="2">
        <v>1559</v>
      </c>
      <c r="H737" s="4">
        <f t="shared" si="11"/>
        <v>7937.2500000000036</v>
      </c>
      <c r="I737" s="11"/>
      <c r="J737" s="11"/>
      <c r="K737" t="s">
        <v>703</v>
      </c>
    </row>
    <row r="738" spans="1:11" customFormat="1" ht="23.25" hidden="1" customHeight="1" x14ac:dyDescent="0.3">
      <c r="A738" s="3">
        <v>2021</v>
      </c>
      <c r="B738" s="3" t="s">
        <v>435</v>
      </c>
      <c r="C738" s="5">
        <v>44383</v>
      </c>
      <c r="D738" s="1" t="s">
        <v>544</v>
      </c>
      <c r="E738" s="3" t="s">
        <v>22</v>
      </c>
      <c r="F738" s="2">
        <v>27272.799999999999</v>
      </c>
      <c r="G738" s="2"/>
      <c r="H738" s="4">
        <f t="shared" si="11"/>
        <v>35210.050000000003</v>
      </c>
      <c r="I738" s="11"/>
      <c r="J738" s="11"/>
      <c r="K738">
        <v>1164</v>
      </c>
    </row>
    <row r="739" spans="1:11" customFormat="1" ht="23.25" hidden="1" customHeight="1" x14ac:dyDescent="0.3">
      <c r="A739" s="3">
        <v>2021</v>
      </c>
      <c r="B739" s="3" t="s">
        <v>435</v>
      </c>
      <c r="C739" s="5">
        <v>44384</v>
      </c>
      <c r="D739" s="1" t="s">
        <v>534</v>
      </c>
      <c r="E739" s="3" t="s">
        <v>22</v>
      </c>
      <c r="F739" s="2">
        <v>8350</v>
      </c>
      <c r="G739" s="2"/>
      <c r="H739" s="4">
        <f t="shared" si="11"/>
        <v>43560.05</v>
      </c>
      <c r="I739" s="11"/>
      <c r="J739" s="11"/>
      <c r="K739">
        <v>1170</v>
      </c>
    </row>
    <row r="740" spans="1:11" customFormat="1" ht="23.25" hidden="1" customHeight="1" x14ac:dyDescent="0.3">
      <c r="A740" s="3">
        <v>2021</v>
      </c>
      <c r="B740" s="3" t="s">
        <v>435</v>
      </c>
      <c r="C740" s="5">
        <v>44385</v>
      </c>
      <c r="D740" s="1" t="s">
        <v>87</v>
      </c>
      <c r="E740" s="3"/>
      <c r="F740" s="2"/>
      <c r="G740" s="2">
        <v>10000</v>
      </c>
      <c r="H740" s="4">
        <f t="shared" si="11"/>
        <v>33560.050000000003</v>
      </c>
      <c r="I740" s="11"/>
      <c r="J740" s="11"/>
      <c r="K740" t="s">
        <v>704</v>
      </c>
    </row>
    <row r="741" spans="1:11" customFormat="1" ht="23.25" hidden="1" customHeight="1" x14ac:dyDescent="0.3">
      <c r="A741" s="3">
        <v>2021</v>
      </c>
      <c r="B741" s="3" t="s">
        <v>435</v>
      </c>
      <c r="C741" s="5">
        <v>44389</v>
      </c>
      <c r="D741" s="1" t="s">
        <v>345</v>
      </c>
      <c r="E741" s="3" t="s">
        <v>22</v>
      </c>
      <c r="F741" s="2">
        <v>5700</v>
      </c>
      <c r="G741" s="2"/>
      <c r="H741" s="4">
        <f t="shared" si="11"/>
        <v>39260.050000000003</v>
      </c>
      <c r="I741" s="11"/>
      <c r="J741" s="11"/>
      <c r="K741">
        <v>1166</v>
      </c>
    </row>
    <row r="742" spans="1:11" customFormat="1" ht="23.25" hidden="1" customHeight="1" x14ac:dyDescent="0.3">
      <c r="A742" s="3">
        <v>2021</v>
      </c>
      <c r="B742" s="3" t="s">
        <v>435</v>
      </c>
      <c r="C742" s="5">
        <v>44391</v>
      </c>
      <c r="D742" s="1" t="s">
        <v>487</v>
      </c>
      <c r="E742" s="3" t="s">
        <v>22</v>
      </c>
      <c r="F742" s="2">
        <v>10400</v>
      </c>
      <c r="G742" s="2"/>
      <c r="H742" s="4">
        <f t="shared" si="11"/>
        <v>49660.05</v>
      </c>
      <c r="I742" s="11"/>
      <c r="J742" s="11"/>
      <c r="K742">
        <v>1167</v>
      </c>
    </row>
    <row r="743" spans="1:11" customFormat="1" ht="23.25" hidden="1" customHeight="1" x14ac:dyDescent="0.3">
      <c r="A743" s="3">
        <v>2021</v>
      </c>
      <c r="B743" s="3" t="s">
        <v>435</v>
      </c>
      <c r="C743" s="5">
        <v>44392</v>
      </c>
      <c r="D743" s="1" t="s">
        <v>53</v>
      </c>
      <c r="E743" s="3" t="s">
        <v>22</v>
      </c>
      <c r="F743" s="2">
        <v>34100</v>
      </c>
      <c r="G743" s="2"/>
      <c r="H743" s="4">
        <f t="shared" si="11"/>
        <v>83760.05</v>
      </c>
      <c r="I743" s="11"/>
      <c r="J743" s="11"/>
      <c r="K743">
        <v>1168</v>
      </c>
    </row>
    <row r="744" spans="1:11" customFormat="1" ht="23.25" hidden="1" customHeight="1" x14ac:dyDescent="0.3">
      <c r="A744" s="3">
        <v>2021</v>
      </c>
      <c r="B744" s="3" t="s">
        <v>435</v>
      </c>
      <c r="C744" s="5">
        <v>44392</v>
      </c>
      <c r="D744" s="1" t="s">
        <v>166</v>
      </c>
      <c r="E744" s="3" t="s">
        <v>22</v>
      </c>
      <c r="F744" s="2">
        <v>8375</v>
      </c>
      <c r="G744" s="2"/>
      <c r="H744" s="4">
        <f t="shared" si="11"/>
        <v>92135.05</v>
      </c>
      <c r="I744" s="11"/>
      <c r="J744" s="11"/>
      <c r="K744">
        <v>1169</v>
      </c>
    </row>
    <row r="745" spans="1:11" customFormat="1" ht="23.25" hidden="1" customHeight="1" x14ac:dyDescent="0.3">
      <c r="A745" s="3">
        <v>2021</v>
      </c>
      <c r="B745" s="3" t="s">
        <v>435</v>
      </c>
      <c r="C745" s="5">
        <v>44392</v>
      </c>
      <c r="D745" s="1" t="s">
        <v>477</v>
      </c>
      <c r="E745" s="3" t="s">
        <v>22</v>
      </c>
      <c r="F745" s="2">
        <v>3000</v>
      </c>
      <c r="G745" s="2"/>
      <c r="H745" s="4">
        <f t="shared" si="11"/>
        <v>95135.05</v>
      </c>
      <c r="I745" s="11"/>
      <c r="J745" s="11"/>
      <c r="K745">
        <v>1176</v>
      </c>
    </row>
    <row r="746" spans="1:11" customFormat="1" ht="23.25" hidden="1" customHeight="1" x14ac:dyDescent="0.3">
      <c r="A746" s="3">
        <v>2021</v>
      </c>
      <c r="B746" s="3" t="s">
        <v>435</v>
      </c>
      <c r="C746" s="5">
        <v>44395</v>
      </c>
      <c r="D746" s="1" t="s">
        <v>96</v>
      </c>
      <c r="E746" s="3"/>
      <c r="F746" s="2"/>
      <c r="G746" s="2">
        <v>80000</v>
      </c>
      <c r="H746" s="4">
        <f t="shared" si="11"/>
        <v>15135.050000000003</v>
      </c>
      <c r="I746" s="11"/>
      <c r="J746" s="11"/>
      <c r="K746" t="s">
        <v>705</v>
      </c>
    </row>
    <row r="747" spans="1:11" customFormat="1" ht="23.25" hidden="1" customHeight="1" x14ac:dyDescent="0.3">
      <c r="A747" s="3">
        <v>2021</v>
      </c>
      <c r="B747" s="3" t="s">
        <v>435</v>
      </c>
      <c r="C747" s="5">
        <v>44395</v>
      </c>
      <c r="D747" s="1" t="s">
        <v>87</v>
      </c>
      <c r="E747" s="3"/>
      <c r="F747" s="2"/>
      <c r="G747" s="2">
        <v>5000</v>
      </c>
      <c r="H747" s="4">
        <f t="shared" si="11"/>
        <v>10135.050000000003</v>
      </c>
      <c r="I747" s="11"/>
      <c r="J747" s="11"/>
      <c r="K747" t="s">
        <v>706</v>
      </c>
    </row>
    <row r="748" spans="1:11" customFormat="1" ht="23.25" hidden="1" customHeight="1" x14ac:dyDescent="0.3">
      <c r="A748" s="3">
        <v>2021</v>
      </c>
      <c r="B748" s="3" t="s">
        <v>435</v>
      </c>
      <c r="C748" s="5">
        <v>44395</v>
      </c>
      <c r="D748" s="1" t="s">
        <v>364</v>
      </c>
      <c r="E748" s="3"/>
      <c r="F748" s="2"/>
      <c r="G748" s="2">
        <v>2500</v>
      </c>
      <c r="H748" s="4">
        <f t="shared" si="11"/>
        <v>7635.0500000000029</v>
      </c>
      <c r="I748" s="11"/>
      <c r="J748" s="11"/>
      <c r="K748" t="s">
        <v>707</v>
      </c>
    </row>
    <row r="749" spans="1:11" customFormat="1" ht="23.25" hidden="1" customHeight="1" x14ac:dyDescent="0.3">
      <c r="A749" s="3">
        <v>2021</v>
      </c>
      <c r="B749" s="3" t="s">
        <v>435</v>
      </c>
      <c r="C749" s="5">
        <v>44395</v>
      </c>
      <c r="D749" s="1" t="s">
        <v>145</v>
      </c>
      <c r="E749" s="3"/>
      <c r="F749" s="2"/>
      <c r="G749" s="2">
        <v>2880</v>
      </c>
      <c r="H749" s="4">
        <f t="shared" si="11"/>
        <v>4755.0500000000029</v>
      </c>
      <c r="I749" s="11"/>
      <c r="J749" s="11"/>
      <c r="K749" t="s">
        <v>708</v>
      </c>
    </row>
    <row r="750" spans="1:11" customFormat="1" ht="23.25" hidden="1" customHeight="1" x14ac:dyDescent="0.3">
      <c r="A750" s="3">
        <v>2021</v>
      </c>
      <c r="B750" s="3" t="s">
        <v>435</v>
      </c>
      <c r="C750" s="5">
        <v>44395</v>
      </c>
      <c r="D750" s="1" t="s">
        <v>441</v>
      </c>
      <c r="E750" s="3"/>
      <c r="F750" s="26"/>
      <c r="G750" s="26">
        <v>2948</v>
      </c>
      <c r="H750" s="4">
        <f t="shared" si="11"/>
        <v>1807.0500000000029</v>
      </c>
      <c r="I750" s="11"/>
      <c r="J750" s="11"/>
      <c r="K750" t="s">
        <v>709</v>
      </c>
    </row>
    <row r="751" spans="1:11" customFormat="1" ht="23.25" hidden="1" customHeight="1" x14ac:dyDescent="0.3">
      <c r="A751" s="3">
        <v>2021</v>
      </c>
      <c r="B751" s="3" t="s">
        <v>435</v>
      </c>
      <c r="C751" s="5">
        <v>44398</v>
      </c>
      <c r="D751" s="1" t="s">
        <v>574</v>
      </c>
      <c r="E751" s="3" t="s">
        <v>22</v>
      </c>
      <c r="F751" s="2">
        <v>9000</v>
      </c>
      <c r="G751" s="2"/>
      <c r="H751" s="4">
        <f t="shared" si="11"/>
        <v>10807.050000000003</v>
      </c>
      <c r="I751" s="11"/>
      <c r="J751" s="11"/>
      <c r="K751">
        <v>1180</v>
      </c>
    </row>
    <row r="752" spans="1:11" customFormat="1" ht="23.25" hidden="1" customHeight="1" x14ac:dyDescent="0.3">
      <c r="A752" s="3">
        <v>2021</v>
      </c>
      <c r="B752" s="3" t="s">
        <v>435</v>
      </c>
      <c r="C752" s="5">
        <v>44400</v>
      </c>
      <c r="D752" s="1" t="s">
        <v>40</v>
      </c>
      <c r="E752" s="3" t="s">
        <v>71</v>
      </c>
      <c r="F752" s="2"/>
      <c r="G752" s="2">
        <v>10000</v>
      </c>
      <c r="H752" s="4">
        <f t="shared" si="11"/>
        <v>807.05000000000291</v>
      </c>
      <c r="I752" s="11"/>
      <c r="J752" s="11"/>
      <c r="K752">
        <v>2876</v>
      </c>
    </row>
    <row r="753" spans="1:11" customFormat="1" ht="23.25" hidden="1" customHeight="1" x14ac:dyDescent="0.3">
      <c r="A753" s="3">
        <v>2021</v>
      </c>
      <c r="B753" s="3" t="s">
        <v>435</v>
      </c>
      <c r="C753" s="5">
        <v>44403</v>
      </c>
      <c r="D753" s="1" t="s">
        <v>367</v>
      </c>
      <c r="E753" s="3" t="s">
        <v>22</v>
      </c>
      <c r="F753" s="2">
        <v>9900</v>
      </c>
      <c r="G753" s="2"/>
      <c r="H753" s="4">
        <f t="shared" si="11"/>
        <v>10707.050000000003</v>
      </c>
      <c r="I753" s="11"/>
      <c r="J753" s="11"/>
      <c r="K753">
        <v>1181</v>
      </c>
    </row>
    <row r="754" spans="1:11" customFormat="1" ht="23.25" hidden="1" customHeight="1" x14ac:dyDescent="0.3">
      <c r="A754" s="3">
        <v>2021</v>
      </c>
      <c r="B754" s="3" t="s">
        <v>435</v>
      </c>
      <c r="C754" s="5">
        <v>44403</v>
      </c>
      <c r="D754" s="1" t="s">
        <v>477</v>
      </c>
      <c r="E754" s="3" t="s">
        <v>22</v>
      </c>
      <c r="F754" s="2">
        <v>2900</v>
      </c>
      <c r="G754" s="2"/>
      <c r="H754" s="4">
        <f t="shared" si="11"/>
        <v>13607.050000000003</v>
      </c>
      <c r="I754" s="11"/>
      <c r="J754" s="11"/>
      <c r="K754">
        <v>1182</v>
      </c>
    </row>
    <row r="755" spans="1:11" customFormat="1" ht="23.25" hidden="1" customHeight="1" x14ac:dyDescent="0.3">
      <c r="A755" s="3">
        <v>2021</v>
      </c>
      <c r="B755" s="3" t="s">
        <v>435</v>
      </c>
      <c r="C755" s="5">
        <v>44405</v>
      </c>
      <c r="D755" s="1" t="s">
        <v>575</v>
      </c>
      <c r="E755" s="3" t="s">
        <v>22</v>
      </c>
      <c r="F755" s="2">
        <v>480</v>
      </c>
      <c r="G755" s="2"/>
      <c r="H755" s="4">
        <f t="shared" si="11"/>
        <v>14087.050000000003</v>
      </c>
      <c r="I755" s="11"/>
      <c r="J755" s="11"/>
      <c r="K755">
        <v>1183</v>
      </c>
    </row>
    <row r="756" spans="1:11" customFormat="1" ht="23.25" hidden="1" customHeight="1" x14ac:dyDescent="0.3">
      <c r="A756" s="3">
        <v>2021</v>
      </c>
      <c r="B756" s="3" t="s">
        <v>435</v>
      </c>
      <c r="C756" s="5">
        <v>44405</v>
      </c>
      <c r="D756" s="1" t="s">
        <v>368</v>
      </c>
      <c r="E756" s="3" t="s">
        <v>22</v>
      </c>
      <c r="F756" s="2">
        <v>3970</v>
      </c>
      <c r="G756" s="2"/>
      <c r="H756" s="4">
        <f t="shared" si="11"/>
        <v>18057.050000000003</v>
      </c>
      <c r="I756" s="11"/>
      <c r="J756" s="11"/>
      <c r="K756">
        <v>1184</v>
      </c>
    </row>
    <row r="757" spans="1:11" customFormat="1" ht="23.25" hidden="1" customHeight="1" x14ac:dyDescent="0.3">
      <c r="A757" s="3">
        <v>2021</v>
      </c>
      <c r="B757" s="3" t="s">
        <v>435</v>
      </c>
      <c r="C757" s="5">
        <v>44407</v>
      </c>
      <c r="D757" s="1" t="s">
        <v>363</v>
      </c>
      <c r="E757" s="3" t="s">
        <v>22</v>
      </c>
      <c r="F757" s="2">
        <v>980.65</v>
      </c>
      <c r="G757" s="2"/>
      <c r="H757" s="4">
        <f t="shared" si="11"/>
        <v>19037.700000000004</v>
      </c>
      <c r="I757" s="11"/>
      <c r="J757" s="11"/>
      <c r="K757">
        <v>1185</v>
      </c>
    </row>
    <row r="758" spans="1:11" customFormat="1" ht="23.25" hidden="1" customHeight="1" x14ac:dyDescent="0.3">
      <c r="A758" s="3">
        <v>2021</v>
      </c>
      <c r="B758" s="3" t="s">
        <v>435</v>
      </c>
      <c r="C758" s="5">
        <v>44408</v>
      </c>
      <c r="D758" s="1" t="s">
        <v>457</v>
      </c>
      <c r="E758" s="3"/>
      <c r="F758" s="2"/>
      <c r="G758" s="2">
        <v>3600</v>
      </c>
      <c r="H758" s="4">
        <f t="shared" si="11"/>
        <v>15437.700000000004</v>
      </c>
      <c r="I758" s="11"/>
      <c r="J758" s="11"/>
      <c r="K758" t="s">
        <v>710</v>
      </c>
    </row>
    <row r="759" spans="1:11" customFormat="1" ht="23.25" hidden="1" customHeight="1" x14ac:dyDescent="0.3">
      <c r="A759" s="3">
        <v>2021</v>
      </c>
      <c r="B759" s="3" t="s">
        <v>435</v>
      </c>
      <c r="C759" s="5">
        <v>44408</v>
      </c>
      <c r="D759" s="1" t="s">
        <v>155</v>
      </c>
      <c r="E759" s="3"/>
      <c r="F759" s="26"/>
      <c r="G759" s="26">
        <v>4032</v>
      </c>
      <c r="H759" s="4">
        <f t="shared" si="11"/>
        <v>11405.700000000004</v>
      </c>
      <c r="I759" s="11"/>
      <c r="J759" s="11"/>
      <c r="K759" t="s">
        <v>711</v>
      </c>
    </row>
    <row r="760" spans="1:11" s="75" customFormat="1" ht="23.25" hidden="1" customHeight="1" thickBot="1" x14ac:dyDescent="0.35">
      <c r="A760" s="34">
        <v>2021</v>
      </c>
      <c r="B760" s="34" t="s">
        <v>435</v>
      </c>
      <c r="C760" s="19">
        <v>44408</v>
      </c>
      <c r="D760" s="24" t="s">
        <v>96</v>
      </c>
      <c r="E760" s="34"/>
      <c r="F760" s="21"/>
      <c r="G760" s="21">
        <v>10000</v>
      </c>
      <c r="H760" s="22">
        <f t="shared" si="11"/>
        <v>1405.7000000000044</v>
      </c>
      <c r="I760" s="80"/>
      <c r="J760" s="11"/>
      <c r="K760" t="s">
        <v>712</v>
      </c>
    </row>
    <row r="761" spans="1:11" customFormat="1" ht="23.25" hidden="1" customHeight="1" x14ac:dyDescent="0.3">
      <c r="A761" s="3">
        <v>2021</v>
      </c>
      <c r="B761" s="3" t="s">
        <v>135</v>
      </c>
      <c r="C761" s="5">
        <v>44410</v>
      </c>
      <c r="D761" s="1" t="s">
        <v>166</v>
      </c>
      <c r="E761" s="3" t="s">
        <v>22</v>
      </c>
      <c r="F761" s="2">
        <v>9000</v>
      </c>
      <c r="G761" s="2"/>
      <c r="H761" s="4">
        <f t="shared" si="11"/>
        <v>10405.700000000004</v>
      </c>
      <c r="I761" s="11"/>
      <c r="J761" s="11"/>
      <c r="K761">
        <v>1186</v>
      </c>
    </row>
    <row r="762" spans="1:11" customFormat="1" ht="23.25" hidden="1" customHeight="1" x14ac:dyDescent="0.3">
      <c r="A762" s="3">
        <v>2021</v>
      </c>
      <c r="B762" s="3" t="s">
        <v>135</v>
      </c>
      <c r="C762" s="5">
        <v>44410</v>
      </c>
      <c r="D762" s="1" t="s">
        <v>87</v>
      </c>
      <c r="E762" s="3"/>
      <c r="F762" s="2"/>
      <c r="G762" s="2">
        <v>5000</v>
      </c>
      <c r="H762" s="4">
        <f t="shared" si="11"/>
        <v>5405.7000000000044</v>
      </c>
      <c r="I762" s="11"/>
      <c r="J762" s="11"/>
      <c r="K762" t="s">
        <v>730</v>
      </c>
    </row>
    <row r="763" spans="1:11" customFormat="1" ht="23.25" hidden="1" customHeight="1" x14ac:dyDescent="0.3">
      <c r="A763" s="3">
        <v>2021</v>
      </c>
      <c r="B763" s="3" t="s">
        <v>135</v>
      </c>
      <c r="C763" s="5">
        <v>44410</v>
      </c>
      <c r="D763" s="1" t="s">
        <v>83</v>
      </c>
      <c r="E763" s="3"/>
      <c r="F763" s="2"/>
      <c r="G763" s="2">
        <v>1385</v>
      </c>
      <c r="H763" s="4">
        <f t="shared" si="11"/>
        <v>4020.7000000000044</v>
      </c>
      <c r="I763" s="11"/>
      <c r="J763" s="11"/>
      <c r="K763" t="s">
        <v>731</v>
      </c>
    </row>
    <row r="764" spans="1:11" customFormat="1" ht="23.25" hidden="1" customHeight="1" x14ac:dyDescent="0.3">
      <c r="A764" s="3">
        <v>2021</v>
      </c>
      <c r="B764" s="3" t="s">
        <v>135</v>
      </c>
      <c r="C764" s="5">
        <v>44410</v>
      </c>
      <c r="D764" s="1" t="s">
        <v>434</v>
      </c>
      <c r="E764" s="3"/>
      <c r="F764" s="2"/>
      <c r="G764" s="2">
        <v>1598</v>
      </c>
      <c r="H764" s="4">
        <f t="shared" si="11"/>
        <v>2422.7000000000044</v>
      </c>
      <c r="I764" s="11"/>
      <c r="J764" s="11"/>
      <c r="K764" t="s">
        <v>732</v>
      </c>
    </row>
    <row r="765" spans="1:11" customFormat="1" ht="23.25" hidden="1" customHeight="1" x14ac:dyDescent="0.3">
      <c r="A765" s="3">
        <v>2021</v>
      </c>
      <c r="B765" s="3" t="s">
        <v>135</v>
      </c>
      <c r="C765" s="5">
        <v>44412</v>
      </c>
      <c r="D765" s="1" t="s">
        <v>544</v>
      </c>
      <c r="E765" s="3" t="s">
        <v>22</v>
      </c>
      <c r="F765" s="2">
        <v>8050</v>
      </c>
      <c r="G765" s="2"/>
      <c r="H765" s="4">
        <f t="shared" si="11"/>
        <v>10472.700000000004</v>
      </c>
      <c r="I765" s="11"/>
      <c r="J765" s="11"/>
      <c r="K765">
        <v>1187</v>
      </c>
    </row>
    <row r="766" spans="1:11" customFormat="1" ht="23.25" hidden="1" customHeight="1" x14ac:dyDescent="0.3">
      <c r="A766" s="3">
        <v>2021</v>
      </c>
      <c r="B766" s="3" t="s">
        <v>135</v>
      </c>
      <c r="C766" s="5">
        <v>44414</v>
      </c>
      <c r="D766" s="1" t="s">
        <v>469</v>
      </c>
      <c r="E766" s="3" t="s">
        <v>22</v>
      </c>
      <c r="F766" s="2">
        <v>3300</v>
      </c>
      <c r="G766" s="2"/>
      <c r="H766" s="4">
        <f t="shared" si="11"/>
        <v>13772.700000000004</v>
      </c>
      <c r="I766" s="11"/>
      <c r="J766" s="11"/>
      <c r="K766">
        <v>1189</v>
      </c>
    </row>
    <row r="767" spans="1:11" customFormat="1" ht="23.25" hidden="1" customHeight="1" x14ac:dyDescent="0.3">
      <c r="A767" s="3">
        <v>2021</v>
      </c>
      <c r="B767" s="3" t="s">
        <v>135</v>
      </c>
      <c r="C767" s="5">
        <v>44414</v>
      </c>
      <c r="D767" s="1" t="s">
        <v>53</v>
      </c>
      <c r="E767" s="3" t="s">
        <v>22</v>
      </c>
      <c r="F767" s="2">
        <v>23000</v>
      </c>
      <c r="G767" s="2"/>
      <c r="H767" s="4">
        <f t="shared" si="11"/>
        <v>36772.700000000004</v>
      </c>
      <c r="I767" s="11"/>
      <c r="J767" s="11"/>
      <c r="K767">
        <v>1190</v>
      </c>
    </row>
    <row r="768" spans="1:11" customFormat="1" ht="23.25" hidden="1" customHeight="1" x14ac:dyDescent="0.3">
      <c r="A768" s="3">
        <v>2021</v>
      </c>
      <c r="B768" s="3" t="s">
        <v>135</v>
      </c>
      <c r="C768" s="5">
        <v>44415</v>
      </c>
      <c r="D768" s="1" t="s">
        <v>169</v>
      </c>
      <c r="E768" s="3"/>
      <c r="F768" s="2"/>
      <c r="G768" s="2">
        <v>5000</v>
      </c>
      <c r="H768" s="4">
        <f t="shared" si="11"/>
        <v>31772.700000000004</v>
      </c>
      <c r="I768" s="11"/>
      <c r="J768" s="11"/>
      <c r="K768" t="s">
        <v>733</v>
      </c>
    </row>
    <row r="769" spans="1:11" customFormat="1" ht="23.25" hidden="1" customHeight="1" x14ac:dyDescent="0.3">
      <c r="A769" s="3">
        <v>2021</v>
      </c>
      <c r="B769" s="3" t="s">
        <v>135</v>
      </c>
      <c r="C769" s="5">
        <v>44416</v>
      </c>
      <c r="D769" s="1" t="s">
        <v>534</v>
      </c>
      <c r="E769" s="3" t="s">
        <v>22</v>
      </c>
      <c r="F769" s="2">
        <v>9150</v>
      </c>
      <c r="G769" s="2"/>
      <c r="H769" s="4">
        <f t="shared" si="11"/>
        <v>40922.700000000004</v>
      </c>
      <c r="I769" s="11"/>
      <c r="J769" s="11"/>
      <c r="K769">
        <v>1194</v>
      </c>
    </row>
    <row r="770" spans="1:11" customFormat="1" ht="23.25" hidden="1" customHeight="1" x14ac:dyDescent="0.3">
      <c r="A770" s="3">
        <v>2021</v>
      </c>
      <c r="B770" s="3" t="s">
        <v>135</v>
      </c>
      <c r="C770" s="5">
        <v>44417</v>
      </c>
      <c r="D770" s="1" t="s">
        <v>155</v>
      </c>
      <c r="E770" s="3"/>
      <c r="F770" s="2"/>
      <c r="G770" s="2">
        <v>1500</v>
      </c>
      <c r="H770" s="4">
        <f t="shared" si="11"/>
        <v>39422.700000000004</v>
      </c>
      <c r="I770" s="11"/>
      <c r="J770" s="11"/>
      <c r="K770" t="s">
        <v>734</v>
      </c>
    </row>
    <row r="771" spans="1:11" customFormat="1" ht="23.25" hidden="1" customHeight="1" x14ac:dyDescent="0.3">
      <c r="A771" s="3">
        <v>2021</v>
      </c>
      <c r="B771" s="3" t="s">
        <v>135</v>
      </c>
      <c r="C771" s="5">
        <v>44417</v>
      </c>
      <c r="D771" s="1" t="s">
        <v>87</v>
      </c>
      <c r="E771" s="3"/>
      <c r="F771" s="2"/>
      <c r="G771" s="2">
        <v>5000</v>
      </c>
      <c r="H771" s="4">
        <f t="shared" si="11"/>
        <v>34422.700000000004</v>
      </c>
      <c r="I771" s="11"/>
      <c r="J771" s="11"/>
      <c r="K771" t="s">
        <v>735</v>
      </c>
    </row>
    <row r="772" spans="1:11" customFormat="1" ht="23.25" hidden="1" customHeight="1" x14ac:dyDescent="0.3">
      <c r="A772" s="3">
        <v>2021</v>
      </c>
      <c r="B772" s="3" t="s">
        <v>135</v>
      </c>
      <c r="C772" s="5">
        <v>44419</v>
      </c>
      <c r="D772" s="1" t="s">
        <v>40</v>
      </c>
      <c r="E772" s="3" t="s">
        <v>71</v>
      </c>
      <c r="F772" s="2"/>
      <c r="G772" s="2">
        <v>10000</v>
      </c>
      <c r="H772" s="4">
        <f t="shared" ref="H772:H837" si="12">H771+F772-G772</f>
        <v>24422.700000000004</v>
      </c>
      <c r="I772" s="11"/>
      <c r="J772" s="11"/>
      <c r="K772">
        <v>2877</v>
      </c>
    </row>
    <row r="773" spans="1:11" customFormat="1" ht="23.25" hidden="1" customHeight="1" x14ac:dyDescent="0.3">
      <c r="A773" s="3">
        <v>2021</v>
      </c>
      <c r="B773" s="3" t="s">
        <v>135</v>
      </c>
      <c r="C773" s="5">
        <v>44419</v>
      </c>
      <c r="D773" s="1" t="s">
        <v>487</v>
      </c>
      <c r="E773" s="3" t="s">
        <v>22</v>
      </c>
      <c r="F773" s="2">
        <v>4600</v>
      </c>
      <c r="G773" s="2"/>
      <c r="H773" s="4">
        <f t="shared" si="12"/>
        <v>29022.700000000004</v>
      </c>
      <c r="I773" s="11"/>
      <c r="J773" s="11"/>
      <c r="K773">
        <v>1196</v>
      </c>
    </row>
    <row r="774" spans="1:11" customFormat="1" ht="23.25" hidden="1" customHeight="1" x14ac:dyDescent="0.3">
      <c r="A774" s="3">
        <v>2021</v>
      </c>
      <c r="B774" s="3" t="s">
        <v>135</v>
      </c>
      <c r="C774" s="5">
        <v>44420</v>
      </c>
      <c r="D774" s="1" t="s">
        <v>345</v>
      </c>
      <c r="E774" s="3" t="s">
        <v>22</v>
      </c>
      <c r="F774" s="2">
        <v>2600</v>
      </c>
      <c r="G774" s="2"/>
      <c r="H774" s="4">
        <f t="shared" si="12"/>
        <v>31622.700000000004</v>
      </c>
      <c r="I774" s="11"/>
      <c r="J774" s="11"/>
      <c r="K774">
        <v>1197</v>
      </c>
    </row>
    <row r="775" spans="1:11" customFormat="1" ht="23.25" hidden="1" customHeight="1" x14ac:dyDescent="0.3">
      <c r="A775" s="3">
        <v>2021</v>
      </c>
      <c r="B775" s="3" t="s">
        <v>135</v>
      </c>
      <c r="C775" s="5">
        <v>44421</v>
      </c>
      <c r="D775" s="1" t="s">
        <v>40</v>
      </c>
      <c r="E775" s="3" t="s">
        <v>71</v>
      </c>
      <c r="F775" s="26"/>
      <c r="G775" s="26">
        <v>10000</v>
      </c>
      <c r="H775" s="4">
        <f t="shared" si="12"/>
        <v>21622.700000000004</v>
      </c>
      <c r="I775" s="11"/>
      <c r="J775" s="11"/>
      <c r="K775">
        <v>2878</v>
      </c>
    </row>
    <row r="776" spans="1:11" customFormat="1" ht="23.25" hidden="1" customHeight="1" x14ac:dyDescent="0.3">
      <c r="A776" s="3">
        <v>2021</v>
      </c>
      <c r="B776" s="3" t="s">
        <v>135</v>
      </c>
      <c r="C776" s="5">
        <v>44421</v>
      </c>
      <c r="D776" s="1" t="s">
        <v>155</v>
      </c>
      <c r="E776" s="3"/>
      <c r="F776" s="2"/>
      <c r="G776" s="2">
        <v>3011</v>
      </c>
      <c r="H776" s="4">
        <f t="shared" si="12"/>
        <v>18611.700000000004</v>
      </c>
      <c r="I776" s="11"/>
      <c r="J776" s="11"/>
      <c r="K776" t="s">
        <v>736</v>
      </c>
    </row>
    <row r="777" spans="1:11" customFormat="1" ht="23.25" hidden="1" customHeight="1" x14ac:dyDescent="0.3">
      <c r="A777" s="3">
        <v>2021</v>
      </c>
      <c r="B777" s="3" t="s">
        <v>135</v>
      </c>
      <c r="C777" s="5">
        <v>44424</v>
      </c>
      <c r="D777" s="1" t="s">
        <v>40</v>
      </c>
      <c r="E777" s="3" t="s">
        <v>71</v>
      </c>
      <c r="F777" s="2"/>
      <c r="G777" s="2">
        <v>10621.9</v>
      </c>
      <c r="H777" s="4">
        <f t="shared" si="12"/>
        <v>7989.8000000000047</v>
      </c>
      <c r="I777" s="11"/>
      <c r="J777" s="11"/>
      <c r="K777">
        <v>2879</v>
      </c>
    </row>
    <row r="778" spans="1:11" customFormat="1" ht="23.25" hidden="1" customHeight="1" x14ac:dyDescent="0.3">
      <c r="A778" s="3">
        <v>2021</v>
      </c>
      <c r="B778" s="3" t="s">
        <v>135</v>
      </c>
      <c r="C778" s="5">
        <v>44424</v>
      </c>
      <c r="D778" s="1" t="s">
        <v>166</v>
      </c>
      <c r="E778" s="3" t="s">
        <v>22</v>
      </c>
      <c r="F778" s="2">
        <v>11025</v>
      </c>
      <c r="G778" s="2"/>
      <c r="H778" s="4">
        <f t="shared" si="12"/>
        <v>19014.800000000003</v>
      </c>
      <c r="I778" s="11"/>
      <c r="J778" s="11"/>
      <c r="K778">
        <v>1195</v>
      </c>
    </row>
    <row r="779" spans="1:11" customFormat="1" ht="23.25" hidden="1" customHeight="1" x14ac:dyDescent="0.3">
      <c r="A779" s="3">
        <v>2021</v>
      </c>
      <c r="B779" s="3" t="s">
        <v>135</v>
      </c>
      <c r="C779" s="5">
        <v>44428</v>
      </c>
      <c r="D779" s="1" t="s">
        <v>574</v>
      </c>
      <c r="E779" s="3" t="s">
        <v>22</v>
      </c>
      <c r="F779" s="2">
        <v>3000</v>
      </c>
      <c r="G779" s="2"/>
      <c r="H779" s="4">
        <f t="shared" si="12"/>
        <v>22014.800000000003</v>
      </c>
      <c r="I779" s="11"/>
      <c r="J779" s="11"/>
      <c r="K779">
        <v>1198</v>
      </c>
    </row>
    <row r="780" spans="1:11" customFormat="1" ht="23.25" hidden="1" customHeight="1" x14ac:dyDescent="0.3">
      <c r="A780" s="3">
        <v>2021</v>
      </c>
      <c r="B780" s="3" t="s">
        <v>135</v>
      </c>
      <c r="C780" s="5">
        <v>44431</v>
      </c>
      <c r="D780" s="1" t="s">
        <v>577</v>
      </c>
      <c r="E780" s="3" t="s">
        <v>22</v>
      </c>
      <c r="F780" s="2">
        <v>1350</v>
      </c>
      <c r="G780" s="2"/>
      <c r="H780" s="4">
        <f t="shared" si="12"/>
        <v>23364.800000000003</v>
      </c>
      <c r="I780" s="11"/>
      <c r="J780" s="11"/>
      <c r="K780" t="s">
        <v>578</v>
      </c>
    </row>
    <row r="781" spans="1:11" customFormat="1" ht="23.25" hidden="1" customHeight="1" x14ac:dyDescent="0.3">
      <c r="A781" s="3">
        <v>2021</v>
      </c>
      <c r="B781" s="3" t="s">
        <v>135</v>
      </c>
      <c r="C781" s="5">
        <v>44433</v>
      </c>
      <c r="D781" s="1" t="s">
        <v>96</v>
      </c>
      <c r="E781" s="3"/>
      <c r="F781" s="2"/>
      <c r="G781" s="2">
        <v>20000</v>
      </c>
      <c r="H781" s="4">
        <f t="shared" si="12"/>
        <v>3364.8000000000029</v>
      </c>
      <c r="I781" s="11"/>
      <c r="J781" s="11"/>
      <c r="K781" t="s">
        <v>698</v>
      </c>
    </row>
    <row r="782" spans="1:11" customFormat="1" ht="23.25" hidden="1" customHeight="1" x14ac:dyDescent="0.3">
      <c r="A782" s="3">
        <v>2021</v>
      </c>
      <c r="B782" s="3" t="s">
        <v>135</v>
      </c>
      <c r="C782" s="5">
        <v>44433</v>
      </c>
      <c r="D782" s="1" t="s">
        <v>367</v>
      </c>
      <c r="E782" s="3" t="s">
        <v>22</v>
      </c>
      <c r="F782" s="2">
        <v>9950</v>
      </c>
      <c r="G782" s="2"/>
      <c r="H782" s="4">
        <f t="shared" si="12"/>
        <v>13314.800000000003</v>
      </c>
      <c r="I782" s="11"/>
      <c r="J782" s="11"/>
      <c r="K782">
        <v>1199</v>
      </c>
    </row>
    <row r="783" spans="1:11" customFormat="1" ht="23.25" hidden="1" customHeight="1" x14ac:dyDescent="0.3">
      <c r="A783" s="3">
        <v>2021</v>
      </c>
      <c r="B783" s="3" t="s">
        <v>135</v>
      </c>
      <c r="C783" s="5">
        <v>44433</v>
      </c>
      <c r="D783" s="1" t="s">
        <v>53</v>
      </c>
      <c r="E783" s="3" t="s">
        <v>22</v>
      </c>
      <c r="F783" s="2">
        <v>44090</v>
      </c>
      <c r="G783" s="2"/>
      <c r="H783" s="4">
        <f t="shared" si="12"/>
        <v>57404.800000000003</v>
      </c>
      <c r="I783" s="11"/>
      <c r="J783" s="11"/>
      <c r="K783">
        <v>1200</v>
      </c>
    </row>
    <row r="784" spans="1:11" customFormat="1" ht="23.25" hidden="1" customHeight="1" x14ac:dyDescent="0.3">
      <c r="A784" s="3">
        <v>2021</v>
      </c>
      <c r="B784" s="3" t="s">
        <v>135</v>
      </c>
      <c r="C784" s="5">
        <v>44433</v>
      </c>
      <c r="D784" s="1" t="s">
        <v>96</v>
      </c>
      <c r="E784" s="3"/>
      <c r="F784" s="2"/>
      <c r="G784" s="2">
        <v>30000</v>
      </c>
      <c r="H784" s="4">
        <f t="shared" si="12"/>
        <v>27404.800000000003</v>
      </c>
      <c r="I784" s="11"/>
      <c r="J784" s="11"/>
      <c r="K784" t="s">
        <v>737</v>
      </c>
    </row>
    <row r="785" spans="1:11" customFormat="1" ht="23.25" hidden="1" customHeight="1" x14ac:dyDescent="0.3">
      <c r="A785" s="3">
        <v>2021</v>
      </c>
      <c r="B785" s="3" t="s">
        <v>135</v>
      </c>
      <c r="C785" s="5">
        <v>44435</v>
      </c>
      <c r="D785" s="1" t="s">
        <v>363</v>
      </c>
      <c r="E785" s="3" t="s">
        <v>22</v>
      </c>
      <c r="F785" s="2">
        <v>1096.26</v>
      </c>
      <c r="G785" s="2"/>
      <c r="H785" s="4">
        <f t="shared" si="12"/>
        <v>28501.06</v>
      </c>
      <c r="I785" s="11"/>
      <c r="J785" s="11"/>
      <c r="K785">
        <v>1201</v>
      </c>
    </row>
    <row r="786" spans="1:11" customFormat="1" ht="23.25" hidden="1" customHeight="1" x14ac:dyDescent="0.3">
      <c r="A786" s="3">
        <v>2021</v>
      </c>
      <c r="B786" s="3" t="s">
        <v>135</v>
      </c>
      <c r="C786" s="5">
        <v>44438</v>
      </c>
      <c r="D786" s="1" t="s">
        <v>577</v>
      </c>
      <c r="E786" s="3" t="s">
        <v>22</v>
      </c>
      <c r="F786" s="2">
        <v>2700</v>
      </c>
      <c r="G786" s="2"/>
      <c r="H786" s="4">
        <f t="shared" si="12"/>
        <v>31201.06</v>
      </c>
      <c r="I786" s="11"/>
      <c r="J786" s="11"/>
      <c r="K786" t="s">
        <v>581</v>
      </c>
    </row>
    <row r="787" spans="1:11" customFormat="1" ht="23.25" hidden="1" customHeight="1" x14ac:dyDescent="0.3">
      <c r="A787" s="3">
        <v>2021</v>
      </c>
      <c r="B787" s="3" t="s">
        <v>135</v>
      </c>
      <c r="C787" s="5">
        <v>44438</v>
      </c>
      <c r="D787" s="1" t="s">
        <v>155</v>
      </c>
      <c r="E787" s="3"/>
      <c r="F787" s="2"/>
      <c r="G787" s="2">
        <v>4511</v>
      </c>
      <c r="H787" s="4">
        <f t="shared" si="12"/>
        <v>26690.06</v>
      </c>
      <c r="I787" s="11"/>
      <c r="J787" s="11"/>
      <c r="K787" t="s">
        <v>738</v>
      </c>
    </row>
    <row r="788" spans="1:11" customFormat="1" ht="23.25" hidden="1" customHeight="1" x14ac:dyDescent="0.3">
      <c r="A788" s="3">
        <v>2021</v>
      </c>
      <c r="B788" s="3" t="s">
        <v>135</v>
      </c>
      <c r="C788" s="5">
        <v>44438</v>
      </c>
      <c r="D788" s="1" t="s">
        <v>156</v>
      </c>
      <c r="E788" s="3"/>
      <c r="F788" s="2"/>
      <c r="G788" s="2">
        <v>4032</v>
      </c>
      <c r="H788" s="4">
        <f t="shared" si="12"/>
        <v>22658.06</v>
      </c>
      <c r="I788" s="11"/>
      <c r="J788" s="11"/>
      <c r="K788" t="s">
        <v>739</v>
      </c>
    </row>
    <row r="789" spans="1:11" customFormat="1" ht="23.25" hidden="1" customHeight="1" x14ac:dyDescent="0.3">
      <c r="A789" s="3">
        <v>2021</v>
      </c>
      <c r="B789" s="3" t="s">
        <v>135</v>
      </c>
      <c r="C789" s="5">
        <v>44438</v>
      </c>
      <c r="D789" s="1" t="s">
        <v>145</v>
      </c>
      <c r="E789" s="3"/>
      <c r="F789" s="2"/>
      <c r="G789" s="2">
        <v>2880</v>
      </c>
      <c r="H789" s="4">
        <f t="shared" si="12"/>
        <v>19778.060000000001</v>
      </c>
      <c r="I789" s="11"/>
      <c r="J789" s="11"/>
      <c r="K789" t="s">
        <v>740</v>
      </c>
    </row>
    <row r="790" spans="1:11" customFormat="1" ht="23.25" hidden="1" customHeight="1" x14ac:dyDescent="0.3">
      <c r="A790" s="3">
        <v>2021</v>
      </c>
      <c r="B790" s="3" t="s">
        <v>135</v>
      </c>
      <c r="C790" s="5">
        <v>44438</v>
      </c>
      <c r="D790" s="1" t="s">
        <v>441</v>
      </c>
      <c r="E790" s="3"/>
      <c r="F790" s="2"/>
      <c r="G790" s="2">
        <v>2948</v>
      </c>
      <c r="H790" s="4">
        <f t="shared" si="12"/>
        <v>16830.060000000001</v>
      </c>
      <c r="I790" s="11"/>
      <c r="J790" s="11"/>
      <c r="K790" t="s">
        <v>741</v>
      </c>
    </row>
    <row r="791" spans="1:11" customFormat="1" ht="23.25" hidden="1" customHeight="1" x14ac:dyDescent="0.3">
      <c r="A791" s="3">
        <v>2021</v>
      </c>
      <c r="B791" s="3" t="s">
        <v>135</v>
      </c>
      <c r="C791" s="5">
        <v>44438</v>
      </c>
      <c r="D791" s="1" t="s">
        <v>618</v>
      </c>
      <c r="E791" s="3"/>
      <c r="F791" s="2"/>
      <c r="G791" s="2">
        <v>47.62</v>
      </c>
      <c r="H791" s="4">
        <f t="shared" si="12"/>
        <v>16782.440000000002</v>
      </c>
      <c r="I791" s="11"/>
      <c r="J791" s="11"/>
      <c r="K791" t="s">
        <v>741</v>
      </c>
    </row>
    <row r="792" spans="1:11" customFormat="1" ht="23.25" hidden="1" customHeight="1" x14ac:dyDescent="0.3">
      <c r="A792" s="3">
        <v>2021</v>
      </c>
      <c r="B792" s="3" t="s">
        <v>135</v>
      </c>
      <c r="C792" s="5">
        <v>44438</v>
      </c>
      <c r="D792" s="1" t="s">
        <v>457</v>
      </c>
      <c r="E792" s="3"/>
      <c r="F792" s="2"/>
      <c r="G792" s="2">
        <v>3600</v>
      </c>
      <c r="H792" s="4">
        <f t="shared" si="12"/>
        <v>13182.440000000002</v>
      </c>
      <c r="I792" s="11"/>
      <c r="J792" s="11"/>
      <c r="K792" t="s">
        <v>742</v>
      </c>
    </row>
    <row r="793" spans="1:11" customFormat="1" ht="23.25" hidden="1" customHeight="1" x14ac:dyDescent="0.3">
      <c r="A793" s="3">
        <v>2021</v>
      </c>
      <c r="B793" s="3" t="s">
        <v>135</v>
      </c>
      <c r="C793" s="5">
        <v>44438</v>
      </c>
      <c r="D793" s="1" t="s">
        <v>618</v>
      </c>
      <c r="E793" s="3"/>
      <c r="F793" s="2"/>
      <c r="G793" s="2">
        <v>263.36</v>
      </c>
      <c r="H793" s="4">
        <f t="shared" si="12"/>
        <v>12919.080000000002</v>
      </c>
      <c r="I793" s="11"/>
      <c r="J793" s="11"/>
      <c r="K793" t="s">
        <v>742</v>
      </c>
    </row>
    <row r="794" spans="1:11" customFormat="1" ht="23.25" hidden="1" customHeight="1" x14ac:dyDescent="0.3">
      <c r="A794" s="3">
        <v>2021</v>
      </c>
      <c r="B794" s="3" t="s">
        <v>135</v>
      </c>
      <c r="C794" s="5">
        <v>44438</v>
      </c>
      <c r="D794" s="1" t="s">
        <v>166</v>
      </c>
      <c r="E794" s="3" t="s">
        <v>22</v>
      </c>
      <c r="F794" s="26">
        <v>11025</v>
      </c>
      <c r="G794" s="26"/>
      <c r="H794" s="4">
        <f t="shared" si="12"/>
        <v>23944.080000000002</v>
      </c>
      <c r="I794" s="11"/>
      <c r="J794" s="11"/>
      <c r="K794">
        <v>1202</v>
      </c>
    </row>
    <row r="795" spans="1:11" s="75" customFormat="1" ht="23.25" hidden="1" customHeight="1" thickBot="1" x14ac:dyDescent="0.35">
      <c r="A795" s="34">
        <v>2021</v>
      </c>
      <c r="B795" s="34" t="s">
        <v>135</v>
      </c>
      <c r="C795" s="19">
        <v>44439</v>
      </c>
      <c r="D795" s="24" t="s">
        <v>83</v>
      </c>
      <c r="E795" s="34"/>
      <c r="F795" s="21"/>
      <c r="G795" s="21">
        <v>1385</v>
      </c>
      <c r="H795" s="22">
        <f t="shared" si="12"/>
        <v>22559.08</v>
      </c>
      <c r="I795" s="80"/>
      <c r="J795" s="11"/>
      <c r="K795" t="s">
        <v>743</v>
      </c>
    </row>
    <row r="796" spans="1:11" customFormat="1" ht="23.25" hidden="1" customHeight="1" x14ac:dyDescent="0.3">
      <c r="A796" s="3">
        <v>2021</v>
      </c>
      <c r="B796" s="3" t="s">
        <v>147</v>
      </c>
      <c r="C796" s="5">
        <v>44440</v>
      </c>
      <c r="D796" s="1" t="s">
        <v>368</v>
      </c>
      <c r="E796" s="3" t="s">
        <v>22</v>
      </c>
      <c r="F796" s="2">
        <v>5970</v>
      </c>
      <c r="G796" s="2"/>
      <c r="H796" s="4">
        <f t="shared" si="12"/>
        <v>28529.08</v>
      </c>
      <c r="I796" s="11"/>
      <c r="J796" s="11"/>
      <c r="K796">
        <v>1203</v>
      </c>
    </row>
    <row r="797" spans="1:11" customFormat="1" ht="23.25" hidden="1" customHeight="1" x14ac:dyDescent="0.3">
      <c r="A797" s="3">
        <v>2021</v>
      </c>
      <c r="B797" s="3" t="s">
        <v>147</v>
      </c>
      <c r="C797" s="5">
        <v>44440</v>
      </c>
      <c r="D797" s="1" t="s">
        <v>96</v>
      </c>
      <c r="E797" s="3"/>
      <c r="F797" s="2"/>
      <c r="G797" s="2">
        <v>10000</v>
      </c>
      <c r="H797" s="4">
        <f t="shared" si="12"/>
        <v>18529.080000000002</v>
      </c>
      <c r="I797" s="11"/>
      <c r="J797" s="11"/>
      <c r="K797" t="s">
        <v>772</v>
      </c>
    </row>
    <row r="798" spans="1:11" customFormat="1" ht="23.25" hidden="1" customHeight="1" x14ac:dyDescent="0.3">
      <c r="A798" s="3">
        <v>2021</v>
      </c>
      <c r="B798" s="3" t="s">
        <v>147</v>
      </c>
      <c r="C798" s="5">
        <v>44443</v>
      </c>
      <c r="D798" s="1" t="s">
        <v>463</v>
      </c>
      <c r="E798" s="3" t="s">
        <v>22</v>
      </c>
      <c r="F798" s="2">
        <v>8710</v>
      </c>
      <c r="G798" s="2"/>
      <c r="H798" s="4">
        <f t="shared" si="12"/>
        <v>27239.08</v>
      </c>
      <c r="I798" s="11"/>
      <c r="J798" s="11"/>
      <c r="K798">
        <v>1213</v>
      </c>
    </row>
    <row r="799" spans="1:11" customFormat="1" ht="23.25" hidden="1" customHeight="1" x14ac:dyDescent="0.3">
      <c r="A799" s="3">
        <v>2021</v>
      </c>
      <c r="B799" s="3" t="s">
        <v>147</v>
      </c>
      <c r="C799" s="5">
        <v>44443</v>
      </c>
      <c r="D799" s="1" t="s">
        <v>323</v>
      </c>
      <c r="E799" s="3"/>
      <c r="F799" s="2"/>
      <c r="G799" s="2">
        <v>5000</v>
      </c>
      <c r="H799" s="4">
        <f t="shared" si="12"/>
        <v>22239.08</v>
      </c>
      <c r="I799" s="11"/>
      <c r="J799" s="11"/>
      <c r="K799" t="s">
        <v>773</v>
      </c>
    </row>
    <row r="800" spans="1:11" customFormat="1" ht="23.25" hidden="1" customHeight="1" x14ac:dyDescent="0.3">
      <c r="A800" s="3">
        <v>2021</v>
      </c>
      <c r="B800" s="3" t="s">
        <v>147</v>
      </c>
      <c r="C800" s="5">
        <v>44446</v>
      </c>
      <c r="D800" s="1" t="s">
        <v>487</v>
      </c>
      <c r="E800" s="3" t="s">
        <v>22</v>
      </c>
      <c r="F800" s="2">
        <v>900</v>
      </c>
      <c r="G800" s="2"/>
      <c r="H800" s="4">
        <f t="shared" si="12"/>
        <v>23139.08</v>
      </c>
      <c r="I800" s="11"/>
      <c r="J800" s="11"/>
      <c r="K800">
        <v>1214</v>
      </c>
    </row>
    <row r="801" spans="1:11" customFormat="1" ht="23.25" hidden="1" customHeight="1" x14ac:dyDescent="0.3">
      <c r="A801" s="3">
        <v>2021</v>
      </c>
      <c r="B801" s="3" t="s">
        <v>147</v>
      </c>
      <c r="C801" s="5">
        <v>44446</v>
      </c>
      <c r="D801" s="1" t="s">
        <v>96</v>
      </c>
      <c r="E801" s="3"/>
      <c r="F801" s="2"/>
      <c r="G801" s="2">
        <v>20000</v>
      </c>
      <c r="H801" s="4">
        <f t="shared" si="12"/>
        <v>3139.0800000000017</v>
      </c>
      <c r="I801" s="11"/>
      <c r="J801" s="11"/>
      <c r="K801" t="s">
        <v>775</v>
      </c>
    </row>
    <row r="802" spans="1:11" customFormat="1" ht="23.25" hidden="1" customHeight="1" x14ac:dyDescent="0.3">
      <c r="A802" s="3">
        <v>2021</v>
      </c>
      <c r="B802" s="3" t="s">
        <v>147</v>
      </c>
      <c r="C802" s="5">
        <v>44446</v>
      </c>
      <c r="D802" s="1" t="s">
        <v>544</v>
      </c>
      <c r="E802" s="3" t="s">
        <v>22</v>
      </c>
      <c r="F802" s="2">
        <v>2241.91</v>
      </c>
      <c r="G802" s="2"/>
      <c r="H802" s="4">
        <f t="shared" si="12"/>
        <v>5380.9900000000016</v>
      </c>
      <c r="I802" s="11"/>
      <c r="J802" s="11"/>
      <c r="K802">
        <v>1215</v>
      </c>
    </row>
    <row r="803" spans="1:11" customFormat="1" ht="23.25" hidden="1" customHeight="1" x14ac:dyDescent="0.3">
      <c r="A803" s="3">
        <v>2021</v>
      </c>
      <c r="B803" s="3" t="s">
        <v>147</v>
      </c>
      <c r="C803" s="5">
        <v>44447</v>
      </c>
      <c r="D803" s="1" t="s">
        <v>463</v>
      </c>
      <c r="E803" s="3" t="s">
        <v>22</v>
      </c>
      <c r="F803" s="2">
        <v>1600</v>
      </c>
      <c r="G803" s="2"/>
      <c r="H803" s="4">
        <f t="shared" si="12"/>
        <v>6980.9900000000016</v>
      </c>
      <c r="I803" s="11"/>
      <c r="J803" s="11"/>
      <c r="K803">
        <v>1216</v>
      </c>
    </row>
    <row r="804" spans="1:11" customFormat="1" ht="23.25" hidden="1" customHeight="1" x14ac:dyDescent="0.3">
      <c r="A804" s="3">
        <v>2021</v>
      </c>
      <c r="B804" s="3" t="s">
        <v>147</v>
      </c>
      <c r="C804" s="5">
        <v>44447</v>
      </c>
      <c r="D804" s="1" t="s">
        <v>462</v>
      </c>
      <c r="E804" s="3" t="s">
        <v>22</v>
      </c>
      <c r="F804" s="2">
        <v>2400</v>
      </c>
      <c r="G804" s="2"/>
      <c r="H804" s="4">
        <f t="shared" si="12"/>
        <v>9380.9900000000016</v>
      </c>
      <c r="I804" s="11"/>
      <c r="J804" s="11"/>
      <c r="K804">
        <v>1217</v>
      </c>
    </row>
    <row r="805" spans="1:11" customFormat="1" ht="23.25" hidden="1" customHeight="1" x14ac:dyDescent="0.3">
      <c r="A805" s="3">
        <v>2021</v>
      </c>
      <c r="B805" s="3" t="s">
        <v>147</v>
      </c>
      <c r="C805" s="5">
        <v>44448</v>
      </c>
      <c r="D805" s="1" t="s">
        <v>534</v>
      </c>
      <c r="E805" s="3" t="s">
        <v>22</v>
      </c>
      <c r="F805" s="26">
        <v>2450</v>
      </c>
      <c r="G805" s="26"/>
      <c r="H805" s="4">
        <f t="shared" si="12"/>
        <v>11830.990000000002</v>
      </c>
      <c r="I805" s="11"/>
      <c r="J805" s="11"/>
      <c r="K805">
        <v>1220</v>
      </c>
    </row>
    <row r="806" spans="1:11" customFormat="1" ht="23.25" hidden="1" customHeight="1" x14ac:dyDescent="0.3">
      <c r="A806" s="3">
        <v>2021</v>
      </c>
      <c r="B806" s="3" t="s">
        <v>147</v>
      </c>
      <c r="C806" s="5">
        <v>44448</v>
      </c>
      <c r="D806" s="1" t="s">
        <v>534</v>
      </c>
      <c r="E806" s="3" t="s">
        <v>22</v>
      </c>
      <c r="F806" s="2">
        <v>9115</v>
      </c>
      <c r="G806" s="2"/>
      <c r="H806" s="4">
        <f t="shared" si="12"/>
        <v>20945.990000000002</v>
      </c>
      <c r="I806" s="11"/>
      <c r="J806" s="11"/>
      <c r="K806">
        <v>1221</v>
      </c>
    </row>
    <row r="807" spans="1:11" customFormat="1" ht="23.25" hidden="1" customHeight="1" x14ac:dyDescent="0.3">
      <c r="A807" s="3">
        <v>2021</v>
      </c>
      <c r="B807" s="3" t="s">
        <v>147</v>
      </c>
      <c r="C807" s="5">
        <v>44452</v>
      </c>
      <c r="D807" s="1" t="s">
        <v>323</v>
      </c>
      <c r="E807" s="3"/>
      <c r="F807" s="2"/>
      <c r="G807" s="2">
        <v>8000</v>
      </c>
      <c r="H807" s="4">
        <f t="shared" si="12"/>
        <v>12945.990000000002</v>
      </c>
      <c r="I807" s="11"/>
      <c r="J807" s="11"/>
      <c r="K807" t="s">
        <v>776</v>
      </c>
    </row>
    <row r="808" spans="1:11" customFormat="1" ht="23.25" hidden="1" customHeight="1" x14ac:dyDescent="0.3">
      <c r="A808" s="3">
        <v>2021</v>
      </c>
      <c r="B808" s="3" t="s">
        <v>147</v>
      </c>
      <c r="C808" s="5">
        <v>44453</v>
      </c>
      <c r="D808" s="1" t="s">
        <v>323</v>
      </c>
      <c r="E808" s="3"/>
      <c r="F808" s="2"/>
      <c r="G808" s="2">
        <v>5000</v>
      </c>
      <c r="H808" s="4">
        <f t="shared" si="12"/>
        <v>7945.9900000000016</v>
      </c>
      <c r="I808" s="11"/>
      <c r="J808" s="11"/>
      <c r="K808" t="s">
        <v>777</v>
      </c>
    </row>
    <row r="809" spans="1:11" customFormat="1" ht="23.25" hidden="1" customHeight="1" x14ac:dyDescent="0.3">
      <c r="A809" s="3">
        <v>2021</v>
      </c>
      <c r="B809" s="3" t="s">
        <v>147</v>
      </c>
      <c r="C809" s="5">
        <v>44453</v>
      </c>
      <c r="D809" s="1" t="s">
        <v>96</v>
      </c>
      <c r="E809" s="3"/>
      <c r="F809" s="2"/>
      <c r="G809" s="2">
        <v>5000</v>
      </c>
      <c r="H809" s="4">
        <f t="shared" si="12"/>
        <v>2945.9900000000016</v>
      </c>
      <c r="I809" s="11"/>
      <c r="J809" s="11"/>
      <c r="K809" t="s">
        <v>778</v>
      </c>
    </row>
    <row r="810" spans="1:11" customFormat="1" ht="23.25" hidden="1" customHeight="1" x14ac:dyDescent="0.3">
      <c r="A810" s="3">
        <v>2021</v>
      </c>
      <c r="B810" s="3" t="s">
        <v>147</v>
      </c>
      <c r="C810" s="5">
        <v>44456</v>
      </c>
      <c r="D810" s="1" t="s">
        <v>477</v>
      </c>
      <c r="E810" s="3" t="s">
        <v>22</v>
      </c>
      <c r="F810" s="2">
        <v>14400</v>
      </c>
      <c r="G810" s="2"/>
      <c r="H810" s="4">
        <f t="shared" si="12"/>
        <v>17345.990000000002</v>
      </c>
      <c r="I810" s="11"/>
      <c r="J810" s="11"/>
      <c r="K810">
        <v>1228</v>
      </c>
    </row>
    <row r="811" spans="1:11" customFormat="1" ht="23.25" hidden="1" customHeight="1" x14ac:dyDescent="0.3">
      <c r="A811" s="3">
        <v>2021</v>
      </c>
      <c r="B811" s="3" t="s">
        <v>147</v>
      </c>
      <c r="C811" s="5">
        <v>44457</v>
      </c>
      <c r="D811" s="1" t="s">
        <v>462</v>
      </c>
      <c r="E811" s="3" t="s">
        <v>22</v>
      </c>
      <c r="F811" s="2">
        <v>18960</v>
      </c>
      <c r="G811" s="2"/>
      <c r="H811" s="4">
        <f t="shared" si="12"/>
        <v>36305.990000000005</v>
      </c>
      <c r="I811" s="11"/>
      <c r="J811" s="11"/>
      <c r="K811">
        <v>1229</v>
      </c>
    </row>
    <row r="812" spans="1:11" customFormat="1" ht="23.25" hidden="1" customHeight="1" x14ac:dyDescent="0.3">
      <c r="A812" s="3">
        <v>2021</v>
      </c>
      <c r="B812" s="3" t="s">
        <v>147</v>
      </c>
      <c r="C812" s="5">
        <v>44459</v>
      </c>
      <c r="D812" s="1" t="s">
        <v>87</v>
      </c>
      <c r="E812" s="3"/>
      <c r="F812" s="2"/>
      <c r="G812" s="2">
        <v>5000</v>
      </c>
      <c r="H812" s="4">
        <f t="shared" si="12"/>
        <v>31305.990000000005</v>
      </c>
      <c r="I812" s="11"/>
      <c r="J812" s="11"/>
      <c r="K812" t="s">
        <v>779</v>
      </c>
    </row>
    <row r="813" spans="1:11" customFormat="1" ht="23.25" hidden="1" customHeight="1" x14ac:dyDescent="0.3">
      <c r="A813" s="3">
        <v>2021</v>
      </c>
      <c r="B813" s="3" t="s">
        <v>147</v>
      </c>
      <c r="C813" s="5">
        <v>44459</v>
      </c>
      <c r="D813" s="1" t="s">
        <v>574</v>
      </c>
      <c r="E813" s="3" t="s">
        <v>22</v>
      </c>
      <c r="F813" s="2">
        <v>6000</v>
      </c>
      <c r="G813" s="2"/>
      <c r="H813" s="4">
        <f t="shared" si="12"/>
        <v>37305.990000000005</v>
      </c>
      <c r="I813" s="11"/>
      <c r="J813" s="11"/>
      <c r="K813">
        <v>1230</v>
      </c>
    </row>
    <row r="814" spans="1:11" customFormat="1" ht="23.25" hidden="1" customHeight="1" x14ac:dyDescent="0.3">
      <c r="A814" s="3">
        <v>2021</v>
      </c>
      <c r="B814" s="3" t="s">
        <v>147</v>
      </c>
      <c r="C814" s="5">
        <v>44460</v>
      </c>
      <c r="D814" s="1" t="s">
        <v>96</v>
      </c>
      <c r="E814" s="3"/>
      <c r="F814" s="2"/>
      <c r="G814" s="2">
        <v>20000</v>
      </c>
      <c r="H814" s="4">
        <f t="shared" si="12"/>
        <v>17305.990000000005</v>
      </c>
      <c r="I814" s="11"/>
      <c r="J814" s="11"/>
      <c r="K814" t="s">
        <v>774</v>
      </c>
    </row>
    <row r="815" spans="1:11" customFormat="1" ht="23.25" hidden="1" customHeight="1" x14ac:dyDescent="0.3">
      <c r="A815" s="3">
        <v>2021</v>
      </c>
      <c r="B815" s="3" t="s">
        <v>147</v>
      </c>
      <c r="C815" s="5">
        <v>44464</v>
      </c>
      <c r="D815" s="1" t="s">
        <v>405</v>
      </c>
      <c r="E815" s="3" t="s">
        <v>22</v>
      </c>
      <c r="F815" s="2">
        <v>5050</v>
      </c>
      <c r="G815" s="2"/>
      <c r="H815" s="4">
        <f t="shared" si="12"/>
        <v>22355.990000000005</v>
      </c>
      <c r="I815" s="11"/>
      <c r="J815" s="11"/>
      <c r="K815">
        <v>1231</v>
      </c>
    </row>
    <row r="816" spans="1:11" customFormat="1" ht="23.25" hidden="1" customHeight="1" x14ac:dyDescent="0.3">
      <c r="A816" s="3">
        <v>2021</v>
      </c>
      <c r="B816" s="3" t="s">
        <v>147</v>
      </c>
      <c r="C816" s="5">
        <v>44464</v>
      </c>
      <c r="D816" s="1" t="s">
        <v>462</v>
      </c>
      <c r="E816" s="3" t="s">
        <v>22</v>
      </c>
      <c r="F816" s="2">
        <v>5330</v>
      </c>
      <c r="G816" s="2"/>
      <c r="H816" s="4">
        <f t="shared" si="12"/>
        <v>27685.990000000005</v>
      </c>
      <c r="I816" s="11"/>
      <c r="J816" s="11"/>
      <c r="K816">
        <v>1232</v>
      </c>
    </row>
    <row r="817" spans="1:11" customFormat="1" ht="23.25" hidden="1" customHeight="1" x14ac:dyDescent="0.3">
      <c r="A817" s="3">
        <v>2021</v>
      </c>
      <c r="B817" s="3" t="s">
        <v>147</v>
      </c>
      <c r="C817" s="5">
        <v>44465</v>
      </c>
      <c r="D817" s="1" t="s">
        <v>469</v>
      </c>
      <c r="E817" s="3" t="s">
        <v>22</v>
      </c>
      <c r="F817" s="2">
        <v>1150</v>
      </c>
      <c r="G817" s="2"/>
      <c r="H817" s="4">
        <f t="shared" si="12"/>
        <v>28835.990000000005</v>
      </c>
      <c r="I817" s="11"/>
      <c r="J817" s="11"/>
      <c r="K817">
        <v>1233</v>
      </c>
    </row>
    <row r="818" spans="1:11" customFormat="1" ht="23.25" hidden="1" customHeight="1" x14ac:dyDescent="0.3">
      <c r="A818" s="3">
        <v>2021</v>
      </c>
      <c r="B818" s="3" t="s">
        <v>147</v>
      </c>
      <c r="C818" s="5">
        <v>44466</v>
      </c>
      <c r="D818" s="1" t="s">
        <v>166</v>
      </c>
      <c r="E818" s="3" t="s">
        <v>22</v>
      </c>
      <c r="F818" s="2">
        <v>10325</v>
      </c>
      <c r="G818" s="2"/>
      <c r="H818" s="4">
        <f t="shared" si="12"/>
        <v>39160.990000000005</v>
      </c>
      <c r="I818" s="11"/>
      <c r="J818" s="11"/>
      <c r="K818">
        <v>1234</v>
      </c>
    </row>
    <row r="819" spans="1:11" customFormat="1" ht="23.25" hidden="1" customHeight="1" x14ac:dyDescent="0.3">
      <c r="A819" s="3">
        <v>2021</v>
      </c>
      <c r="B819" s="3" t="s">
        <v>147</v>
      </c>
      <c r="C819" s="5">
        <v>44466</v>
      </c>
      <c r="D819" s="1" t="s">
        <v>367</v>
      </c>
      <c r="E819" s="3" t="s">
        <v>22</v>
      </c>
      <c r="F819" s="2">
        <v>14000</v>
      </c>
      <c r="G819" s="2"/>
      <c r="H819" s="4">
        <f t="shared" si="12"/>
        <v>53160.990000000005</v>
      </c>
      <c r="I819" s="11"/>
      <c r="J819" s="11"/>
      <c r="K819">
        <v>1235</v>
      </c>
    </row>
    <row r="820" spans="1:11" customFormat="1" ht="23.25" hidden="1" customHeight="1" x14ac:dyDescent="0.3">
      <c r="A820" s="3">
        <v>2021</v>
      </c>
      <c r="B820" s="3" t="s">
        <v>147</v>
      </c>
      <c r="C820" s="5">
        <v>44467</v>
      </c>
      <c r="D820" s="1" t="s">
        <v>368</v>
      </c>
      <c r="E820" s="3" t="s">
        <v>22</v>
      </c>
      <c r="F820" s="2">
        <v>1000</v>
      </c>
      <c r="G820" s="2"/>
      <c r="H820" s="4">
        <f t="shared" si="12"/>
        <v>54160.990000000005</v>
      </c>
      <c r="I820" s="11"/>
      <c r="J820" s="11"/>
      <c r="K820">
        <v>1236</v>
      </c>
    </row>
    <row r="821" spans="1:11" customFormat="1" ht="23.25" hidden="1" customHeight="1" x14ac:dyDescent="0.3">
      <c r="A821" s="3">
        <v>2021</v>
      </c>
      <c r="B821" s="3" t="s">
        <v>147</v>
      </c>
      <c r="C821" s="5">
        <v>44467</v>
      </c>
      <c r="D821" s="1" t="s">
        <v>53</v>
      </c>
      <c r="E821" s="3" t="s">
        <v>22</v>
      </c>
      <c r="F821" s="2">
        <v>31700</v>
      </c>
      <c r="G821" s="2"/>
      <c r="H821" s="4">
        <f t="shared" si="12"/>
        <v>85860.99</v>
      </c>
      <c r="I821" s="11"/>
      <c r="J821" s="11"/>
      <c r="K821">
        <v>1237</v>
      </c>
    </row>
    <row r="822" spans="1:11" customFormat="1" ht="23.25" hidden="1" customHeight="1" x14ac:dyDescent="0.3">
      <c r="A822" s="3">
        <v>2021</v>
      </c>
      <c r="B822" s="3" t="s">
        <v>147</v>
      </c>
      <c r="C822" s="5">
        <v>44467</v>
      </c>
      <c r="D822" s="1" t="s">
        <v>96</v>
      </c>
      <c r="E822" s="3"/>
      <c r="F822" s="26"/>
      <c r="G822" s="26">
        <v>30000</v>
      </c>
      <c r="H822" s="4">
        <f t="shared" si="12"/>
        <v>55860.990000000005</v>
      </c>
      <c r="I822" s="11"/>
      <c r="J822" s="11"/>
      <c r="K822" t="s">
        <v>780</v>
      </c>
    </row>
    <row r="823" spans="1:11" s="75" customFormat="1" ht="23.25" hidden="1" customHeight="1" thickBot="1" x14ac:dyDescent="0.35">
      <c r="A823" s="34">
        <v>2021</v>
      </c>
      <c r="B823" s="34" t="s">
        <v>147</v>
      </c>
      <c r="C823" s="19">
        <v>44468</v>
      </c>
      <c r="D823" s="24" t="s">
        <v>96</v>
      </c>
      <c r="E823" s="34"/>
      <c r="F823" s="21"/>
      <c r="G823" s="21">
        <v>10000</v>
      </c>
      <c r="H823" s="22">
        <f t="shared" si="12"/>
        <v>45860.990000000005</v>
      </c>
      <c r="I823" s="80"/>
      <c r="J823" s="11"/>
      <c r="K823" t="s">
        <v>781</v>
      </c>
    </row>
    <row r="824" spans="1:11" customFormat="1" ht="23.25" hidden="1" customHeight="1" x14ac:dyDescent="0.3">
      <c r="A824" s="3">
        <v>2021</v>
      </c>
      <c r="B824" s="94" t="s">
        <v>459</v>
      </c>
      <c r="C824" s="5">
        <v>44472</v>
      </c>
      <c r="D824" s="81" t="s">
        <v>584</v>
      </c>
      <c r="E824" s="3" t="s">
        <v>325</v>
      </c>
      <c r="F824" s="2">
        <v>20000</v>
      </c>
      <c r="G824" s="2"/>
      <c r="H824" s="4">
        <f t="shared" si="12"/>
        <v>65860.990000000005</v>
      </c>
      <c r="I824" s="11"/>
      <c r="J824" s="11"/>
      <c r="K824" t="s">
        <v>798</v>
      </c>
    </row>
    <row r="825" spans="1:11" customFormat="1" ht="23.25" hidden="1" customHeight="1" x14ac:dyDescent="0.3">
      <c r="A825" s="3">
        <v>2021</v>
      </c>
      <c r="B825" s="94" t="s">
        <v>459</v>
      </c>
      <c r="C825" s="5">
        <v>44473</v>
      </c>
      <c r="D825" s="1" t="s">
        <v>487</v>
      </c>
      <c r="E825" s="3" t="s">
        <v>22</v>
      </c>
      <c r="F825" s="2">
        <v>3600</v>
      </c>
      <c r="G825" s="2"/>
      <c r="H825" s="4">
        <f t="shared" si="12"/>
        <v>69460.990000000005</v>
      </c>
      <c r="I825" s="11"/>
      <c r="J825" s="11"/>
      <c r="K825">
        <v>1238</v>
      </c>
    </row>
    <row r="826" spans="1:11" customFormat="1" ht="23.25" hidden="1" customHeight="1" x14ac:dyDescent="0.3">
      <c r="A826" s="3">
        <v>2021</v>
      </c>
      <c r="B826" s="94" t="s">
        <v>459</v>
      </c>
      <c r="C826" s="5">
        <v>44474</v>
      </c>
      <c r="D826" s="1" t="s">
        <v>462</v>
      </c>
      <c r="E826" s="3" t="s">
        <v>22</v>
      </c>
      <c r="F826" s="2">
        <v>23270</v>
      </c>
      <c r="G826" s="2"/>
      <c r="H826" s="4">
        <f t="shared" si="12"/>
        <v>92730.99</v>
      </c>
      <c r="I826" s="11"/>
      <c r="J826" s="11"/>
      <c r="K826">
        <v>1239</v>
      </c>
    </row>
    <row r="827" spans="1:11" customFormat="1" ht="23.25" hidden="1" customHeight="1" x14ac:dyDescent="0.3">
      <c r="A827" s="3">
        <v>2021</v>
      </c>
      <c r="B827" s="94" t="s">
        <v>459</v>
      </c>
      <c r="C827" s="5">
        <v>44474</v>
      </c>
      <c r="D827" s="1" t="s">
        <v>40</v>
      </c>
      <c r="E827" s="3" t="s">
        <v>71</v>
      </c>
      <c r="F827" s="2"/>
      <c r="G827" s="2">
        <v>26894.799999999999</v>
      </c>
      <c r="H827" s="4">
        <f t="shared" si="12"/>
        <v>65836.19</v>
      </c>
      <c r="I827" s="11"/>
      <c r="J827" s="11"/>
      <c r="K827">
        <v>2910</v>
      </c>
    </row>
    <row r="828" spans="1:11" customFormat="1" ht="23.25" hidden="1" customHeight="1" x14ac:dyDescent="0.3">
      <c r="A828" s="3">
        <v>2021</v>
      </c>
      <c r="B828" s="94" t="s">
        <v>459</v>
      </c>
      <c r="C828" s="5">
        <v>44474</v>
      </c>
      <c r="D828" s="1" t="s">
        <v>40</v>
      </c>
      <c r="E828" s="3" t="s">
        <v>71</v>
      </c>
      <c r="F828" s="2"/>
      <c r="G828" s="2">
        <v>29812.71</v>
      </c>
      <c r="H828" s="4">
        <f t="shared" si="12"/>
        <v>36023.480000000003</v>
      </c>
      <c r="I828" s="11"/>
      <c r="J828" s="11"/>
      <c r="K828">
        <v>2911</v>
      </c>
    </row>
    <row r="829" spans="1:11" customFormat="1" ht="23.25" hidden="1" customHeight="1" x14ac:dyDescent="0.3">
      <c r="A829" s="3">
        <v>2021</v>
      </c>
      <c r="B829" s="94" t="s">
        <v>459</v>
      </c>
      <c r="C829" s="5">
        <v>44475</v>
      </c>
      <c r="D829" s="1" t="s">
        <v>544</v>
      </c>
      <c r="E829" s="3" t="s">
        <v>22</v>
      </c>
      <c r="F829" s="2">
        <v>10350</v>
      </c>
      <c r="G829" s="2"/>
      <c r="H829" s="4">
        <f t="shared" si="12"/>
        <v>46373.48</v>
      </c>
      <c r="I829" s="11"/>
      <c r="J829" s="11"/>
      <c r="K829">
        <v>1240</v>
      </c>
    </row>
    <row r="830" spans="1:11" customFormat="1" ht="23.25" hidden="1" customHeight="1" x14ac:dyDescent="0.3">
      <c r="A830" s="3">
        <v>2021</v>
      </c>
      <c r="B830" s="94" t="s">
        <v>459</v>
      </c>
      <c r="C830" s="5">
        <v>44476</v>
      </c>
      <c r="D830" s="1" t="s">
        <v>96</v>
      </c>
      <c r="E830" s="3"/>
      <c r="F830" s="2"/>
      <c r="G830" s="2">
        <v>30000</v>
      </c>
      <c r="H830" s="4">
        <f t="shared" si="12"/>
        <v>16373.480000000003</v>
      </c>
      <c r="I830" s="11"/>
      <c r="J830" s="11"/>
      <c r="K830" t="s">
        <v>799</v>
      </c>
    </row>
    <row r="831" spans="1:11" customFormat="1" ht="23.25" hidden="1" customHeight="1" x14ac:dyDescent="0.3">
      <c r="A831" s="3">
        <v>2021</v>
      </c>
      <c r="B831" s="94" t="s">
        <v>459</v>
      </c>
      <c r="C831" s="5">
        <v>44477</v>
      </c>
      <c r="D831" s="1" t="s">
        <v>345</v>
      </c>
      <c r="E831" s="3" t="s">
        <v>22</v>
      </c>
      <c r="F831" s="2">
        <v>2600</v>
      </c>
      <c r="G831" s="2"/>
      <c r="H831" s="4">
        <f t="shared" si="12"/>
        <v>18973.480000000003</v>
      </c>
      <c r="I831" s="11"/>
      <c r="J831" s="11"/>
      <c r="K831">
        <v>1241</v>
      </c>
    </row>
    <row r="832" spans="1:11" customFormat="1" ht="23.25" hidden="1" customHeight="1" x14ac:dyDescent="0.3">
      <c r="A832" s="3">
        <v>2021</v>
      </c>
      <c r="B832" s="94" t="s">
        <v>459</v>
      </c>
      <c r="C832" s="5">
        <v>44478</v>
      </c>
      <c r="D832" s="1" t="s">
        <v>462</v>
      </c>
      <c r="E832" s="3" t="s">
        <v>22</v>
      </c>
      <c r="F832" s="2">
        <v>2050</v>
      </c>
      <c r="G832" s="2"/>
      <c r="H832" s="4">
        <f t="shared" si="12"/>
        <v>21023.480000000003</v>
      </c>
      <c r="I832" s="11"/>
      <c r="J832" s="11"/>
      <c r="K832">
        <v>1242</v>
      </c>
    </row>
    <row r="833" spans="1:11" customFormat="1" ht="23.25" hidden="1" customHeight="1" x14ac:dyDescent="0.3">
      <c r="A833" s="3">
        <v>2021</v>
      </c>
      <c r="B833" s="94" t="s">
        <v>459</v>
      </c>
      <c r="C833" s="5">
        <v>44480</v>
      </c>
      <c r="D833" s="1" t="s">
        <v>487</v>
      </c>
      <c r="E833" s="3" t="s">
        <v>22</v>
      </c>
      <c r="F833" s="2">
        <v>1350</v>
      </c>
      <c r="G833" s="2"/>
      <c r="H833" s="4">
        <f t="shared" si="12"/>
        <v>22373.480000000003</v>
      </c>
      <c r="I833" s="11"/>
      <c r="J833" s="11"/>
      <c r="K833">
        <v>1243</v>
      </c>
    </row>
    <row r="834" spans="1:11" customFormat="1" ht="23.25" hidden="1" customHeight="1" x14ac:dyDescent="0.3">
      <c r="A834" s="3">
        <v>2021</v>
      </c>
      <c r="B834" s="94" t="s">
        <v>459</v>
      </c>
      <c r="C834" s="5">
        <v>44481</v>
      </c>
      <c r="D834" s="1" t="s">
        <v>155</v>
      </c>
      <c r="E834" s="3"/>
      <c r="F834" s="2"/>
      <c r="G834" s="2">
        <v>4511</v>
      </c>
      <c r="H834" s="4">
        <f t="shared" si="12"/>
        <v>17862.480000000003</v>
      </c>
      <c r="I834" s="11"/>
      <c r="J834" s="11"/>
      <c r="K834" t="s">
        <v>800</v>
      </c>
    </row>
    <row r="835" spans="1:11" customFormat="1" ht="23.25" hidden="1" customHeight="1" x14ac:dyDescent="0.3">
      <c r="A835" s="3">
        <v>2021</v>
      </c>
      <c r="B835" s="94" t="s">
        <v>459</v>
      </c>
      <c r="C835" s="5">
        <v>44481</v>
      </c>
      <c r="D835" s="1" t="s">
        <v>166</v>
      </c>
      <c r="E835" s="3" t="s">
        <v>22</v>
      </c>
      <c r="F835" s="2">
        <v>10000</v>
      </c>
      <c r="G835" s="2"/>
      <c r="H835" s="4">
        <f t="shared" si="12"/>
        <v>27862.480000000003</v>
      </c>
      <c r="I835" s="11"/>
      <c r="J835" s="11"/>
      <c r="K835">
        <v>1244</v>
      </c>
    </row>
    <row r="836" spans="1:11" customFormat="1" ht="23.25" hidden="1" customHeight="1" x14ac:dyDescent="0.3">
      <c r="A836" s="3">
        <v>2021</v>
      </c>
      <c r="B836" s="94" t="s">
        <v>459</v>
      </c>
      <c r="C836" s="5">
        <v>44482</v>
      </c>
      <c r="D836" s="1" t="s">
        <v>97</v>
      </c>
      <c r="E836" s="3" t="s">
        <v>22</v>
      </c>
      <c r="F836" s="2">
        <v>730</v>
      </c>
      <c r="G836" s="2"/>
      <c r="H836" s="4">
        <f t="shared" si="12"/>
        <v>28592.480000000003</v>
      </c>
      <c r="I836" s="11"/>
      <c r="J836" s="11"/>
      <c r="K836">
        <v>1245</v>
      </c>
    </row>
    <row r="837" spans="1:11" customFormat="1" ht="23.25" hidden="1" customHeight="1" x14ac:dyDescent="0.3">
      <c r="A837" s="3">
        <v>2021</v>
      </c>
      <c r="B837" s="94" t="s">
        <v>459</v>
      </c>
      <c r="C837" s="5">
        <v>44487</v>
      </c>
      <c r="D837" s="1" t="s">
        <v>592</v>
      </c>
      <c r="E837" s="3" t="s">
        <v>22</v>
      </c>
      <c r="F837" s="2">
        <v>30000</v>
      </c>
      <c r="G837" s="2"/>
      <c r="H837" s="4">
        <f t="shared" si="12"/>
        <v>58592.480000000003</v>
      </c>
      <c r="I837" s="11"/>
      <c r="J837" s="11"/>
      <c r="K837">
        <v>1246</v>
      </c>
    </row>
    <row r="838" spans="1:11" customFormat="1" ht="23.25" hidden="1" customHeight="1" x14ac:dyDescent="0.3">
      <c r="A838" s="3">
        <v>2021</v>
      </c>
      <c r="B838" s="94" t="s">
        <v>459</v>
      </c>
      <c r="C838" s="5">
        <v>44487</v>
      </c>
      <c r="D838" s="1" t="s">
        <v>593</v>
      </c>
      <c r="E838" s="3"/>
      <c r="F838" s="2"/>
      <c r="G838" s="2">
        <v>10000</v>
      </c>
      <c r="H838" s="4">
        <f t="shared" ref="H838:H901" si="13">H837+F838-G838</f>
        <v>48592.480000000003</v>
      </c>
      <c r="I838" s="11"/>
      <c r="J838" s="11"/>
      <c r="K838" t="s">
        <v>801</v>
      </c>
    </row>
    <row r="839" spans="1:11" customFormat="1" ht="23.25" hidden="1" customHeight="1" x14ac:dyDescent="0.3">
      <c r="A839" s="3">
        <v>2021</v>
      </c>
      <c r="B839" s="94" t="s">
        <v>459</v>
      </c>
      <c r="C839" s="5">
        <v>44489</v>
      </c>
      <c r="D839" s="1" t="s">
        <v>145</v>
      </c>
      <c r="E839" s="3"/>
      <c r="F839" s="2"/>
      <c r="G839" s="2">
        <v>4032</v>
      </c>
      <c r="H839" s="4">
        <f t="shared" si="13"/>
        <v>44560.480000000003</v>
      </c>
      <c r="I839" s="11"/>
      <c r="J839" s="11"/>
      <c r="K839" t="s">
        <v>802</v>
      </c>
    </row>
    <row r="840" spans="1:11" customFormat="1" ht="23.25" hidden="1" customHeight="1" x14ac:dyDescent="0.3">
      <c r="A840" s="3">
        <v>2021</v>
      </c>
      <c r="B840" s="94" t="s">
        <v>459</v>
      </c>
      <c r="C840" s="5">
        <v>44489</v>
      </c>
      <c r="D840" s="1" t="s">
        <v>156</v>
      </c>
      <c r="E840" s="3"/>
      <c r="F840" s="2"/>
      <c r="G840" s="2">
        <v>2880</v>
      </c>
      <c r="H840" s="4">
        <f t="shared" si="13"/>
        <v>41680.480000000003</v>
      </c>
      <c r="I840" s="11"/>
      <c r="J840" s="11"/>
      <c r="K840" t="s">
        <v>803</v>
      </c>
    </row>
    <row r="841" spans="1:11" customFormat="1" ht="23.25" hidden="1" customHeight="1" x14ac:dyDescent="0.3">
      <c r="A841" s="3">
        <v>2021</v>
      </c>
      <c r="B841" s="94" t="s">
        <v>459</v>
      </c>
      <c r="C841" s="5">
        <v>44489</v>
      </c>
      <c r="D841" s="1" t="s">
        <v>96</v>
      </c>
      <c r="E841" s="3"/>
      <c r="F841" s="2"/>
      <c r="G841" s="2">
        <v>30000</v>
      </c>
      <c r="H841" s="4">
        <f t="shared" si="13"/>
        <v>11680.480000000003</v>
      </c>
      <c r="I841" s="11"/>
      <c r="J841" s="11"/>
      <c r="K841" t="s">
        <v>804</v>
      </c>
    </row>
    <row r="842" spans="1:11" customFormat="1" ht="23.25" hidden="1" customHeight="1" x14ac:dyDescent="0.3">
      <c r="A842" s="3">
        <v>2021</v>
      </c>
      <c r="B842" s="94" t="s">
        <v>459</v>
      </c>
      <c r="C842" s="5">
        <v>44489</v>
      </c>
      <c r="D842" s="1" t="s">
        <v>574</v>
      </c>
      <c r="E842" s="3" t="s">
        <v>22</v>
      </c>
      <c r="F842" s="26">
        <v>2000</v>
      </c>
      <c r="G842" s="26"/>
      <c r="H842" s="4">
        <f t="shared" si="13"/>
        <v>13680.480000000003</v>
      </c>
      <c r="I842" s="11"/>
      <c r="J842" s="11"/>
      <c r="K842">
        <v>1247</v>
      </c>
    </row>
    <row r="843" spans="1:11" customFormat="1" ht="23.25" hidden="1" customHeight="1" x14ac:dyDescent="0.3">
      <c r="A843" s="3">
        <v>2021</v>
      </c>
      <c r="B843" s="94" t="s">
        <v>459</v>
      </c>
      <c r="C843" s="5">
        <v>44491</v>
      </c>
      <c r="D843" s="1" t="s">
        <v>534</v>
      </c>
      <c r="E843" s="3" t="s">
        <v>22</v>
      </c>
      <c r="F843" s="2">
        <v>24290</v>
      </c>
      <c r="G843" s="2"/>
      <c r="H843" s="4">
        <f t="shared" si="13"/>
        <v>37970.480000000003</v>
      </c>
      <c r="I843" s="11"/>
      <c r="J843" s="11"/>
      <c r="K843">
        <v>1248</v>
      </c>
    </row>
    <row r="844" spans="1:11" customFormat="1" ht="23.25" hidden="1" customHeight="1" x14ac:dyDescent="0.3">
      <c r="A844" s="3">
        <v>2021</v>
      </c>
      <c r="B844" s="94" t="s">
        <v>459</v>
      </c>
      <c r="C844" s="5">
        <v>44492</v>
      </c>
      <c r="D844" s="1" t="s">
        <v>463</v>
      </c>
      <c r="E844" s="3" t="s">
        <v>22</v>
      </c>
      <c r="F844" s="2">
        <v>9520</v>
      </c>
      <c r="G844" s="2"/>
      <c r="H844" s="4">
        <f t="shared" si="13"/>
        <v>47490.48</v>
      </c>
      <c r="I844" s="11"/>
      <c r="J844" s="11"/>
      <c r="K844">
        <v>1249</v>
      </c>
    </row>
    <row r="845" spans="1:11" customFormat="1" ht="23.25" hidden="1" customHeight="1" x14ac:dyDescent="0.3">
      <c r="A845" s="3">
        <v>2021</v>
      </c>
      <c r="B845" s="94" t="s">
        <v>459</v>
      </c>
      <c r="C845" s="5">
        <v>44494</v>
      </c>
      <c r="D845" s="1" t="s">
        <v>594</v>
      </c>
      <c r="E845" s="3" t="s">
        <v>22</v>
      </c>
      <c r="F845" s="2">
        <v>812.7</v>
      </c>
      <c r="G845" s="2"/>
      <c r="H845" s="4">
        <f t="shared" si="13"/>
        <v>48303.18</v>
      </c>
      <c r="I845" s="11"/>
      <c r="J845" s="11"/>
      <c r="K845">
        <v>1250</v>
      </c>
    </row>
    <row r="846" spans="1:11" customFormat="1" ht="23.25" hidden="1" customHeight="1" x14ac:dyDescent="0.3">
      <c r="A846" s="3">
        <v>2021</v>
      </c>
      <c r="B846" s="94" t="s">
        <v>459</v>
      </c>
      <c r="C846" s="5">
        <v>44495</v>
      </c>
      <c r="D846" s="1" t="s">
        <v>367</v>
      </c>
      <c r="E846" s="3" t="s">
        <v>22</v>
      </c>
      <c r="F846" s="2">
        <v>35100</v>
      </c>
      <c r="G846" s="2"/>
      <c r="H846" s="4">
        <f t="shared" si="13"/>
        <v>83403.179999999993</v>
      </c>
      <c r="I846" s="11"/>
      <c r="J846" s="11"/>
      <c r="K846">
        <v>1251</v>
      </c>
    </row>
    <row r="847" spans="1:11" customFormat="1" ht="23.25" hidden="1" customHeight="1" x14ac:dyDescent="0.3">
      <c r="A847" s="3">
        <v>2021</v>
      </c>
      <c r="B847" s="94" t="s">
        <v>459</v>
      </c>
      <c r="C847" s="5">
        <v>44496</v>
      </c>
      <c r="D847" s="1" t="s">
        <v>357</v>
      </c>
      <c r="E847" s="3" t="s">
        <v>22</v>
      </c>
      <c r="F847" s="2">
        <v>1100</v>
      </c>
      <c r="G847" s="2"/>
      <c r="H847" s="4">
        <f t="shared" si="13"/>
        <v>84503.18</v>
      </c>
      <c r="I847" s="11"/>
      <c r="J847" s="11"/>
      <c r="K847">
        <v>1252</v>
      </c>
    </row>
    <row r="848" spans="1:11" customFormat="1" ht="23.25" hidden="1" customHeight="1" x14ac:dyDescent="0.3">
      <c r="A848" s="3">
        <v>2021</v>
      </c>
      <c r="B848" s="94" t="s">
        <v>459</v>
      </c>
      <c r="C848" s="5">
        <v>44496</v>
      </c>
      <c r="D848" s="1" t="s">
        <v>368</v>
      </c>
      <c r="E848" s="3" t="s">
        <v>22</v>
      </c>
      <c r="F848" s="2">
        <v>9200</v>
      </c>
      <c r="G848" s="2"/>
      <c r="H848" s="4">
        <f t="shared" si="13"/>
        <v>93703.18</v>
      </c>
      <c r="I848" s="11"/>
      <c r="J848" s="11"/>
      <c r="K848">
        <v>1253</v>
      </c>
    </row>
    <row r="849" spans="1:11" customFormat="1" ht="23.25" hidden="1" customHeight="1" x14ac:dyDescent="0.3">
      <c r="A849" s="3">
        <v>2021</v>
      </c>
      <c r="B849" s="94" t="s">
        <v>459</v>
      </c>
      <c r="C849" s="5">
        <v>44496</v>
      </c>
      <c r="D849" s="1" t="s">
        <v>363</v>
      </c>
      <c r="E849" s="3" t="s">
        <v>22</v>
      </c>
      <c r="F849" s="2">
        <v>777.34</v>
      </c>
      <c r="G849" s="2"/>
      <c r="H849" s="4">
        <f t="shared" si="13"/>
        <v>94480.51999999999</v>
      </c>
      <c r="I849" s="11"/>
      <c r="J849" s="11"/>
      <c r="K849">
        <v>1254</v>
      </c>
    </row>
    <row r="850" spans="1:11" customFormat="1" ht="23.25" hidden="1" customHeight="1" x14ac:dyDescent="0.3">
      <c r="A850" s="3">
        <v>2021</v>
      </c>
      <c r="B850" s="94" t="s">
        <v>459</v>
      </c>
      <c r="C850" s="5">
        <v>44496</v>
      </c>
      <c r="D850" s="1" t="s">
        <v>155</v>
      </c>
      <c r="E850" s="3"/>
      <c r="F850" s="2"/>
      <c r="G850" s="2">
        <v>4511</v>
      </c>
      <c r="H850" s="4">
        <f t="shared" si="13"/>
        <v>89969.51999999999</v>
      </c>
      <c r="I850" s="11"/>
      <c r="J850" s="11"/>
      <c r="K850" t="s">
        <v>805</v>
      </c>
    </row>
    <row r="851" spans="1:11" customFormat="1" ht="23.25" hidden="1" customHeight="1" x14ac:dyDescent="0.3">
      <c r="A851" s="3">
        <v>2021</v>
      </c>
      <c r="B851" s="94" t="s">
        <v>459</v>
      </c>
      <c r="C851" s="5">
        <v>44498</v>
      </c>
      <c r="D851" s="1" t="s">
        <v>166</v>
      </c>
      <c r="E851" s="3" t="s">
        <v>22</v>
      </c>
      <c r="F851" s="2">
        <v>10950</v>
      </c>
      <c r="G851" s="2"/>
      <c r="H851" s="4">
        <f t="shared" si="13"/>
        <v>100919.51999999999</v>
      </c>
      <c r="I851" s="11"/>
      <c r="J851" s="11"/>
      <c r="K851">
        <v>1255</v>
      </c>
    </row>
    <row r="852" spans="1:11" customFormat="1" ht="23.25" hidden="1" customHeight="1" x14ac:dyDescent="0.3">
      <c r="A852" s="3">
        <v>2021</v>
      </c>
      <c r="B852" s="94" t="s">
        <v>459</v>
      </c>
      <c r="C852" s="5">
        <v>44499</v>
      </c>
      <c r="D852" s="1" t="s">
        <v>87</v>
      </c>
      <c r="E852" s="3"/>
      <c r="F852" s="26"/>
      <c r="G852" s="26">
        <v>30000</v>
      </c>
      <c r="H852" s="4">
        <f t="shared" si="13"/>
        <v>70919.51999999999</v>
      </c>
      <c r="I852" s="11"/>
      <c r="J852" s="11"/>
      <c r="K852" t="s">
        <v>806</v>
      </c>
    </row>
    <row r="853" spans="1:11" s="75" customFormat="1" ht="23.25" hidden="1" customHeight="1" thickBot="1" x14ac:dyDescent="0.35">
      <c r="A853" s="34">
        <v>2021</v>
      </c>
      <c r="B853" s="95" t="s">
        <v>459</v>
      </c>
      <c r="C853" s="19">
        <v>44499</v>
      </c>
      <c r="D853" s="24" t="s">
        <v>40</v>
      </c>
      <c r="E853" s="34" t="s">
        <v>71</v>
      </c>
      <c r="F853" s="21"/>
      <c r="G853" s="21">
        <v>20000</v>
      </c>
      <c r="H853" s="22">
        <f t="shared" si="13"/>
        <v>50919.51999999999</v>
      </c>
      <c r="I853" s="80"/>
      <c r="J853" s="11"/>
      <c r="K853">
        <v>2912</v>
      </c>
    </row>
    <row r="854" spans="1:11" customFormat="1" ht="23.25" hidden="1" customHeight="1" x14ac:dyDescent="0.3">
      <c r="A854" s="3">
        <v>2021</v>
      </c>
      <c r="B854" s="94" t="s">
        <v>360</v>
      </c>
      <c r="C854" s="5">
        <v>44501</v>
      </c>
      <c r="D854" s="1" t="s">
        <v>544</v>
      </c>
      <c r="E854" s="3" t="s">
        <v>22</v>
      </c>
      <c r="F854" s="2">
        <v>6584.93</v>
      </c>
      <c r="G854" s="2"/>
      <c r="H854" s="4">
        <f t="shared" si="13"/>
        <v>57504.44999999999</v>
      </c>
      <c r="I854" s="11"/>
      <c r="J854" s="11"/>
      <c r="K854">
        <v>1278</v>
      </c>
    </row>
    <row r="855" spans="1:11" customFormat="1" ht="23.25" hidden="1" customHeight="1" x14ac:dyDescent="0.3">
      <c r="A855" s="3">
        <v>2021</v>
      </c>
      <c r="B855" s="94" t="s">
        <v>360</v>
      </c>
      <c r="C855" s="5">
        <v>44504</v>
      </c>
      <c r="D855" s="1" t="s">
        <v>463</v>
      </c>
      <c r="E855" s="3" t="s">
        <v>22</v>
      </c>
      <c r="F855" s="2">
        <v>9636</v>
      </c>
      <c r="G855" s="2"/>
      <c r="H855" s="4">
        <f t="shared" si="13"/>
        <v>67140.449999999983</v>
      </c>
      <c r="I855" s="11"/>
      <c r="J855" s="11"/>
      <c r="K855">
        <v>1279</v>
      </c>
    </row>
    <row r="856" spans="1:11" customFormat="1" ht="23.25" hidden="1" customHeight="1" x14ac:dyDescent="0.3">
      <c r="A856" s="3">
        <v>2021</v>
      </c>
      <c r="B856" s="94" t="s">
        <v>360</v>
      </c>
      <c r="C856" s="5">
        <v>44504</v>
      </c>
      <c r="D856" s="1" t="s">
        <v>87</v>
      </c>
      <c r="E856" s="3"/>
      <c r="F856" s="2"/>
      <c r="G856" s="2">
        <v>10000</v>
      </c>
      <c r="H856" s="4">
        <f t="shared" si="13"/>
        <v>57140.449999999983</v>
      </c>
      <c r="I856" s="11"/>
      <c r="J856" s="11"/>
      <c r="K856" t="s">
        <v>833</v>
      </c>
    </row>
    <row r="857" spans="1:11" customFormat="1" ht="23.25" hidden="1" customHeight="1" x14ac:dyDescent="0.3">
      <c r="A857" s="3">
        <v>2021</v>
      </c>
      <c r="B857" s="94" t="s">
        <v>360</v>
      </c>
      <c r="C857" s="5">
        <v>44507</v>
      </c>
      <c r="D857" s="1" t="s">
        <v>25</v>
      </c>
      <c r="E857" s="3" t="s">
        <v>22</v>
      </c>
      <c r="F857" s="2">
        <v>700</v>
      </c>
      <c r="G857" s="2"/>
      <c r="H857" s="4">
        <f t="shared" si="13"/>
        <v>57840.449999999983</v>
      </c>
      <c r="I857" s="11"/>
      <c r="J857" s="11"/>
      <c r="K857">
        <v>1281</v>
      </c>
    </row>
    <row r="858" spans="1:11" customFormat="1" ht="23.25" hidden="1" customHeight="1" x14ac:dyDescent="0.3">
      <c r="A858" s="3">
        <v>2021</v>
      </c>
      <c r="B858" s="94" t="s">
        <v>360</v>
      </c>
      <c r="C858" s="5">
        <v>44507</v>
      </c>
      <c r="D858" s="1" t="s">
        <v>134</v>
      </c>
      <c r="E858" s="3" t="s">
        <v>22</v>
      </c>
      <c r="F858" s="2">
        <v>5068.8</v>
      </c>
      <c r="G858" s="2"/>
      <c r="H858" s="4">
        <f t="shared" si="13"/>
        <v>62909.249999999985</v>
      </c>
      <c r="I858" s="11"/>
      <c r="J858" s="11"/>
      <c r="K858">
        <v>1280</v>
      </c>
    </row>
    <row r="859" spans="1:11" customFormat="1" ht="23.25" hidden="1" customHeight="1" x14ac:dyDescent="0.3">
      <c r="A859" s="3">
        <v>2021</v>
      </c>
      <c r="B859" s="94" t="s">
        <v>360</v>
      </c>
      <c r="C859" s="5">
        <v>44509</v>
      </c>
      <c r="D859" s="1" t="s">
        <v>350</v>
      </c>
      <c r="E859" s="3" t="s">
        <v>22</v>
      </c>
      <c r="F859" s="2">
        <v>2300</v>
      </c>
      <c r="G859" s="2"/>
      <c r="H859" s="4">
        <f t="shared" si="13"/>
        <v>65209.249999999985</v>
      </c>
      <c r="I859" s="11"/>
      <c r="J859" s="11"/>
      <c r="K859">
        <v>1282</v>
      </c>
    </row>
    <row r="860" spans="1:11" customFormat="1" ht="23.25" hidden="1" customHeight="1" x14ac:dyDescent="0.3">
      <c r="A860" s="3">
        <v>2021</v>
      </c>
      <c r="B860" s="94" t="s">
        <v>360</v>
      </c>
      <c r="C860" s="5">
        <v>44510</v>
      </c>
      <c r="D860" s="1" t="s">
        <v>592</v>
      </c>
      <c r="E860" s="3" t="s">
        <v>22</v>
      </c>
      <c r="F860" s="2">
        <v>26400</v>
      </c>
      <c r="G860" s="2"/>
      <c r="H860" s="4">
        <f t="shared" si="13"/>
        <v>91609.249999999985</v>
      </c>
      <c r="I860" s="11"/>
      <c r="J860" s="11"/>
      <c r="K860">
        <v>1283</v>
      </c>
    </row>
    <row r="861" spans="1:11" customFormat="1" ht="23.25" hidden="1" customHeight="1" x14ac:dyDescent="0.3">
      <c r="A861" s="3">
        <v>2021</v>
      </c>
      <c r="B861" s="94" t="s">
        <v>360</v>
      </c>
      <c r="C861" s="5">
        <v>44510</v>
      </c>
      <c r="D861" s="1" t="s">
        <v>145</v>
      </c>
      <c r="E861" s="3"/>
      <c r="F861" s="2"/>
      <c r="G861" s="2">
        <v>2880</v>
      </c>
      <c r="H861" s="4">
        <f t="shared" si="13"/>
        <v>88729.249999999985</v>
      </c>
      <c r="I861" s="11"/>
      <c r="J861" s="11"/>
      <c r="K861" t="s">
        <v>834</v>
      </c>
    </row>
    <row r="862" spans="1:11" customFormat="1" ht="23.25" hidden="1" customHeight="1" x14ac:dyDescent="0.3">
      <c r="A862" s="3">
        <v>2021</v>
      </c>
      <c r="B862" s="94" t="s">
        <v>360</v>
      </c>
      <c r="C862" s="5">
        <v>44510</v>
      </c>
      <c r="D862" s="1" t="s">
        <v>156</v>
      </c>
      <c r="E862" s="3"/>
      <c r="F862" s="2"/>
      <c r="G862" s="2">
        <v>4032</v>
      </c>
      <c r="H862" s="4">
        <f t="shared" si="13"/>
        <v>84697.249999999985</v>
      </c>
      <c r="I862" s="11"/>
      <c r="J862" s="11"/>
      <c r="K862" t="s">
        <v>835</v>
      </c>
    </row>
    <row r="863" spans="1:11" customFormat="1" ht="23.25" hidden="1" customHeight="1" x14ac:dyDescent="0.3">
      <c r="A863" s="3">
        <v>2021</v>
      </c>
      <c r="B863" s="94" t="s">
        <v>360</v>
      </c>
      <c r="C863" s="5">
        <v>44511</v>
      </c>
      <c r="D863" s="1" t="s">
        <v>534</v>
      </c>
      <c r="E863" s="3" t="s">
        <v>22</v>
      </c>
      <c r="F863" s="2">
        <v>27465</v>
      </c>
      <c r="G863" s="2"/>
      <c r="H863" s="4">
        <f t="shared" si="13"/>
        <v>112162.24999999999</v>
      </c>
      <c r="I863" s="11"/>
      <c r="J863" s="11"/>
      <c r="K863">
        <v>1284</v>
      </c>
    </row>
    <row r="864" spans="1:11" customFormat="1" ht="23.25" hidden="1" customHeight="1" x14ac:dyDescent="0.3">
      <c r="A864" s="3">
        <v>2021</v>
      </c>
      <c r="B864" s="94" t="s">
        <v>360</v>
      </c>
      <c r="C864" s="5">
        <v>44511</v>
      </c>
      <c r="D864" s="1" t="s">
        <v>40</v>
      </c>
      <c r="E864" s="3" t="s">
        <v>71</v>
      </c>
      <c r="F864" s="26"/>
      <c r="G864" s="26">
        <v>20000</v>
      </c>
      <c r="H864" s="4">
        <f t="shared" si="13"/>
        <v>92162.249999999985</v>
      </c>
      <c r="I864" s="11"/>
      <c r="J864" s="11"/>
      <c r="K864">
        <v>2952</v>
      </c>
    </row>
    <row r="865" spans="1:11" customFormat="1" ht="23.25" hidden="1" customHeight="1" x14ac:dyDescent="0.3">
      <c r="A865" s="3">
        <v>2021</v>
      </c>
      <c r="B865" s="94" t="s">
        <v>360</v>
      </c>
      <c r="C865" s="5">
        <v>44512</v>
      </c>
      <c r="D865" s="1" t="s">
        <v>582</v>
      </c>
      <c r="E865" s="3" t="s">
        <v>22</v>
      </c>
      <c r="F865" s="2">
        <v>7170</v>
      </c>
      <c r="G865" s="2"/>
      <c r="H865" s="4">
        <f t="shared" si="13"/>
        <v>99332.249999999985</v>
      </c>
      <c r="I865" s="11"/>
      <c r="J865" s="11"/>
      <c r="K865">
        <v>1285</v>
      </c>
    </row>
    <row r="866" spans="1:11" customFormat="1" ht="23.25" hidden="1" customHeight="1" x14ac:dyDescent="0.3">
      <c r="A866" s="3">
        <v>2021</v>
      </c>
      <c r="B866" s="94" t="s">
        <v>360</v>
      </c>
      <c r="C866" s="5">
        <v>44516</v>
      </c>
      <c r="D866" s="1" t="s">
        <v>463</v>
      </c>
      <c r="E866" s="3" t="s">
        <v>22</v>
      </c>
      <c r="F866" s="2">
        <v>2000</v>
      </c>
      <c r="G866" s="2"/>
      <c r="H866" s="4">
        <f t="shared" si="13"/>
        <v>101332.24999999999</v>
      </c>
      <c r="I866" s="11"/>
      <c r="J866" s="11"/>
      <c r="K866">
        <v>1287</v>
      </c>
    </row>
    <row r="867" spans="1:11" customFormat="1" ht="23.25" hidden="1" customHeight="1" x14ac:dyDescent="0.3">
      <c r="A867" s="3">
        <v>2021</v>
      </c>
      <c r="B867" s="94" t="s">
        <v>360</v>
      </c>
      <c r="C867" s="5">
        <v>44516</v>
      </c>
      <c r="D867" s="1" t="s">
        <v>327</v>
      </c>
      <c r="E867" s="3" t="s">
        <v>22</v>
      </c>
      <c r="F867" s="2">
        <v>1380</v>
      </c>
      <c r="G867" s="2"/>
      <c r="H867" s="4">
        <f t="shared" si="13"/>
        <v>102712.24999999999</v>
      </c>
      <c r="I867" s="11"/>
      <c r="J867" s="11"/>
      <c r="K867">
        <v>1286</v>
      </c>
    </row>
    <row r="868" spans="1:11" customFormat="1" ht="23.25" hidden="1" customHeight="1" x14ac:dyDescent="0.3">
      <c r="A868" s="3">
        <v>2021</v>
      </c>
      <c r="B868" s="94" t="s">
        <v>360</v>
      </c>
      <c r="C868" s="5">
        <v>44518</v>
      </c>
      <c r="D868" s="1" t="s">
        <v>487</v>
      </c>
      <c r="E868" s="3" t="s">
        <v>22</v>
      </c>
      <c r="F868" s="2">
        <v>3200</v>
      </c>
      <c r="G868" s="2"/>
      <c r="H868" s="4">
        <f t="shared" si="13"/>
        <v>105912.24999999999</v>
      </c>
      <c r="I868" s="11"/>
      <c r="J868" s="11"/>
      <c r="K868">
        <v>1288</v>
      </c>
    </row>
    <row r="869" spans="1:11" customFormat="1" ht="23.25" hidden="1" customHeight="1" x14ac:dyDescent="0.3">
      <c r="A869" s="3">
        <v>2021</v>
      </c>
      <c r="B869" s="94" t="s">
        <v>360</v>
      </c>
      <c r="C869" s="5">
        <v>44519</v>
      </c>
      <c r="D869" s="1" t="s">
        <v>166</v>
      </c>
      <c r="E869" s="3" t="s">
        <v>22</v>
      </c>
      <c r="F869" s="2">
        <v>5950</v>
      </c>
      <c r="G869" s="2"/>
      <c r="H869" s="4">
        <f t="shared" si="13"/>
        <v>111862.24999999999</v>
      </c>
      <c r="I869" s="11"/>
      <c r="J869" s="11"/>
      <c r="K869">
        <v>1289</v>
      </c>
    </row>
    <row r="870" spans="1:11" customFormat="1" ht="23.25" hidden="1" customHeight="1" x14ac:dyDescent="0.3">
      <c r="A870" s="3">
        <v>2021</v>
      </c>
      <c r="B870" s="94" t="s">
        <v>360</v>
      </c>
      <c r="C870" s="5">
        <v>44520</v>
      </c>
      <c r="D870" s="1" t="s">
        <v>40</v>
      </c>
      <c r="E870" s="3" t="s">
        <v>71</v>
      </c>
      <c r="F870" s="2"/>
      <c r="G870" s="2">
        <v>17388.38</v>
      </c>
      <c r="H870" s="4">
        <f t="shared" si="13"/>
        <v>94473.869999999981</v>
      </c>
      <c r="I870" s="11"/>
      <c r="J870" s="11"/>
      <c r="K870">
        <v>2953</v>
      </c>
    </row>
    <row r="871" spans="1:11" customFormat="1" ht="23.25" hidden="1" customHeight="1" x14ac:dyDescent="0.3">
      <c r="A871" s="3">
        <v>2021</v>
      </c>
      <c r="B871" s="94" t="s">
        <v>360</v>
      </c>
      <c r="C871" s="5">
        <v>44520</v>
      </c>
      <c r="D871" s="1" t="s">
        <v>155</v>
      </c>
      <c r="E871" s="3"/>
      <c r="F871" s="2"/>
      <c r="G871" s="2">
        <v>4511</v>
      </c>
      <c r="H871" s="4">
        <f t="shared" si="13"/>
        <v>89962.869999999981</v>
      </c>
      <c r="I871" s="11"/>
      <c r="J871" s="11"/>
      <c r="K871" t="s">
        <v>836</v>
      </c>
    </row>
    <row r="872" spans="1:11" customFormat="1" ht="23.25" hidden="1" customHeight="1" x14ac:dyDescent="0.3">
      <c r="A872" s="3">
        <v>2021</v>
      </c>
      <c r="B872" s="94" t="s">
        <v>360</v>
      </c>
      <c r="C872" s="5">
        <v>44521</v>
      </c>
      <c r="D872" s="1" t="s">
        <v>469</v>
      </c>
      <c r="E872" s="3" t="s">
        <v>22</v>
      </c>
      <c r="F872" s="2">
        <v>900</v>
      </c>
      <c r="G872" s="2"/>
      <c r="H872" s="4">
        <f t="shared" si="13"/>
        <v>90862.869999999981</v>
      </c>
      <c r="I872" s="11"/>
      <c r="J872" s="11"/>
      <c r="K872">
        <v>1300</v>
      </c>
    </row>
    <row r="873" spans="1:11" customFormat="1" ht="23.25" hidden="1" customHeight="1" x14ac:dyDescent="0.3">
      <c r="A873" s="3">
        <v>2021</v>
      </c>
      <c r="B873" s="94" t="s">
        <v>360</v>
      </c>
      <c r="C873" s="5">
        <v>44522</v>
      </c>
      <c r="D873" s="1" t="s">
        <v>574</v>
      </c>
      <c r="E873" s="3" t="s">
        <v>22</v>
      </c>
      <c r="F873" s="2">
        <v>5000</v>
      </c>
      <c r="G873" s="2"/>
      <c r="H873" s="4">
        <f t="shared" si="13"/>
        <v>95862.869999999981</v>
      </c>
      <c r="I873" s="11"/>
      <c r="J873" s="11"/>
      <c r="K873">
        <v>1290</v>
      </c>
    </row>
    <row r="874" spans="1:11" customFormat="1" ht="23.25" hidden="1" customHeight="1" x14ac:dyDescent="0.3">
      <c r="A874" s="3">
        <v>2021</v>
      </c>
      <c r="B874" s="94" t="s">
        <v>360</v>
      </c>
      <c r="C874" s="5">
        <v>44523</v>
      </c>
      <c r="D874" s="1" t="s">
        <v>83</v>
      </c>
      <c r="E874" s="3"/>
      <c r="F874" s="2"/>
      <c r="G874" s="2">
        <v>1377.5</v>
      </c>
      <c r="H874" s="4">
        <f t="shared" si="13"/>
        <v>94485.369999999981</v>
      </c>
      <c r="I874" s="11"/>
      <c r="J874" s="11"/>
      <c r="K874" t="s">
        <v>837</v>
      </c>
    </row>
    <row r="875" spans="1:11" customFormat="1" ht="23.25" hidden="1" customHeight="1" x14ac:dyDescent="0.3">
      <c r="A875" s="3">
        <v>2021</v>
      </c>
      <c r="B875" s="94" t="s">
        <v>360</v>
      </c>
      <c r="C875" s="5">
        <v>44523</v>
      </c>
      <c r="D875" s="1" t="s">
        <v>463</v>
      </c>
      <c r="E875" s="3" t="s">
        <v>22</v>
      </c>
      <c r="F875" s="2">
        <v>2030</v>
      </c>
      <c r="G875" s="2"/>
      <c r="H875" s="4">
        <f t="shared" si="13"/>
        <v>96515.369999999981</v>
      </c>
      <c r="I875" s="11"/>
      <c r="J875" s="11"/>
      <c r="K875">
        <v>1292</v>
      </c>
    </row>
    <row r="876" spans="1:11" customFormat="1" ht="23.25" hidden="1" customHeight="1" x14ac:dyDescent="0.3">
      <c r="A876" s="3">
        <v>2021</v>
      </c>
      <c r="B876" s="94" t="s">
        <v>360</v>
      </c>
      <c r="C876" s="5">
        <v>44526</v>
      </c>
      <c r="D876" s="1" t="s">
        <v>367</v>
      </c>
      <c r="E876" s="3" t="s">
        <v>22</v>
      </c>
      <c r="F876" s="2">
        <v>55954</v>
      </c>
      <c r="G876" s="2"/>
      <c r="H876" s="4">
        <f t="shared" si="13"/>
        <v>152469.37</v>
      </c>
      <c r="I876" s="11"/>
      <c r="J876" s="11"/>
      <c r="K876">
        <v>1293</v>
      </c>
    </row>
    <row r="877" spans="1:11" customFormat="1" ht="23.25" hidden="1" customHeight="1" x14ac:dyDescent="0.3">
      <c r="A877" s="3">
        <v>2021</v>
      </c>
      <c r="B877" s="94" t="s">
        <v>360</v>
      </c>
      <c r="C877" s="5">
        <v>44526</v>
      </c>
      <c r="D877" s="1" t="s">
        <v>477</v>
      </c>
      <c r="E877" s="3" t="s">
        <v>22</v>
      </c>
      <c r="F877" s="26">
        <v>9750</v>
      </c>
      <c r="G877" s="26"/>
      <c r="H877" s="4">
        <f t="shared" si="13"/>
        <v>162219.37</v>
      </c>
      <c r="I877" s="11"/>
      <c r="J877" s="11"/>
      <c r="K877">
        <v>1310</v>
      </c>
    </row>
    <row r="878" spans="1:11" s="75" customFormat="1" ht="23.25" hidden="1" customHeight="1" thickBot="1" x14ac:dyDescent="0.35">
      <c r="A878" s="34">
        <v>2021</v>
      </c>
      <c r="B878" s="95" t="s">
        <v>360</v>
      </c>
      <c r="C878" s="19">
        <v>44529</v>
      </c>
      <c r="D878" s="24" t="s">
        <v>40</v>
      </c>
      <c r="E878" s="34" t="s">
        <v>71</v>
      </c>
      <c r="F878" s="21"/>
      <c r="G878" s="21">
        <v>15000</v>
      </c>
      <c r="H878" s="22">
        <f t="shared" si="13"/>
        <v>147219.37</v>
      </c>
      <c r="I878" s="80"/>
      <c r="J878" s="11"/>
      <c r="K878">
        <v>2954</v>
      </c>
    </row>
    <row r="879" spans="1:11" customFormat="1" ht="23.25" hidden="1" customHeight="1" x14ac:dyDescent="0.3">
      <c r="A879" s="3">
        <v>2021</v>
      </c>
      <c r="B879" s="94" t="s">
        <v>159</v>
      </c>
      <c r="C879" s="5">
        <v>44531</v>
      </c>
      <c r="D879" s="1" t="s">
        <v>594</v>
      </c>
      <c r="E879" s="3" t="s">
        <v>22</v>
      </c>
      <c r="F879" s="2">
        <v>820.26</v>
      </c>
      <c r="G879" s="2"/>
      <c r="H879" s="4">
        <f t="shared" si="13"/>
        <v>148039.63</v>
      </c>
      <c r="I879" s="11"/>
      <c r="J879" s="11"/>
      <c r="K879">
        <v>1302</v>
      </c>
    </row>
    <row r="880" spans="1:11" customFormat="1" ht="23.25" hidden="1" customHeight="1" x14ac:dyDescent="0.3">
      <c r="A880" s="3">
        <v>2021</v>
      </c>
      <c r="B880" s="94" t="s">
        <v>159</v>
      </c>
      <c r="C880" s="5">
        <v>44531</v>
      </c>
      <c r="D880" s="1" t="s">
        <v>166</v>
      </c>
      <c r="E880" s="3" t="s">
        <v>22</v>
      </c>
      <c r="F880" s="2">
        <v>8700</v>
      </c>
      <c r="G880" s="2"/>
      <c r="H880" s="4">
        <f t="shared" si="13"/>
        <v>156739.63</v>
      </c>
      <c r="I880" s="11"/>
      <c r="J880" s="11"/>
      <c r="K880">
        <v>1303</v>
      </c>
    </row>
    <row r="881" spans="1:11" customFormat="1" ht="23.25" hidden="1" customHeight="1" x14ac:dyDescent="0.3">
      <c r="A881" s="3">
        <v>2021</v>
      </c>
      <c r="B881" s="94" t="s">
        <v>159</v>
      </c>
      <c r="C881" s="5">
        <v>44531</v>
      </c>
      <c r="D881" s="1" t="s">
        <v>368</v>
      </c>
      <c r="E881" s="3" t="s">
        <v>22</v>
      </c>
      <c r="F881" s="2">
        <v>2050</v>
      </c>
      <c r="G881" s="2"/>
      <c r="H881" s="4">
        <f t="shared" si="13"/>
        <v>158789.63</v>
      </c>
      <c r="I881" s="11"/>
      <c r="J881" s="11"/>
      <c r="K881">
        <v>1307</v>
      </c>
    </row>
    <row r="882" spans="1:11" customFormat="1" ht="23.25" hidden="1" customHeight="1" x14ac:dyDescent="0.3">
      <c r="A882" s="3">
        <v>2021</v>
      </c>
      <c r="B882" s="94" t="s">
        <v>159</v>
      </c>
      <c r="C882" s="5">
        <v>44532</v>
      </c>
      <c r="D882" s="1" t="s">
        <v>582</v>
      </c>
      <c r="E882" s="3" t="s">
        <v>22</v>
      </c>
      <c r="F882" s="2">
        <v>9290</v>
      </c>
      <c r="G882" s="2"/>
      <c r="H882" s="4">
        <f t="shared" si="13"/>
        <v>168079.63</v>
      </c>
      <c r="I882" s="11"/>
      <c r="J882" s="11"/>
      <c r="K882">
        <v>1304</v>
      </c>
    </row>
    <row r="883" spans="1:11" customFormat="1" ht="23.25" hidden="1" customHeight="1" x14ac:dyDescent="0.3">
      <c r="A883" s="3">
        <v>2021</v>
      </c>
      <c r="B883" s="94" t="s">
        <v>159</v>
      </c>
      <c r="C883" s="5">
        <v>44533</v>
      </c>
      <c r="D883" s="1" t="s">
        <v>544</v>
      </c>
      <c r="E883" s="3" t="s">
        <v>22</v>
      </c>
      <c r="F883" s="2">
        <v>21850</v>
      </c>
      <c r="G883" s="2"/>
      <c r="H883" s="4">
        <f t="shared" si="13"/>
        <v>189929.63</v>
      </c>
      <c r="I883" s="11"/>
      <c r="J883" s="11"/>
      <c r="K883">
        <v>1305</v>
      </c>
    </row>
    <row r="884" spans="1:11" customFormat="1" ht="23.25" hidden="1" customHeight="1" x14ac:dyDescent="0.3">
      <c r="A884" s="3">
        <v>2021</v>
      </c>
      <c r="B884" s="94" t="s">
        <v>159</v>
      </c>
      <c r="C884" s="5">
        <v>44534</v>
      </c>
      <c r="D884" s="1" t="s">
        <v>463</v>
      </c>
      <c r="E884" s="3" t="s">
        <v>22</v>
      </c>
      <c r="F884" s="2">
        <v>4876</v>
      </c>
      <c r="G884" s="2"/>
      <c r="H884" s="4">
        <f t="shared" si="13"/>
        <v>194805.63</v>
      </c>
      <c r="I884" s="11"/>
      <c r="J884" s="11"/>
      <c r="K884">
        <v>1306</v>
      </c>
    </row>
    <row r="885" spans="1:11" customFormat="1" ht="23.25" hidden="1" customHeight="1" x14ac:dyDescent="0.3">
      <c r="A885" s="3">
        <v>2021</v>
      </c>
      <c r="B885" s="94" t="s">
        <v>159</v>
      </c>
      <c r="C885" s="5">
        <v>44535</v>
      </c>
      <c r="D885" s="1" t="s">
        <v>145</v>
      </c>
      <c r="E885" s="3"/>
      <c r="F885" s="2"/>
      <c r="G885" s="2">
        <v>2880</v>
      </c>
      <c r="H885" s="4">
        <f t="shared" si="13"/>
        <v>191925.63</v>
      </c>
      <c r="I885" s="11"/>
      <c r="J885" s="11"/>
      <c r="K885" t="s">
        <v>839</v>
      </c>
    </row>
    <row r="886" spans="1:11" customFormat="1" ht="23.25" hidden="1" customHeight="1" x14ac:dyDescent="0.3">
      <c r="A886" s="3">
        <v>2021</v>
      </c>
      <c r="B886" s="94" t="s">
        <v>159</v>
      </c>
      <c r="C886" s="5">
        <v>44535</v>
      </c>
      <c r="D886" s="1" t="s">
        <v>156</v>
      </c>
      <c r="E886" s="3"/>
      <c r="F886" s="2"/>
      <c r="G886" s="2">
        <v>4032</v>
      </c>
      <c r="H886" s="4">
        <f t="shared" si="13"/>
        <v>187893.63</v>
      </c>
      <c r="I886" s="11"/>
      <c r="J886" s="11"/>
      <c r="K886" t="s">
        <v>840</v>
      </c>
    </row>
    <row r="887" spans="1:11" customFormat="1" ht="23.25" hidden="1" customHeight="1" x14ac:dyDescent="0.3">
      <c r="A887" s="3">
        <v>2021</v>
      </c>
      <c r="B887" s="94" t="s">
        <v>159</v>
      </c>
      <c r="C887" s="5">
        <v>44535</v>
      </c>
      <c r="D887" s="1" t="s">
        <v>600</v>
      </c>
      <c r="E887" s="3"/>
      <c r="F887" s="2"/>
      <c r="G887" s="2">
        <v>10000</v>
      </c>
      <c r="H887" s="4">
        <f t="shared" si="13"/>
        <v>177893.63</v>
      </c>
      <c r="I887" s="11"/>
      <c r="J887" s="11"/>
      <c r="K887" t="s">
        <v>841</v>
      </c>
    </row>
    <row r="888" spans="1:11" customFormat="1" ht="23.25" hidden="1" customHeight="1" x14ac:dyDescent="0.3">
      <c r="A888" s="3">
        <v>2021</v>
      </c>
      <c r="B888" s="94" t="s">
        <v>159</v>
      </c>
      <c r="C888" s="5">
        <v>44536</v>
      </c>
      <c r="D888" s="1" t="s">
        <v>40</v>
      </c>
      <c r="E888" s="3" t="s">
        <v>71</v>
      </c>
      <c r="F888" s="2"/>
      <c r="G888" s="2">
        <v>20000</v>
      </c>
      <c r="H888" s="4">
        <f t="shared" si="13"/>
        <v>157893.63</v>
      </c>
      <c r="I888" s="11"/>
      <c r="J888" s="11"/>
      <c r="K888">
        <v>2955</v>
      </c>
    </row>
    <row r="889" spans="1:11" customFormat="1" ht="23.25" hidden="1" customHeight="1" x14ac:dyDescent="0.3">
      <c r="A889" s="3">
        <v>2021</v>
      </c>
      <c r="B889" s="94" t="s">
        <v>159</v>
      </c>
      <c r="C889" s="5">
        <v>44539</v>
      </c>
      <c r="D889" s="1" t="s">
        <v>96</v>
      </c>
      <c r="E889" s="3"/>
      <c r="F889" s="2"/>
      <c r="G889" s="2">
        <v>100000</v>
      </c>
      <c r="H889" s="4">
        <f t="shared" si="13"/>
        <v>57893.630000000005</v>
      </c>
      <c r="I889" s="11"/>
      <c r="J889" s="11"/>
      <c r="K889" t="s">
        <v>842</v>
      </c>
    </row>
    <row r="890" spans="1:11" customFormat="1" ht="23.25" hidden="1" customHeight="1" x14ac:dyDescent="0.3">
      <c r="A890" s="3">
        <v>2021</v>
      </c>
      <c r="B890" s="94" t="s">
        <v>159</v>
      </c>
      <c r="C890" s="5">
        <v>44543</v>
      </c>
      <c r="D890" s="1" t="s">
        <v>534</v>
      </c>
      <c r="E890" s="3" t="s">
        <v>22</v>
      </c>
      <c r="F890" s="2">
        <v>21405</v>
      </c>
      <c r="G890" s="2"/>
      <c r="H890" s="4">
        <f t="shared" si="13"/>
        <v>79298.63</v>
      </c>
      <c r="I890" s="11"/>
      <c r="J890" s="11"/>
      <c r="K890">
        <v>1311</v>
      </c>
    </row>
    <row r="891" spans="1:11" customFormat="1" ht="23.25" hidden="1" customHeight="1" x14ac:dyDescent="0.3">
      <c r="A891" s="3">
        <v>2021</v>
      </c>
      <c r="B891" s="94" t="s">
        <v>159</v>
      </c>
      <c r="C891" s="5">
        <v>44543</v>
      </c>
      <c r="D891" s="1" t="s">
        <v>40</v>
      </c>
      <c r="E891" s="3" t="s">
        <v>71</v>
      </c>
      <c r="F891" s="2"/>
      <c r="G891" s="2">
        <v>15000</v>
      </c>
      <c r="H891" s="4">
        <f t="shared" si="13"/>
        <v>64298.630000000005</v>
      </c>
      <c r="I891" s="11"/>
      <c r="J891" s="11"/>
      <c r="K891">
        <v>2956</v>
      </c>
    </row>
    <row r="892" spans="1:11" customFormat="1" ht="23.25" hidden="1" customHeight="1" x14ac:dyDescent="0.3">
      <c r="A892" s="3">
        <v>2021</v>
      </c>
      <c r="B892" s="94" t="s">
        <v>159</v>
      </c>
      <c r="C892" s="5">
        <v>44546</v>
      </c>
      <c r="D892" s="1" t="s">
        <v>477</v>
      </c>
      <c r="E892" s="3" t="s">
        <v>22</v>
      </c>
      <c r="F892" s="2">
        <v>6150</v>
      </c>
      <c r="G892" s="2"/>
      <c r="H892" s="4">
        <f t="shared" si="13"/>
        <v>70448.63</v>
      </c>
      <c r="I892" s="11"/>
      <c r="J892" s="11"/>
      <c r="K892">
        <v>1313</v>
      </c>
    </row>
    <row r="893" spans="1:11" customFormat="1" ht="23.25" hidden="1" customHeight="1" x14ac:dyDescent="0.3">
      <c r="A893" s="3">
        <v>2021</v>
      </c>
      <c r="B893" s="94" t="s">
        <v>159</v>
      </c>
      <c r="C893" s="5">
        <v>44549</v>
      </c>
      <c r="D893" s="1" t="s">
        <v>155</v>
      </c>
      <c r="E893" s="3"/>
      <c r="F893" s="2"/>
      <c r="G893" s="2">
        <v>4511</v>
      </c>
      <c r="H893" s="4">
        <f t="shared" si="13"/>
        <v>65937.63</v>
      </c>
      <c r="I893" s="11"/>
      <c r="J893" s="11"/>
      <c r="K893" t="s">
        <v>843</v>
      </c>
    </row>
    <row r="894" spans="1:11" customFormat="1" ht="23.25" hidden="1" customHeight="1" x14ac:dyDescent="0.3">
      <c r="A894" s="3">
        <v>2021</v>
      </c>
      <c r="B894" s="94" t="s">
        <v>159</v>
      </c>
      <c r="C894" s="5">
        <v>44550</v>
      </c>
      <c r="D894" s="1" t="s">
        <v>574</v>
      </c>
      <c r="E894" s="3" t="s">
        <v>22</v>
      </c>
      <c r="F894" s="2">
        <v>17000</v>
      </c>
      <c r="G894" s="2"/>
      <c r="H894" s="4">
        <f t="shared" si="13"/>
        <v>82937.63</v>
      </c>
      <c r="I894" s="11"/>
      <c r="J894" s="11"/>
      <c r="K894">
        <v>1314</v>
      </c>
    </row>
    <row r="895" spans="1:11" customFormat="1" ht="23.25" hidden="1" customHeight="1" x14ac:dyDescent="0.3">
      <c r="A895" s="3">
        <v>2021</v>
      </c>
      <c r="B895" s="94" t="s">
        <v>159</v>
      </c>
      <c r="C895" s="5">
        <v>44550</v>
      </c>
      <c r="D895" s="1" t="s">
        <v>40</v>
      </c>
      <c r="E895" s="3" t="s">
        <v>71</v>
      </c>
      <c r="F895" s="2"/>
      <c r="G895" s="2">
        <v>13520.19</v>
      </c>
      <c r="H895" s="4">
        <f t="shared" si="13"/>
        <v>69417.440000000002</v>
      </c>
      <c r="I895" s="11"/>
      <c r="J895" s="11"/>
      <c r="K895">
        <v>3098</v>
      </c>
    </row>
    <row r="896" spans="1:11" customFormat="1" ht="23.25" hidden="1" customHeight="1" x14ac:dyDescent="0.3">
      <c r="A896" s="3">
        <v>2021</v>
      </c>
      <c r="B896" s="94" t="s">
        <v>159</v>
      </c>
      <c r="C896" s="5">
        <v>44552</v>
      </c>
      <c r="D896" s="1" t="s">
        <v>327</v>
      </c>
      <c r="E896" s="3" t="s">
        <v>22</v>
      </c>
      <c r="F896" s="2">
        <v>960</v>
      </c>
      <c r="G896" s="2"/>
      <c r="H896" s="4">
        <f t="shared" si="13"/>
        <v>70377.440000000002</v>
      </c>
      <c r="I896" s="11"/>
      <c r="J896" s="11"/>
      <c r="K896">
        <v>1317</v>
      </c>
    </row>
    <row r="897" spans="1:11" customFormat="1" ht="23.25" hidden="1" customHeight="1" x14ac:dyDescent="0.3">
      <c r="A897" s="3">
        <v>2021</v>
      </c>
      <c r="B897" s="94" t="s">
        <v>159</v>
      </c>
      <c r="C897" s="5">
        <v>44553</v>
      </c>
      <c r="D897" s="1" t="s">
        <v>25</v>
      </c>
      <c r="E897" s="3" t="s">
        <v>22</v>
      </c>
      <c r="F897" s="2">
        <v>100</v>
      </c>
      <c r="G897" s="2"/>
      <c r="H897" s="4">
        <f t="shared" si="13"/>
        <v>70477.440000000002</v>
      </c>
      <c r="I897" s="11"/>
      <c r="J897" s="11"/>
      <c r="K897">
        <v>1374</v>
      </c>
    </row>
    <row r="898" spans="1:11" customFormat="1" ht="23.25" hidden="1" customHeight="1" x14ac:dyDescent="0.3">
      <c r="A898" s="3">
        <v>2021</v>
      </c>
      <c r="B898" s="94" t="s">
        <v>159</v>
      </c>
      <c r="C898" s="5">
        <v>44554</v>
      </c>
      <c r="D898" s="1" t="s">
        <v>592</v>
      </c>
      <c r="E898" s="3" t="s">
        <v>22</v>
      </c>
      <c r="F898" s="2">
        <v>21800</v>
      </c>
      <c r="G898" s="2"/>
      <c r="H898" s="4">
        <f t="shared" si="13"/>
        <v>92277.440000000002</v>
      </c>
      <c r="I898" s="11"/>
      <c r="J898" s="11"/>
      <c r="K898">
        <v>1318</v>
      </c>
    </row>
    <row r="899" spans="1:11" customFormat="1" ht="23.25" hidden="1" customHeight="1" x14ac:dyDescent="0.3">
      <c r="A899" s="3">
        <v>2021</v>
      </c>
      <c r="B899" s="94" t="s">
        <v>159</v>
      </c>
      <c r="C899" s="5">
        <v>44557</v>
      </c>
      <c r="D899" s="1" t="s">
        <v>575</v>
      </c>
      <c r="E899" s="3" t="s">
        <v>22</v>
      </c>
      <c r="F899" s="2">
        <v>480</v>
      </c>
      <c r="G899" s="2"/>
      <c r="H899" s="4">
        <f t="shared" si="13"/>
        <v>92757.440000000002</v>
      </c>
      <c r="I899" s="11"/>
      <c r="J899" s="11"/>
      <c r="K899">
        <v>1319</v>
      </c>
    </row>
    <row r="900" spans="1:11" customFormat="1" ht="23.25" hidden="1" customHeight="1" x14ac:dyDescent="0.3">
      <c r="A900" s="3">
        <v>2021</v>
      </c>
      <c r="B900" s="94" t="s">
        <v>159</v>
      </c>
      <c r="C900" s="5">
        <v>44557</v>
      </c>
      <c r="D900" s="1" t="s">
        <v>367</v>
      </c>
      <c r="E900" s="3" t="s">
        <v>22</v>
      </c>
      <c r="F900" s="2">
        <v>75850</v>
      </c>
      <c r="G900" s="2"/>
      <c r="H900" s="4">
        <f t="shared" si="13"/>
        <v>168607.44</v>
      </c>
      <c r="I900" s="11"/>
      <c r="J900" s="11"/>
      <c r="K900">
        <v>1320</v>
      </c>
    </row>
    <row r="901" spans="1:11" customFormat="1" ht="23.25" hidden="1" customHeight="1" x14ac:dyDescent="0.3">
      <c r="A901" s="3">
        <v>2021</v>
      </c>
      <c r="B901" s="94" t="s">
        <v>159</v>
      </c>
      <c r="C901" s="5">
        <v>44557</v>
      </c>
      <c r="D901" s="1" t="s">
        <v>40</v>
      </c>
      <c r="E901" s="3" t="s">
        <v>71</v>
      </c>
      <c r="F901" s="2"/>
      <c r="G901" s="2">
        <v>15000</v>
      </c>
      <c r="H901" s="4">
        <f t="shared" si="13"/>
        <v>153607.44</v>
      </c>
      <c r="I901" s="11"/>
      <c r="J901" s="11"/>
      <c r="K901">
        <v>3099</v>
      </c>
    </row>
    <row r="902" spans="1:11" customFormat="1" ht="23.25" hidden="1" customHeight="1" x14ac:dyDescent="0.3">
      <c r="A902" s="3">
        <v>2021</v>
      </c>
      <c r="B902" s="94" t="s">
        <v>159</v>
      </c>
      <c r="C902" s="5">
        <v>44558</v>
      </c>
      <c r="D902" s="1" t="s">
        <v>600</v>
      </c>
      <c r="E902" s="3"/>
      <c r="F902" s="2"/>
      <c r="G902" s="2">
        <v>10000</v>
      </c>
      <c r="H902" s="4">
        <f t="shared" ref="H902:H965" si="14">H901+F902-G902</f>
        <v>143607.44</v>
      </c>
      <c r="I902" s="11"/>
      <c r="J902" s="11"/>
      <c r="K902" t="s">
        <v>844</v>
      </c>
    </row>
    <row r="903" spans="1:11" customFormat="1" ht="23.25" hidden="1" customHeight="1" x14ac:dyDescent="0.3">
      <c r="A903" s="3">
        <v>2021</v>
      </c>
      <c r="B903" s="94" t="s">
        <v>159</v>
      </c>
      <c r="C903" s="5">
        <v>44559</v>
      </c>
      <c r="D903" s="1" t="s">
        <v>363</v>
      </c>
      <c r="E903" s="3" t="s">
        <v>22</v>
      </c>
      <c r="F903" s="2">
        <v>2092.86</v>
      </c>
      <c r="G903" s="2"/>
      <c r="H903" s="4">
        <f t="shared" si="14"/>
        <v>145700.29999999999</v>
      </c>
      <c r="I903" s="11"/>
      <c r="J903" s="11"/>
      <c r="K903">
        <v>1329</v>
      </c>
    </row>
    <row r="904" spans="1:11" customFormat="1" ht="23.25" hidden="1" customHeight="1" x14ac:dyDescent="0.3">
      <c r="A904" s="3">
        <v>2021</v>
      </c>
      <c r="B904" s="94" t="s">
        <v>159</v>
      </c>
      <c r="C904" s="5">
        <v>44559</v>
      </c>
      <c r="D904" s="1" t="s">
        <v>368</v>
      </c>
      <c r="E904" s="3" t="s">
        <v>22</v>
      </c>
      <c r="F904" s="26">
        <v>4000</v>
      </c>
      <c r="G904" s="26"/>
      <c r="H904" s="4">
        <f t="shared" si="14"/>
        <v>149700.29999999999</v>
      </c>
      <c r="I904" s="11"/>
      <c r="J904" s="11"/>
      <c r="K904">
        <v>1376</v>
      </c>
    </row>
    <row r="905" spans="1:11" s="75" customFormat="1" ht="23.25" hidden="1" customHeight="1" thickBot="1" x14ac:dyDescent="0.35">
      <c r="A905" s="34">
        <v>2021</v>
      </c>
      <c r="B905" s="95" t="s">
        <v>159</v>
      </c>
      <c r="C905" s="19">
        <v>44560</v>
      </c>
      <c r="D905" s="24" t="s">
        <v>463</v>
      </c>
      <c r="E905" s="34" t="s">
        <v>22</v>
      </c>
      <c r="F905" s="21">
        <v>6050</v>
      </c>
      <c r="G905" s="21"/>
      <c r="H905" s="22">
        <f t="shared" si="14"/>
        <v>155750.29999999999</v>
      </c>
      <c r="I905" s="80"/>
      <c r="J905" s="11"/>
      <c r="K905" s="75">
        <v>1330</v>
      </c>
    </row>
    <row r="906" spans="1:11" customFormat="1" ht="23.25" hidden="1" customHeight="1" x14ac:dyDescent="0.3">
      <c r="A906" s="3">
        <v>2022</v>
      </c>
      <c r="B906" s="94" t="s">
        <v>104</v>
      </c>
      <c r="C906" s="5">
        <v>44564</v>
      </c>
      <c r="D906" s="1" t="s">
        <v>40</v>
      </c>
      <c r="E906" s="3" t="s">
        <v>71</v>
      </c>
      <c r="F906" s="2"/>
      <c r="G906" s="2">
        <v>15000</v>
      </c>
      <c r="H906" s="4">
        <f t="shared" si="14"/>
        <v>140750.29999999999</v>
      </c>
      <c r="I906" s="11"/>
      <c r="J906" s="11"/>
      <c r="K906">
        <v>3100</v>
      </c>
    </row>
    <row r="907" spans="1:11" customFormat="1" ht="23.25" hidden="1" customHeight="1" x14ac:dyDescent="0.3">
      <c r="A907" s="3">
        <v>2022</v>
      </c>
      <c r="B907" s="94" t="s">
        <v>104</v>
      </c>
      <c r="C907" s="5">
        <v>44565</v>
      </c>
      <c r="D907" s="1" t="s">
        <v>544</v>
      </c>
      <c r="E907" s="3" t="s">
        <v>22</v>
      </c>
      <c r="F907" s="2">
        <v>25300</v>
      </c>
      <c r="G907" s="2"/>
      <c r="H907" s="4">
        <f t="shared" si="14"/>
        <v>166050.29999999999</v>
      </c>
      <c r="I907" s="11"/>
      <c r="J907" s="11"/>
      <c r="K907">
        <v>1334</v>
      </c>
    </row>
    <row r="908" spans="1:11" customFormat="1" ht="23.25" hidden="1" customHeight="1" x14ac:dyDescent="0.3">
      <c r="A908" s="3">
        <v>2022</v>
      </c>
      <c r="B908" s="94" t="s">
        <v>104</v>
      </c>
      <c r="C908" s="5">
        <v>44566</v>
      </c>
      <c r="D908" s="1" t="s">
        <v>145</v>
      </c>
      <c r="E908" s="3" t="s">
        <v>99</v>
      </c>
      <c r="F908" s="2"/>
      <c r="G908" s="2">
        <v>2880</v>
      </c>
      <c r="H908" s="4">
        <f t="shared" si="14"/>
        <v>163170.29999999999</v>
      </c>
      <c r="I908" s="11"/>
      <c r="J908" s="11"/>
      <c r="K908" t="s">
        <v>880</v>
      </c>
    </row>
    <row r="909" spans="1:11" customFormat="1" ht="23.25" hidden="1" customHeight="1" x14ac:dyDescent="0.3">
      <c r="A909" s="3">
        <v>2022</v>
      </c>
      <c r="B909" s="94" t="s">
        <v>104</v>
      </c>
      <c r="C909" s="5">
        <v>44566</v>
      </c>
      <c r="D909" s="1" t="s">
        <v>156</v>
      </c>
      <c r="E909" s="3" t="s">
        <v>99</v>
      </c>
      <c r="F909" s="2"/>
      <c r="G909" s="2">
        <v>4032</v>
      </c>
      <c r="H909" s="4">
        <f t="shared" si="14"/>
        <v>159138.29999999999</v>
      </c>
      <c r="I909" s="11"/>
      <c r="J909" s="11"/>
      <c r="K909" t="s">
        <v>881</v>
      </c>
    </row>
    <row r="910" spans="1:11" customFormat="1" ht="23.25" hidden="1" customHeight="1" x14ac:dyDescent="0.3">
      <c r="A910" s="3">
        <v>2022</v>
      </c>
      <c r="B910" s="94" t="s">
        <v>104</v>
      </c>
      <c r="C910" s="5">
        <v>44568</v>
      </c>
      <c r="D910" s="1" t="s">
        <v>534</v>
      </c>
      <c r="E910" s="3" t="s">
        <v>22</v>
      </c>
      <c r="F910" s="2">
        <v>12240</v>
      </c>
      <c r="G910" s="2"/>
      <c r="H910" s="4">
        <f t="shared" si="14"/>
        <v>171378.3</v>
      </c>
      <c r="I910" s="11"/>
      <c r="J910" s="11"/>
      <c r="K910">
        <v>1335</v>
      </c>
    </row>
    <row r="911" spans="1:11" customFormat="1" ht="23.25" hidden="1" customHeight="1" x14ac:dyDescent="0.3">
      <c r="A911" s="3">
        <v>2022</v>
      </c>
      <c r="B911" s="94" t="s">
        <v>104</v>
      </c>
      <c r="C911" s="5">
        <v>44569</v>
      </c>
      <c r="D911" s="1" t="s">
        <v>600</v>
      </c>
      <c r="E911" s="3" t="s">
        <v>99</v>
      </c>
      <c r="F911" s="2"/>
      <c r="G911" s="2">
        <v>20000</v>
      </c>
      <c r="H911" s="4">
        <f t="shared" si="14"/>
        <v>151378.29999999999</v>
      </c>
      <c r="I911" s="11"/>
      <c r="J911" s="11"/>
      <c r="K911" t="s">
        <v>882</v>
      </c>
    </row>
    <row r="912" spans="1:11" customFormat="1" ht="23.25" hidden="1" customHeight="1" x14ac:dyDescent="0.3">
      <c r="A912" s="3">
        <v>2022</v>
      </c>
      <c r="B912" s="94" t="s">
        <v>104</v>
      </c>
      <c r="C912" s="5">
        <v>44570</v>
      </c>
      <c r="D912" s="1" t="s">
        <v>96</v>
      </c>
      <c r="E912" s="3" t="s">
        <v>99</v>
      </c>
      <c r="F912" s="2"/>
      <c r="G912" s="2">
        <v>100000</v>
      </c>
      <c r="H912" s="4">
        <f t="shared" si="14"/>
        <v>51378.299999999988</v>
      </c>
      <c r="I912" s="11"/>
      <c r="J912" s="11"/>
      <c r="K912" t="s">
        <v>883</v>
      </c>
    </row>
    <row r="913" spans="1:11" customFormat="1" ht="23.25" hidden="1" customHeight="1" x14ac:dyDescent="0.3">
      <c r="A913" s="3">
        <v>2022</v>
      </c>
      <c r="B913" s="94" t="s">
        <v>104</v>
      </c>
      <c r="C913" s="5">
        <v>44571</v>
      </c>
      <c r="D913" s="1" t="s">
        <v>40</v>
      </c>
      <c r="E913" s="3" t="s">
        <v>71</v>
      </c>
      <c r="F913" s="2"/>
      <c r="G913" s="2">
        <v>20000</v>
      </c>
      <c r="H913" s="4">
        <f t="shared" si="14"/>
        <v>31378.299999999988</v>
      </c>
      <c r="I913" s="11"/>
      <c r="J913" s="11"/>
      <c r="K913">
        <v>3101</v>
      </c>
    </row>
    <row r="914" spans="1:11" customFormat="1" ht="23.25" hidden="1" customHeight="1" x14ac:dyDescent="0.3">
      <c r="A914" s="3">
        <v>2022</v>
      </c>
      <c r="B914" s="94" t="s">
        <v>104</v>
      </c>
      <c r="C914" s="5">
        <v>44574</v>
      </c>
      <c r="D914" s="1" t="s">
        <v>594</v>
      </c>
      <c r="E914" s="3" t="s">
        <v>22</v>
      </c>
      <c r="F914" s="2">
        <v>500</v>
      </c>
      <c r="G914" s="2"/>
      <c r="H914" s="4">
        <f t="shared" si="14"/>
        <v>31878.299999999988</v>
      </c>
      <c r="I914" s="11"/>
      <c r="J914" s="11"/>
      <c r="K914">
        <v>1336</v>
      </c>
    </row>
    <row r="915" spans="1:11" customFormat="1" ht="23.25" hidden="1" customHeight="1" x14ac:dyDescent="0.3">
      <c r="A915" s="3">
        <v>2022</v>
      </c>
      <c r="B915" s="94" t="s">
        <v>104</v>
      </c>
      <c r="C915" s="5">
        <v>44579</v>
      </c>
      <c r="D915" s="1" t="s">
        <v>155</v>
      </c>
      <c r="E915" s="3" t="s">
        <v>99</v>
      </c>
      <c r="F915" s="2"/>
      <c r="G915" s="2">
        <v>4511</v>
      </c>
      <c r="H915" s="4">
        <f t="shared" si="14"/>
        <v>27367.299999999988</v>
      </c>
      <c r="I915" s="11"/>
      <c r="J915" s="11"/>
      <c r="K915" t="s">
        <v>884</v>
      </c>
    </row>
    <row r="916" spans="1:11" customFormat="1" ht="23.25" hidden="1" customHeight="1" x14ac:dyDescent="0.3">
      <c r="A916" s="3">
        <v>2022</v>
      </c>
      <c r="B916" s="94" t="s">
        <v>104</v>
      </c>
      <c r="C916" s="5">
        <v>44579</v>
      </c>
      <c r="D916" s="1" t="s">
        <v>40</v>
      </c>
      <c r="E916" s="3" t="s">
        <v>71</v>
      </c>
      <c r="F916" s="2"/>
      <c r="G916" s="2">
        <v>22969.48</v>
      </c>
      <c r="H916" s="4">
        <f t="shared" si="14"/>
        <v>4397.8199999999888</v>
      </c>
      <c r="I916" s="11"/>
      <c r="J916" s="11"/>
      <c r="K916">
        <v>3102</v>
      </c>
    </row>
    <row r="917" spans="1:11" customFormat="1" ht="23.25" hidden="1" customHeight="1" x14ac:dyDescent="0.3">
      <c r="A917" s="3">
        <v>2022</v>
      </c>
      <c r="B917" s="94" t="s">
        <v>104</v>
      </c>
      <c r="C917" s="5">
        <v>44581</v>
      </c>
      <c r="D917" s="1" t="s">
        <v>574</v>
      </c>
      <c r="E917" s="3" t="s">
        <v>22</v>
      </c>
      <c r="F917" s="2">
        <v>17000</v>
      </c>
      <c r="G917" s="2"/>
      <c r="H917" s="4">
        <f t="shared" si="14"/>
        <v>21397.819999999989</v>
      </c>
      <c r="I917" s="11"/>
      <c r="J917" s="11"/>
      <c r="K917">
        <v>1337</v>
      </c>
    </row>
    <row r="918" spans="1:11" customFormat="1" ht="23.25" hidden="1" customHeight="1" x14ac:dyDescent="0.3">
      <c r="A918" s="3">
        <v>2022</v>
      </c>
      <c r="B918" s="94" t="s">
        <v>104</v>
      </c>
      <c r="C918" s="5">
        <v>44582</v>
      </c>
      <c r="D918" s="1" t="s">
        <v>487</v>
      </c>
      <c r="E918" s="3" t="s">
        <v>22</v>
      </c>
      <c r="F918" s="2">
        <v>1200</v>
      </c>
      <c r="G918" s="2"/>
      <c r="H918" s="4">
        <f t="shared" si="14"/>
        <v>22597.819999999989</v>
      </c>
      <c r="I918" s="11"/>
      <c r="J918" s="11"/>
      <c r="K918">
        <v>1338</v>
      </c>
    </row>
    <row r="919" spans="1:11" customFormat="1" ht="23.25" hidden="1" customHeight="1" x14ac:dyDescent="0.3">
      <c r="A919" s="3">
        <v>2022</v>
      </c>
      <c r="B919" s="94" t="s">
        <v>104</v>
      </c>
      <c r="C919" s="5">
        <v>44582</v>
      </c>
      <c r="D919" s="1" t="s">
        <v>405</v>
      </c>
      <c r="E919" s="3" t="s">
        <v>22</v>
      </c>
      <c r="F919" s="2">
        <v>12850</v>
      </c>
      <c r="G919" s="2"/>
      <c r="H919" s="4">
        <f t="shared" si="14"/>
        <v>35447.819999999992</v>
      </c>
      <c r="I919" s="11"/>
      <c r="J919" s="11"/>
      <c r="K919">
        <v>1339</v>
      </c>
    </row>
    <row r="920" spans="1:11" customFormat="1" ht="23.25" hidden="1" customHeight="1" x14ac:dyDescent="0.3">
      <c r="A920" s="3">
        <v>2022</v>
      </c>
      <c r="B920" s="94" t="s">
        <v>104</v>
      </c>
      <c r="C920" s="5">
        <v>44584</v>
      </c>
      <c r="D920" s="1" t="s">
        <v>592</v>
      </c>
      <c r="E920" s="3" t="s">
        <v>22</v>
      </c>
      <c r="F920" s="2">
        <v>27600</v>
      </c>
      <c r="G920" s="2"/>
      <c r="H920" s="4">
        <f t="shared" si="14"/>
        <v>63047.819999999992</v>
      </c>
      <c r="I920" s="11"/>
      <c r="J920" s="11"/>
      <c r="K920">
        <v>1340</v>
      </c>
    </row>
    <row r="921" spans="1:11" customFormat="1" ht="23.25" hidden="1" customHeight="1" x14ac:dyDescent="0.3">
      <c r="A921" s="3">
        <v>2022</v>
      </c>
      <c r="B921" s="94" t="s">
        <v>104</v>
      </c>
      <c r="C921" s="5">
        <v>44585</v>
      </c>
      <c r="D921" s="1" t="s">
        <v>600</v>
      </c>
      <c r="E921" s="3" t="s">
        <v>99</v>
      </c>
      <c r="F921" s="2"/>
      <c r="G921" s="2">
        <v>10000</v>
      </c>
      <c r="H921" s="4">
        <f t="shared" si="14"/>
        <v>53047.819999999992</v>
      </c>
      <c r="I921" s="11"/>
      <c r="J921" s="11"/>
      <c r="K921" t="s">
        <v>885</v>
      </c>
    </row>
    <row r="922" spans="1:11" customFormat="1" ht="23.25" hidden="1" customHeight="1" x14ac:dyDescent="0.3">
      <c r="A922" s="3">
        <v>2022</v>
      </c>
      <c r="B922" s="94" t="s">
        <v>104</v>
      </c>
      <c r="C922" s="5">
        <v>44585</v>
      </c>
      <c r="D922" s="1" t="s">
        <v>40</v>
      </c>
      <c r="E922" s="3" t="s">
        <v>71</v>
      </c>
      <c r="F922" s="2"/>
      <c r="G922" s="2">
        <v>20000</v>
      </c>
      <c r="H922" s="4">
        <f t="shared" si="14"/>
        <v>33047.819999999992</v>
      </c>
      <c r="I922" s="11"/>
      <c r="J922" s="11"/>
      <c r="K922">
        <v>3103</v>
      </c>
    </row>
    <row r="923" spans="1:11" customFormat="1" ht="23.25" hidden="1" customHeight="1" x14ac:dyDescent="0.3">
      <c r="A923" s="3">
        <v>2022</v>
      </c>
      <c r="B923" s="94" t="s">
        <v>104</v>
      </c>
      <c r="C923" s="5">
        <v>44586</v>
      </c>
      <c r="D923" s="1" t="s">
        <v>592</v>
      </c>
      <c r="E923" s="3" t="s">
        <v>22</v>
      </c>
      <c r="F923" s="2">
        <v>26850</v>
      </c>
      <c r="G923" s="2"/>
      <c r="H923" s="4">
        <f t="shared" si="14"/>
        <v>59897.819999999992</v>
      </c>
      <c r="I923" s="11"/>
      <c r="J923" s="11"/>
      <c r="K923">
        <v>1341</v>
      </c>
    </row>
    <row r="924" spans="1:11" customFormat="1" ht="23.25" hidden="1" customHeight="1" x14ac:dyDescent="0.3">
      <c r="A924" s="3">
        <v>2022</v>
      </c>
      <c r="B924" s="94" t="s">
        <v>104</v>
      </c>
      <c r="C924" s="5">
        <v>44586</v>
      </c>
      <c r="D924" s="1" t="s">
        <v>166</v>
      </c>
      <c r="E924" s="3" t="s">
        <v>22</v>
      </c>
      <c r="F924" s="2">
        <v>5475</v>
      </c>
      <c r="G924" s="2"/>
      <c r="H924" s="4">
        <f t="shared" si="14"/>
        <v>65372.819999999992</v>
      </c>
      <c r="I924" s="11"/>
      <c r="J924" s="11"/>
      <c r="K924">
        <v>1322</v>
      </c>
    </row>
    <row r="925" spans="1:11" customFormat="1" ht="23.25" hidden="1" customHeight="1" x14ac:dyDescent="0.3">
      <c r="A925" s="3">
        <v>2022</v>
      </c>
      <c r="B925" s="94" t="s">
        <v>104</v>
      </c>
      <c r="C925" s="5">
        <v>44587</v>
      </c>
      <c r="D925" s="1" t="s">
        <v>582</v>
      </c>
      <c r="E925" s="3" t="s">
        <v>22</v>
      </c>
      <c r="F925" s="2">
        <v>5090</v>
      </c>
      <c r="G925" s="2"/>
      <c r="H925" s="4">
        <f t="shared" si="14"/>
        <v>70462.819999999992</v>
      </c>
      <c r="I925" s="11"/>
      <c r="J925" s="11"/>
      <c r="K925">
        <v>1342</v>
      </c>
    </row>
    <row r="926" spans="1:11" customFormat="1" ht="23.25" hidden="1" customHeight="1" x14ac:dyDescent="0.3">
      <c r="A926" s="3">
        <v>2022</v>
      </c>
      <c r="B926" s="94" t="s">
        <v>104</v>
      </c>
      <c r="C926" s="5">
        <v>44587</v>
      </c>
      <c r="D926" s="1" t="s">
        <v>367</v>
      </c>
      <c r="E926" s="3" t="s">
        <v>22</v>
      </c>
      <c r="F926" s="2">
        <v>76000</v>
      </c>
      <c r="G926" s="2"/>
      <c r="H926" s="4">
        <f t="shared" si="14"/>
        <v>146462.82</v>
      </c>
      <c r="I926" s="11"/>
      <c r="J926" s="11"/>
      <c r="K926">
        <v>1321</v>
      </c>
    </row>
    <row r="927" spans="1:11" customFormat="1" ht="23.25" hidden="1" customHeight="1" x14ac:dyDescent="0.3">
      <c r="A927" s="3">
        <v>2022</v>
      </c>
      <c r="B927" s="94" t="s">
        <v>104</v>
      </c>
      <c r="C927" s="5">
        <v>44588</v>
      </c>
      <c r="D927" s="1" t="s">
        <v>569</v>
      </c>
      <c r="E927" s="3" t="s">
        <v>22</v>
      </c>
      <c r="F927" s="2">
        <v>5400</v>
      </c>
      <c r="G927" s="2"/>
      <c r="H927" s="4">
        <f t="shared" si="14"/>
        <v>151862.82</v>
      </c>
      <c r="I927" s="11"/>
      <c r="J927" s="11"/>
      <c r="K927">
        <v>1343</v>
      </c>
    </row>
    <row r="928" spans="1:11" customFormat="1" ht="23.25" hidden="1" customHeight="1" x14ac:dyDescent="0.3">
      <c r="A928" s="3">
        <v>2022</v>
      </c>
      <c r="B928" s="94" t="s">
        <v>104</v>
      </c>
      <c r="C928" s="5">
        <v>44588</v>
      </c>
      <c r="D928" s="1" t="s">
        <v>592</v>
      </c>
      <c r="E928" s="3" t="s">
        <v>22</v>
      </c>
      <c r="F928" s="2">
        <v>11800</v>
      </c>
      <c r="G928" s="2"/>
      <c r="H928" s="4">
        <f t="shared" si="14"/>
        <v>163662.82</v>
      </c>
      <c r="I928" s="11"/>
      <c r="J928" s="11"/>
      <c r="K928">
        <v>1344</v>
      </c>
    </row>
    <row r="929" spans="1:11" customFormat="1" ht="23.25" hidden="1" customHeight="1" x14ac:dyDescent="0.3">
      <c r="A929" s="3">
        <v>2022</v>
      </c>
      <c r="B929" s="94" t="s">
        <v>104</v>
      </c>
      <c r="C929" s="5">
        <v>44588</v>
      </c>
      <c r="D929" s="1" t="s">
        <v>605</v>
      </c>
      <c r="E929" s="3" t="s">
        <v>99</v>
      </c>
      <c r="F929" s="26"/>
      <c r="G929" s="26">
        <v>10000</v>
      </c>
      <c r="H929" s="4">
        <f t="shared" si="14"/>
        <v>153662.82</v>
      </c>
      <c r="I929" s="11"/>
      <c r="J929" s="11"/>
      <c r="K929" t="s">
        <v>886</v>
      </c>
    </row>
    <row r="930" spans="1:11" customFormat="1" ht="23.25" hidden="1" customHeight="1" x14ac:dyDescent="0.3">
      <c r="A930" s="3">
        <v>2022</v>
      </c>
      <c r="B930" s="94" t="s">
        <v>104</v>
      </c>
      <c r="C930" s="5">
        <v>44588</v>
      </c>
      <c r="D930" s="1" t="s">
        <v>600</v>
      </c>
      <c r="E930" s="3" t="s">
        <v>99</v>
      </c>
      <c r="F930" s="2"/>
      <c r="G930" s="2">
        <v>10000</v>
      </c>
      <c r="H930" s="4">
        <f t="shared" si="14"/>
        <v>143662.82</v>
      </c>
      <c r="I930" s="11"/>
      <c r="J930" s="11"/>
      <c r="K930" t="s">
        <v>887</v>
      </c>
    </row>
    <row r="931" spans="1:11" customFormat="1" ht="23.25" hidden="1" customHeight="1" x14ac:dyDescent="0.3">
      <c r="A931" s="3">
        <v>2022</v>
      </c>
      <c r="B931" s="94" t="s">
        <v>104</v>
      </c>
      <c r="C931" s="5">
        <v>44588</v>
      </c>
      <c r="D931" s="1" t="s">
        <v>363</v>
      </c>
      <c r="E931" s="3" t="s">
        <v>22</v>
      </c>
      <c r="F931" s="2">
        <v>1345.41</v>
      </c>
      <c r="G931" s="2"/>
      <c r="H931" s="4">
        <f t="shared" si="14"/>
        <v>145008.23000000001</v>
      </c>
      <c r="I931" s="11"/>
      <c r="J931" s="11"/>
      <c r="K931">
        <v>1345</v>
      </c>
    </row>
    <row r="932" spans="1:11" customFormat="1" ht="23.25" hidden="1" customHeight="1" x14ac:dyDescent="0.3">
      <c r="A932" s="3">
        <v>2022</v>
      </c>
      <c r="B932" s="94" t="s">
        <v>104</v>
      </c>
      <c r="C932" s="5">
        <v>44590</v>
      </c>
      <c r="D932" s="1" t="s">
        <v>40</v>
      </c>
      <c r="E932" s="3" t="s">
        <v>71</v>
      </c>
      <c r="F932" s="26"/>
      <c r="G932" s="26">
        <v>15000</v>
      </c>
      <c r="H932" s="4">
        <f t="shared" si="14"/>
        <v>130008.23000000001</v>
      </c>
      <c r="I932" s="11"/>
      <c r="J932" s="11"/>
      <c r="K932">
        <v>3104</v>
      </c>
    </row>
    <row r="933" spans="1:11" s="75" customFormat="1" ht="23.25" hidden="1" customHeight="1" thickBot="1" x14ac:dyDescent="0.35">
      <c r="A933" s="34">
        <v>2022</v>
      </c>
      <c r="B933" s="95" t="s">
        <v>104</v>
      </c>
      <c r="C933" s="19">
        <v>44592</v>
      </c>
      <c r="D933" s="24" t="s">
        <v>368</v>
      </c>
      <c r="E933" s="34" t="s">
        <v>22</v>
      </c>
      <c r="F933" s="21">
        <v>3150</v>
      </c>
      <c r="G933" s="21"/>
      <c r="H933" s="22">
        <f t="shared" si="14"/>
        <v>133158.23000000001</v>
      </c>
      <c r="I933" s="80"/>
      <c r="J933" s="11"/>
      <c r="K933">
        <v>1346</v>
      </c>
    </row>
    <row r="934" spans="1:11" customFormat="1" ht="23.25" hidden="1" customHeight="1" x14ac:dyDescent="0.3">
      <c r="A934" s="3">
        <v>2022</v>
      </c>
      <c r="B934" s="94" t="s">
        <v>358</v>
      </c>
      <c r="C934" s="5">
        <v>44596</v>
      </c>
      <c r="D934" s="1" t="s">
        <v>544</v>
      </c>
      <c r="E934" s="3" t="s">
        <v>22</v>
      </c>
      <c r="F934" s="2">
        <v>41136.35</v>
      </c>
      <c r="G934" s="2"/>
      <c r="H934" s="4">
        <f t="shared" si="14"/>
        <v>174294.58000000002</v>
      </c>
      <c r="I934" s="11"/>
      <c r="J934" s="11"/>
      <c r="K934">
        <v>1347</v>
      </c>
    </row>
    <row r="935" spans="1:11" customFormat="1" ht="23.25" hidden="1" customHeight="1" x14ac:dyDescent="0.3">
      <c r="A935" s="3">
        <v>2022</v>
      </c>
      <c r="B935" s="94" t="s">
        <v>358</v>
      </c>
      <c r="C935" s="5">
        <v>44596</v>
      </c>
      <c r="D935" s="1" t="s">
        <v>145</v>
      </c>
      <c r="E935" s="3" t="s">
        <v>99</v>
      </c>
      <c r="F935" s="2"/>
      <c r="G935" s="2">
        <v>2880</v>
      </c>
      <c r="H935" s="4">
        <f t="shared" si="14"/>
        <v>171414.58000000002</v>
      </c>
      <c r="I935" s="11"/>
      <c r="J935" s="11"/>
      <c r="K935" t="s">
        <v>902</v>
      </c>
    </row>
    <row r="936" spans="1:11" customFormat="1" ht="23.25" hidden="1" customHeight="1" x14ac:dyDescent="0.3">
      <c r="A936" s="3">
        <v>2022</v>
      </c>
      <c r="B936" s="94" t="s">
        <v>358</v>
      </c>
      <c r="C936" s="5">
        <v>44596</v>
      </c>
      <c r="D936" s="1" t="s">
        <v>155</v>
      </c>
      <c r="E936" s="3" t="s">
        <v>99</v>
      </c>
      <c r="F936" s="2"/>
      <c r="G936" s="2">
        <v>4032</v>
      </c>
      <c r="H936" s="4">
        <f t="shared" si="14"/>
        <v>167382.58000000002</v>
      </c>
      <c r="I936" s="11"/>
      <c r="J936" s="11"/>
      <c r="K936" t="s">
        <v>872</v>
      </c>
    </row>
    <row r="937" spans="1:11" customFormat="1" ht="23.25" hidden="1" customHeight="1" x14ac:dyDescent="0.3">
      <c r="A937" s="3">
        <v>2022</v>
      </c>
      <c r="B937" s="94" t="s">
        <v>358</v>
      </c>
      <c r="C937" s="5">
        <v>44599</v>
      </c>
      <c r="D937" s="1" t="s">
        <v>166</v>
      </c>
      <c r="E937" s="3" t="s">
        <v>22</v>
      </c>
      <c r="F937" s="2">
        <v>9150</v>
      </c>
      <c r="G937" s="2"/>
      <c r="H937" s="4">
        <f t="shared" si="14"/>
        <v>176532.58000000002</v>
      </c>
      <c r="I937" s="11"/>
      <c r="J937" s="11"/>
      <c r="K937">
        <v>1348</v>
      </c>
    </row>
    <row r="938" spans="1:11" customFormat="1" ht="23.25" hidden="1" customHeight="1" x14ac:dyDescent="0.3">
      <c r="A938" s="3">
        <v>2022</v>
      </c>
      <c r="B938" s="94" t="s">
        <v>358</v>
      </c>
      <c r="C938" s="5">
        <v>44600</v>
      </c>
      <c r="D938" s="1" t="s">
        <v>1111</v>
      </c>
      <c r="E938" s="3" t="s">
        <v>22</v>
      </c>
      <c r="F938" s="2">
        <v>800</v>
      </c>
      <c r="G938" s="2"/>
      <c r="H938" s="4">
        <f t="shared" si="14"/>
        <v>177332.58000000002</v>
      </c>
      <c r="I938" s="11"/>
      <c r="J938" s="11"/>
      <c r="K938">
        <v>1349</v>
      </c>
    </row>
    <row r="939" spans="1:11" customFormat="1" ht="23.25" hidden="1" customHeight="1" x14ac:dyDescent="0.3">
      <c r="A939" s="3">
        <v>2022</v>
      </c>
      <c r="B939" s="94" t="s">
        <v>358</v>
      </c>
      <c r="C939" s="5">
        <v>44600</v>
      </c>
      <c r="D939" s="1" t="s">
        <v>87</v>
      </c>
      <c r="E939" s="3" t="s">
        <v>99</v>
      </c>
      <c r="F939" s="2"/>
      <c r="G939" s="2">
        <v>10000</v>
      </c>
      <c r="H939" s="4">
        <f t="shared" si="14"/>
        <v>167332.58000000002</v>
      </c>
      <c r="I939" s="11"/>
      <c r="J939" s="11"/>
      <c r="K939" t="s">
        <v>903</v>
      </c>
    </row>
    <row r="940" spans="1:11" customFormat="1" ht="23.25" hidden="1" customHeight="1" x14ac:dyDescent="0.3">
      <c r="A940" s="3">
        <v>2022</v>
      </c>
      <c r="B940" s="94" t="s">
        <v>358</v>
      </c>
      <c r="C940" s="5">
        <v>44603</v>
      </c>
      <c r="D940" s="1" t="s">
        <v>40</v>
      </c>
      <c r="E940" s="3" t="s">
        <v>71</v>
      </c>
      <c r="F940" s="2"/>
      <c r="G940" s="2">
        <v>20000</v>
      </c>
      <c r="H940" s="4">
        <f t="shared" si="14"/>
        <v>147332.58000000002</v>
      </c>
      <c r="I940" s="11"/>
      <c r="J940" s="11"/>
      <c r="K940">
        <v>3105</v>
      </c>
    </row>
    <row r="941" spans="1:11" customFormat="1" ht="23.25" hidden="1" customHeight="1" x14ac:dyDescent="0.3">
      <c r="A941" s="3">
        <v>2022</v>
      </c>
      <c r="B941" s="94" t="s">
        <v>358</v>
      </c>
      <c r="C941" s="5">
        <v>44604</v>
      </c>
      <c r="D941" s="1" t="s">
        <v>487</v>
      </c>
      <c r="E941" s="3" t="s">
        <v>22</v>
      </c>
      <c r="F941" s="2">
        <v>3550</v>
      </c>
      <c r="G941" s="2"/>
      <c r="H941" s="4">
        <f t="shared" si="14"/>
        <v>150882.58000000002</v>
      </c>
      <c r="I941" s="11"/>
      <c r="J941" s="11"/>
      <c r="K941">
        <v>1350</v>
      </c>
    </row>
    <row r="942" spans="1:11" customFormat="1" ht="23.25" hidden="1" customHeight="1" x14ac:dyDescent="0.3">
      <c r="A942" s="3">
        <v>2022</v>
      </c>
      <c r="B942" s="94" t="s">
        <v>358</v>
      </c>
      <c r="C942" s="5">
        <v>44606</v>
      </c>
      <c r="D942" s="1" t="s">
        <v>545</v>
      </c>
      <c r="E942" s="3" t="s">
        <v>22</v>
      </c>
      <c r="F942" s="2">
        <v>4150</v>
      </c>
      <c r="G942" s="2"/>
      <c r="H942" s="4">
        <f t="shared" si="14"/>
        <v>155032.58000000002</v>
      </c>
      <c r="I942" s="11"/>
      <c r="J942" s="11"/>
      <c r="K942">
        <v>1351</v>
      </c>
    </row>
    <row r="943" spans="1:11" customFormat="1" ht="23.25" hidden="1" customHeight="1" x14ac:dyDescent="0.3">
      <c r="A943" s="3">
        <v>2022</v>
      </c>
      <c r="B943" s="94" t="s">
        <v>358</v>
      </c>
      <c r="C943" s="5">
        <v>44606</v>
      </c>
      <c r="D943" s="1" t="s">
        <v>477</v>
      </c>
      <c r="E943" s="3" t="s">
        <v>22</v>
      </c>
      <c r="F943" s="2">
        <v>1700</v>
      </c>
      <c r="G943" s="2"/>
      <c r="H943" s="4">
        <f t="shared" si="14"/>
        <v>156732.58000000002</v>
      </c>
      <c r="I943" s="11"/>
      <c r="J943" s="11"/>
      <c r="K943">
        <v>1352</v>
      </c>
    </row>
    <row r="944" spans="1:11" customFormat="1" ht="23.25" hidden="1" customHeight="1" x14ac:dyDescent="0.3">
      <c r="A944" s="3">
        <v>2022</v>
      </c>
      <c r="B944" s="94" t="s">
        <v>358</v>
      </c>
      <c r="C944" s="5">
        <v>44607</v>
      </c>
      <c r="D944" s="1" t="s">
        <v>594</v>
      </c>
      <c r="E944" s="3" t="s">
        <v>22</v>
      </c>
      <c r="F944" s="2">
        <v>1000</v>
      </c>
      <c r="G944" s="2"/>
      <c r="H944" s="4">
        <f t="shared" si="14"/>
        <v>157732.58000000002</v>
      </c>
      <c r="I944" s="11"/>
      <c r="J944" s="11"/>
      <c r="K944">
        <v>1353</v>
      </c>
    </row>
    <row r="945" spans="1:12" customFormat="1" ht="23.25" hidden="1" customHeight="1" x14ac:dyDescent="0.3">
      <c r="A945" s="3">
        <v>2022</v>
      </c>
      <c r="B945" s="94" t="s">
        <v>358</v>
      </c>
      <c r="C945" s="5">
        <v>44608</v>
      </c>
      <c r="D945" s="1" t="s">
        <v>87</v>
      </c>
      <c r="E945" s="3" t="s">
        <v>99</v>
      </c>
      <c r="F945" s="2"/>
      <c r="G945" s="2">
        <v>5000</v>
      </c>
      <c r="H945" s="4">
        <f t="shared" si="14"/>
        <v>152732.58000000002</v>
      </c>
      <c r="I945" s="11"/>
      <c r="J945" s="11"/>
      <c r="K945" t="s">
        <v>904</v>
      </c>
    </row>
    <row r="946" spans="1:12" customFormat="1" ht="23.25" hidden="1" customHeight="1" x14ac:dyDescent="0.3">
      <c r="A946" s="3">
        <v>2022</v>
      </c>
      <c r="B946" s="94" t="s">
        <v>358</v>
      </c>
      <c r="C946" s="5">
        <v>44608</v>
      </c>
      <c r="D946" s="1" t="s">
        <v>534</v>
      </c>
      <c r="E946" s="3" t="s">
        <v>22</v>
      </c>
      <c r="F946" s="2">
        <v>21860</v>
      </c>
      <c r="G946" s="2"/>
      <c r="H946" s="4">
        <f t="shared" si="14"/>
        <v>174592.58000000002</v>
      </c>
      <c r="I946" s="11"/>
      <c r="J946" s="11"/>
      <c r="K946">
        <v>1354</v>
      </c>
    </row>
    <row r="947" spans="1:12" customFormat="1" ht="23.25" hidden="1" customHeight="1" x14ac:dyDescent="0.3">
      <c r="A947" s="3">
        <v>2022</v>
      </c>
      <c r="B947" s="94" t="s">
        <v>358</v>
      </c>
      <c r="C947" s="5">
        <v>44608</v>
      </c>
      <c r="D947" s="1" t="s">
        <v>463</v>
      </c>
      <c r="E947" s="3" t="s">
        <v>22</v>
      </c>
      <c r="F947" s="2">
        <v>2050</v>
      </c>
      <c r="G947" s="2"/>
      <c r="H947" s="4">
        <f t="shared" si="14"/>
        <v>176642.58000000002</v>
      </c>
      <c r="I947" s="11"/>
      <c r="J947" s="11"/>
      <c r="K947">
        <v>1355</v>
      </c>
    </row>
    <row r="948" spans="1:12" customFormat="1" ht="23.25" hidden="1" customHeight="1" x14ac:dyDescent="0.3">
      <c r="A948" s="3">
        <v>2022</v>
      </c>
      <c r="B948" s="94" t="s">
        <v>358</v>
      </c>
      <c r="C948" s="5">
        <v>44613</v>
      </c>
      <c r="D948" s="1" t="s">
        <v>575</v>
      </c>
      <c r="E948" s="3" t="s">
        <v>22</v>
      </c>
      <c r="F948" s="2">
        <v>480</v>
      </c>
      <c r="G948" s="2"/>
      <c r="H948" s="4">
        <f t="shared" si="14"/>
        <v>177122.58000000002</v>
      </c>
      <c r="I948" s="11"/>
      <c r="J948" s="11"/>
      <c r="K948">
        <v>1356</v>
      </c>
    </row>
    <row r="949" spans="1:12" customFormat="1" ht="23.25" hidden="1" customHeight="1" x14ac:dyDescent="0.3">
      <c r="A949" s="3">
        <v>2022</v>
      </c>
      <c r="B949" s="94" t="s">
        <v>358</v>
      </c>
      <c r="C949" s="5">
        <v>44613</v>
      </c>
      <c r="D949" s="1" t="s">
        <v>574</v>
      </c>
      <c r="E949" s="3" t="s">
        <v>22</v>
      </c>
      <c r="F949" s="2">
        <v>22000</v>
      </c>
      <c r="G949" s="2"/>
      <c r="H949" s="4">
        <f t="shared" si="14"/>
        <v>199122.58000000002</v>
      </c>
      <c r="I949" s="11"/>
      <c r="J949" s="11"/>
      <c r="K949">
        <v>1357</v>
      </c>
    </row>
    <row r="950" spans="1:12" customFormat="1" ht="23.25" hidden="1" customHeight="1" x14ac:dyDescent="0.3">
      <c r="A950" s="3">
        <v>2022</v>
      </c>
      <c r="B950" s="94" t="s">
        <v>358</v>
      </c>
      <c r="C950" s="5">
        <v>44614</v>
      </c>
      <c r="D950" s="1" t="s">
        <v>592</v>
      </c>
      <c r="E950" s="3" t="s">
        <v>22</v>
      </c>
      <c r="F950" s="2">
        <v>31150</v>
      </c>
      <c r="G950" s="2"/>
      <c r="H950" s="4">
        <f t="shared" si="14"/>
        <v>230272.58000000002</v>
      </c>
      <c r="I950" s="11"/>
      <c r="J950" s="11"/>
      <c r="K950">
        <v>1358</v>
      </c>
    </row>
    <row r="951" spans="1:12" customFormat="1" ht="23.25" hidden="1" customHeight="1" x14ac:dyDescent="0.3">
      <c r="A951" s="3">
        <v>2022</v>
      </c>
      <c r="B951" s="94" t="s">
        <v>358</v>
      </c>
      <c r="C951" s="5">
        <v>44614</v>
      </c>
      <c r="D951" s="1" t="s">
        <v>40</v>
      </c>
      <c r="E951" s="3" t="s">
        <v>71</v>
      </c>
      <c r="F951" s="2"/>
      <c r="G951" s="2">
        <v>11389.81</v>
      </c>
      <c r="H951" s="4">
        <f t="shared" si="14"/>
        <v>218882.77000000002</v>
      </c>
      <c r="I951" s="11"/>
      <c r="J951" s="11"/>
      <c r="K951">
        <v>3106</v>
      </c>
      <c r="L951" t="s">
        <v>179</v>
      </c>
    </row>
    <row r="952" spans="1:12" customFormat="1" ht="23.25" hidden="1" customHeight="1" x14ac:dyDescent="0.3">
      <c r="A952" s="3">
        <v>2022</v>
      </c>
      <c r="B952" s="94" t="s">
        <v>358</v>
      </c>
      <c r="C952" s="5">
        <v>44614</v>
      </c>
      <c r="D952" s="1" t="s">
        <v>155</v>
      </c>
      <c r="E952" s="3" t="s">
        <v>99</v>
      </c>
      <c r="F952" s="2"/>
      <c r="G952" s="2">
        <v>4511</v>
      </c>
      <c r="H952" s="4">
        <f t="shared" si="14"/>
        <v>214371.77000000002</v>
      </c>
      <c r="I952" s="11"/>
      <c r="J952" s="11"/>
      <c r="K952" t="s">
        <v>905</v>
      </c>
    </row>
    <row r="953" spans="1:12" customFormat="1" ht="23.25" hidden="1" customHeight="1" x14ac:dyDescent="0.3">
      <c r="A953" s="3">
        <v>2022</v>
      </c>
      <c r="B953" s="94" t="s">
        <v>358</v>
      </c>
      <c r="C953" s="5">
        <v>44615</v>
      </c>
      <c r="D953" s="1" t="s">
        <v>169</v>
      </c>
      <c r="E953" s="3" t="s">
        <v>99</v>
      </c>
      <c r="F953" s="2"/>
      <c r="G953" s="2">
        <v>5000</v>
      </c>
      <c r="H953" s="4">
        <f t="shared" si="14"/>
        <v>209371.77000000002</v>
      </c>
      <c r="I953" s="11"/>
      <c r="J953" s="11"/>
      <c r="K953" t="s">
        <v>906</v>
      </c>
    </row>
    <row r="954" spans="1:12" customFormat="1" ht="23.25" hidden="1" customHeight="1" x14ac:dyDescent="0.3">
      <c r="A954" s="3">
        <v>2022</v>
      </c>
      <c r="B954" s="94" t="s">
        <v>358</v>
      </c>
      <c r="C954" s="5">
        <v>44615</v>
      </c>
      <c r="D954" s="1" t="s">
        <v>166</v>
      </c>
      <c r="E954" s="3" t="s">
        <v>22</v>
      </c>
      <c r="F954" s="2">
        <v>8212.5</v>
      </c>
      <c r="G954" s="2"/>
      <c r="H954" s="4">
        <f t="shared" si="14"/>
        <v>217584.27000000002</v>
      </c>
      <c r="I954" s="11"/>
      <c r="J954" s="11"/>
      <c r="K954">
        <v>1359</v>
      </c>
    </row>
    <row r="955" spans="1:12" customFormat="1" ht="23.25" hidden="1" customHeight="1" x14ac:dyDescent="0.3">
      <c r="A955" s="3">
        <v>2022</v>
      </c>
      <c r="B955" s="94" t="s">
        <v>358</v>
      </c>
      <c r="C955" s="5">
        <v>44617</v>
      </c>
      <c r="D955" s="1" t="s">
        <v>367</v>
      </c>
      <c r="E955" s="3" t="s">
        <v>22</v>
      </c>
      <c r="F955" s="2">
        <v>79410</v>
      </c>
      <c r="G955" s="2"/>
      <c r="H955" s="4">
        <f t="shared" si="14"/>
        <v>296994.27</v>
      </c>
      <c r="I955" s="11"/>
      <c r="J955" s="11"/>
      <c r="K955">
        <v>1360</v>
      </c>
    </row>
    <row r="956" spans="1:12" customFormat="1" ht="23.25" hidden="1" customHeight="1" x14ac:dyDescent="0.3">
      <c r="A956" s="3">
        <v>2022</v>
      </c>
      <c r="B956" s="94" t="s">
        <v>358</v>
      </c>
      <c r="C956" s="5">
        <v>44617</v>
      </c>
      <c r="D956" s="1" t="s">
        <v>96</v>
      </c>
      <c r="E956" s="3" t="s">
        <v>99</v>
      </c>
      <c r="F956" s="2"/>
      <c r="G956" s="2">
        <v>100000</v>
      </c>
      <c r="H956" s="4">
        <f t="shared" si="14"/>
        <v>196994.27000000002</v>
      </c>
      <c r="I956" s="11"/>
      <c r="J956" s="11"/>
      <c r="K956" t="s">
        <v>907</v>
      </c>
    </row>
    <row r="957" spans="1:12" customFormat="1" ht="23.25" hidden="1" customHeight="1" x14ac:dyDescent="0.3">
      <c r="A957" s="3">
        <v>2022</v>
      </c>
      <c r="B957" s="94" t="s">
        <v>358</v>
      </c>
      <c r="C957" s="5">
        <v>44620</v>
      </c>
      <c r="D957" s="1" t="s">
        <v>40</v>
      </c>
      <c r="E957" s="3" t="s">
        <v>71</v>
      </c>
      <c r="F957" s="2"/>
      <c r="G957" s="2">
        <v>10000</v>
      </c>
      <c r="H957" s="4">
        <f t="shared" si="14"/>
        <v>186994.27000000002</v>
      </c>
      <c r="I957" s="11"/>
      <c r="J957" s="11"/>
      <c r="K957">
        <v>3107</v>
      </c>
    </row>
    <row r="958" spans="1:12" customFormat="1" ht="23.25" hidden="1" customHeight="1" x14ac:dyDescent="0.3">
      <c r="A958" s="3">
        <v>2022</v>
      </c>
      <c r="B958" s="94" t="s">
        <v>358</v>
      </c>
      <c r="C958" s="5">
        <v>44620</v>
      </c>
      <c r="D958" s="1" t="s">
        <v>368</v>
      </c>
      <c r="E958" s="3" t="s">
        <v>22</v>
      </c>
      <c r="F958" s="2">
        <v>2000</v>
      </c>
      <c r="G958" s="2"/>
      <c r="H958" s="4">
        <f t="shared" si="14"/>
        <v>188994.27000000002</v>
      </c>
      <c r="I958" s="11"/>
      <c r="J958" s="11"/>
      <c r="K958">
        <v>1377</v>
      </c>
    </row>
    <row r="959" spans="1:12" customFormat="1" ht="23.25" hidden="1" customHeight="1" x14ac:dyDescent="0.3">
      <c r="A959" s="3">
        <v>2022</v>
      </c>
      <c r="B959" s="94" t="s">
        <v>358</v>
      </c>
      <c r="C959" s="5">
        <v>44620</v>
      </c>
      <c r="D959" s="1" t="s">
        <v>96</v>
      </c>
      <c r="E959" s="3" t="s">
        <v>99</v>
      </c>
      <c r="F959" s="26"/>
      <c r="G959" s="26">
        <v>50000</v>
      </c>
      <c r="H959" s="4">
        <f t="shared" si="14"/>
        <v>138994.27000000002</v>
      </c>
      <c r="I959" s="11"/>
      <c r="J959" s="3"/>
      <c r="K959" t="s">
        <v>908</v>
      </c>
    </row>
    <row r="960" spans="1:12" customFormat="1" ht="23.25" hidden="1" customHeight="1" thickBot="1" x14ac:dyDescent="0.35">
      <c r="A960" s="3">
        <v>2022</v>
      </c>
      <c r="B960" s="94" t="s">
        <v>358</v>
      </c>
      <c r="C960" s="5">
        <v>44620</v>
      </c>
      <c r="D960" s="1" t="s">
        <v>434</v>
      </c>
      <c r="E960" s="3" t="s">
        <v>99</v>
      </c>
      <c r="F960" s="26"/>
      <c r="G960" s="26">
        <v>1598</v>
      </c>
      <c r="H960" s="4">
        <f t="shared" si="14"/>
        <v>137396.27000000002</v>
      </c>
      <c r="I960" s="11"/>
      <c r="J960" s="80"/>
      <c r="K960" t="s">
        <v>909</v>
      </c>
    </row>
    <row r="961" spans="1:11" s="75" customFormat="1" ht="23.25" hidden="1" customHeight="1" thickBot="1" x14ac:dyDescent="0.35">
      <c r="A961" s="34">
        <v>2022</v>
      </c>
      <c r="B961" s="95" t="s">
        <v>369</v>
      </c>
      <c r="C961" s="19">
        <v>44621</v>
      </c>
      <c r="D961" s="24" t="s">
        <v>462</v>
      </c>
      <c r="E961" s="34" t="s">
        <v>22</v>
      </c>
      <c r="F961" s="21">
        <v>1650</v>
      </c>
      <c r="G961" s="21"/>
      <c r="H961" s="22">
        <f t="shared" si="14"/>
        <v>139046.27000000002</v>
      </c>
      <c r="I961" s="80"/>
      <c r="J961" s="11"/>
      <c r="K961" s="75">
        <v>1378</v>
      </c>
    </row>
    <row r="962" spans="1:11" customFormat="1" ht="23.25" hidden="1" customHeight="1" x14ac:dyDescent="0.3">
      <c r="A962" s="3">
        <v>2022</v>
      </c>
      <c r="B962" s="94" t="s">
        <v>369</v>
      </c>
      <c r="C962" s="5">
        <v>44621</v>
      </c>
      <c r="D962" s="1" t="s">
        <v>87</v>
      </c>
      <c r="E962" s="3" t="s">
        <v>99</v>
      </c>
      <c r="F962" s="2"/>
      <c r="G962" s="2">
        <v>10000</v>
      </c>
      <c r="H962" s="4">
        <f t="shared" si="14"/>
        <v>129046.27000000002</v>
      </c>
      <c r="I962" s="11"/>
      <c r="J962" s="11"/>
      <c r="K962" t="s">
        <v>922</v>
      </c>
    </row>
    <row r="963" spans="1:11" customFormat="1" ht="23.25" hidden="1" customHeight="1" x14ac:dyDescent="0.3">
      <c r="A963" s="3">
        <v>2022</v>
      </c>
      <c r="B963" s="94" t="s">
        <v>369</v>
      </c>
      <c r="C963" s="5">
        <v>44623</v>
      </c>
      <c r="D963" s="1" t="s">
        <v>156</v>
      </c>
      <c r="E963" s="3" t="s">
        <v>99</v>
      </c>
      <c r="F963" s="2"/>
      <c r="G963" s="2">
        <v>4032</v>
      </c>
      <c r="H963" s="4">
        <f t="shared" si="14"/>
        <v>125014.27000000002</v>
      </c>
      <c r="I963" s="11"/>
      <c r="J963" s="11"/>
      <c r="K963" t="s">
        <v>923</v>
      </c>
    </row>
    <row r="964" spans="1:11" customFormat="1" ht="23.25" hidden="1" customHeight="1" x14ac:dyDescent="0.3">
      <c r="A964" s="3">
        <v>2022</v>
      </c>
      <c r="B964" s="94" t="s">
        <v>369</v>
      </c>
      <c r="C964" s="5">
        <v>44623</v>
      </c>
      <c r="D964" s="1" t="s">
        <v>145</v>
      </c>
      <c r="E964" s="3" t="s">
        <v>99</v>
      </c>
      <c r="F964" s="2"/>
      <c r="G964" s="2">
        <v>2880</v>
      </c>
      <c r="H964" s="4">
        <f t="shared" si="14"/>
        <v>122134.27000000002</v>
      </c>
      <c r="I964" s="11"/>
      <c r="J964" s="11"/>
      <c r="K964" t="s">
        <v>924</v>
      </c>
    </row>
    <row r="965" spans="1:11" customFormat="1" ht="23.25" hidden="1" customHeight="1" x14ac:dyDescent="0.3">
      <c r="A965" s="3">
        <v>2022</v>
      </c>
      <c r="B965" s="94" t="s">
        <v>369</v>
      </c>
      <c r="C965" s="5">
        <v>44623</v>
      </c>
      <c r="D965" s="1" t="s">
        <v>544</v>
      </c>
      <c r="E965" s="3" t="s">
        <v>22</v>
      </c>
      <c r="F965" s="2">
        <v>20700</v>
      </c>
      <c r="G965" s="2"/>
      <c r="H965" s="4">
        <f t="shared" si="14"/>
        <v>142834.27000000002</v>
      </c>
      <c r="I965" s="11"/>
      <c r="J965" s="11"/>
      <c r="K965">
        <v>1379</v>
      </c>
    </row>
    <row r="966" spans="1:11" customFormat="1" ht="23.25" hidden="1" customHeight="1" x14ac:dyDescent="0.3">
      <c r="A966" s="3">
        <v>2022</v>
      </c>
      <c r="B966" s="94" t="s">
        <v>369</v>
      </c>
      <c r="C966" s="5">
        <v>44625</v>
      </c>
      <c r="D966" s="1" t="s">
        <v>441</v>
      </c>
      <c r="E966" s="3" t="s">
        <v>99</v>
      </c>
      <c r="F966" s="2"/>
      <c r="G966" s="2">
        <v>2948</v>
      </c>
      <c r="H966" s="4">
        <f t="shared" ref="H966:H1029" si="15">H965+F966-G966</f>
        <v>139886.27000000002</v>
      </c>
      <c r="I966" s="11"/>
      <c r="J966" s="11"/>
      <c r="K966" t="s">
        <v>925</v>
      </c>
    </row>
    <row r="967" spans="1:11" customFormat="1" ht="23.25" hidden="1" customHeight="1" x14ac:dyDescent="0.3">
      <c r="A967" s="3">
        <v>2022</v>
      </c>
      <c r="B967" s="94" t="s">
        <v>369</v>
      </c>
      <c r="C967" s="5">
        <v>44625</v>
      </c>
      <c r="D967" s="1" t="s">
        <v>457</v>
      </c>
      <c r="E967" s="3" t="s">
        <v>99</v>
      </c>
      <c r="F967" s="2"/>
      <c r="G967" s="2">
        <v>3600</v>
      </c>
      <c r="H967" s="4">
        <f t="shared" si="15"/>
        <v>136286.27000000002</v>
      </c>
      <c r="I967" s="11"/>
      <c r="J967" s="11"/>
      <c r="K967" t="s">
        <v>926</v>
      </c>
    </row>
    <row r="968" spans="1:11" customFormat="1" ht="23.25" hidden="1" customHeight="1" x14ac:dyDescent="0.3">
      <c r="A968" s="3">
        <v>2022</v>
      </c>
      <c r="B968" s="94" t="s">
        <v>369</v>
      </c>
      <c r="C968" s="5">
        <v>44627</v>
      </c>
      <c r="D968" s="1" t="s">
        <v>40</v>
      </c>
      <c r="E968" s="3" t="s">
        <v>71</v>
      </c>
      <c r="F968" s="2"/>
      <c r="G968" s="2">
        <v>15000</v>
      </c>
      <c r="H968" s="4">
        <f t="shared" si="15"/>
        <v>121286.27000000002</v>
      </c>
      <c r="I968" s="11"/>
      <c r="J968" s="11"/>
      <c r="K968">
        <v>3108</v>
      </c>
    </row>
    <row r="969" spans="1:11" customFormat="1" ht="23.25" hidden="1" customHeight="1" x14ac:dyDescent="0.3">
      <c r="A969" s="3">
        <v>2022</v>
      </c>
      <c r="B969" s="94" t="s">
        <v>369</v>
      </c>
      <c r="C969" s="5">
        <v>44629</v>
      </c>
      <c r="D969" s="1" t="s">
        <v>1111</v>
      </c>
      <c r="E969" s="3" t="s">
        <v>22</v>
      </c>
      <c r="F969" s="2">
        <v>800</v>
      </c>
      <c r="G969" s="2"/>
      <c r="H969" s="4">
        <f t="shared" si="15"/>
        <v>122086.27000000002</v>
      </c>
      <c r="I969" s="11"/>
      <c r="J969" s="11"/>
      <c r="K969">
        <v>1380</v>
      </c>
    </row>
    <row r="970" spans="1:11" customFormat="1" ht="23.25" hidden="1" customHeight="1" x14ac:dyDescent="0.3">
      <c r="A970" s="3">
        <v>2022</v>
      </c>
      <c r="B970" s="94" t="s">
        <v>369</v>
      </c>
      <c r="C970" s="5">
        <v>44629</v>
      </c>
      <c r="D970" s="1" t="s">
        <v>345</v>
      </c>
      <c r="E970" s="3" t="s">
        <v>22</v>
      </c>
      <c r="F970" s="2">
        <v>1900</v>
      </c>
      <c r="G970" s="2"/>
      <c r="H970" s="4">
        <f t="shared" si="15"/>
        <v>123986.27000000002</v>
      </c>
      <c r="I970" s="11"/>
      <c r="J970" s="11"/>
      <c r="K970">
        <v>1381</v>
      </c>
    </row>
    <row r="971" spans="1:11" customFormat="1" ht="23.25" hidden="1" customHeight="1" x14ac:dyDescent="0.3">
      <c r="A971" s="3">
        <v>2022</v>
      </c>
      <c r="B971" s="94" t="s">
        <v>369</v>
      </c>
      <c r="C971" s="5">
        <v>44629</v>
      </c>
      <c r="D971" s="1" t="s">
        <v>169</v>
      </c>
      <c r="E971" s="3" t="s">
        <v>99</v>
      </c>
      <c r="F971" s="2"/>
      <c r="G971" s="2">
        <v>10000</v>
      </c>
      <c r="H971" s="4">
        <f t="shared" si="15"/>
        <v>113986.27000000002</v>
      </c>
      <c r="I971" s="11"/>
      <c r="J971" s="11"/>
      <c r="K971" t="s">
        <v>927</v>
      </c>
    </row>
    <row r="972" spans="1:11" customFormat="1" ht="23.25" hidden="1" customHeight="1" x14ac:dyDescent="0.3">
      <c r="A972" s="3">
        <v>2022</v>
      </c>
      <c r="B972" s="94" t="s">
        <v>369</v>
      </c>
      <c r="C972" s="5">
        <v>44629</v>
      </c>
      <c r="D972" s="1" t="s">
        <v>87</v>
      </c>
      <c r="E972" s="3" t="s">
        <v>99</v>
      </c>
      <c r="F972" s="2"/>
      <c r="G972" s="2">
        <v>10000</v>
      </c>
      <c r="H972" s="4">
        <f t="shared" si="15"/>
        <v>103986.27000000002</v>
      </c>
      <c r="I972" s="11"/>
      <c r="J972" s="11"/>
      <c r="K972" t="s">
        <v>928</v>
      </c>
    </row>
    <row r="973" spans="1:11" customFormat="1" ht="23.25" hidden="1" customHeight="1" x14ac:dyDescent="0.3">
      <c r="A973" s="3">
        <v>2022</v>
      </c>
      <c r="B973" s="94" t="s">
        <v>369</v>
      </c>
      <c r="C973" s="5">
        <v>44631</v>
      </c>
      <c r="D973" s="1" t="s">
        <v>534</v>
      </c>
      <c r="E973" s="3" t="s">
        <v>22</v>
      </c>
      <c r="F973" s="2">
        <v>17430</v>
      </c>
      <c r="G973" s="2"/>
      <c r="H973" s="4">
        <f t="shared" si="15"/>
        <v>121416.27000000002</v>
      </c>
      <c r="I973" s="11"/>
      <c r="J973" s="11"/>
      <c r="K973">
        <v>1382</v>
      </c>
    </row>
    <row r="974" spans="1:11" customFormat="1" ht="23.25" hidden="1" customHeight="1" x14ac:dyDescent="0.3">
      <c r="A974" s="3">
        <v>2022</v>
      </c>
      <c r="B974" s="94" t="s">
        <v>369</v>
      </c>
      <c r="C974" s="5">
        <v>44634</v>
      </c>
      <c r="D974" s="1" t="s">
        <v>40</v>
      </c>
      <c r="E974" s="3" t="s">
        <v>71</v>
      </c>
      <c r="F974" s="2"/>
      <c r="G974" s="2">
        <v>14627.44</v>
      </c>
      <c r="H974" s="4">
        <f t="shared" si="15"/>
        <v>106788.83000000002</v>
      </c>
      <c r="I974" s="11"/>
      <c r="J974" s="11"/>
      <c r="K974">
        <v>3109</v>
      </c>
    </row>
    <row r="975" spans="1:11" customFormat="1" ht="23.25" hidden="1" customHeight="1" x14ac:dyDescent="0.3">
      <c r="A975" s="3">
        <v>2022</v>
      </c>
      <c r="B975" s="94" t="s">
        <v>369</v>
      </c>
      <c r="C975" s="5">
        <v>44638</v>
      </c>
      <c r="D975" s="1" t="s">
        <v>594</v>
      </c>
      <c r="E975" s="3" t="s">
        <v>22</v>
      </c>
      <c r="F975" s="2">
        <v>500</v>
      </c>
      <c r="G975" s="2"/>
      <c r="H975" s="4">
        <f t="shared" si="15"/>
        <v>107288.83000000002</v>
      </c>
      <c r="I975" s="11"/>
      <c r="J975" s="11"/>
      <c r="K975">
        <v>1383</v>
      </c>
    </row>
    <row r="976" spans="1:11" customFormat="1" ht="23.25" hidden="1" customHeight="1" x14ac:dyDescent="0.3">
      <c r="A976" s="3">
        <v>2022</v>
      </c>
      <c r="B976" s="94" t="s">
        <v>369</v>
      </c>
      <c r="C976" s="5">
        <v>44638</v>
      </c>
      <c r="D976" s="1" t="s">
        <v>616</v>
      </c>
      <c r="E976" s="3" t="s">
        <v>22</v>
      </c>
      <c r="F976" s="2">
        <v>1100</v>
      </c>
      <c r="G976" s="2"/>
      <c r="H976" s="4">
        <f t="shared" si="15"/>
        <v>108388.83000000002</v>
      </c>
      <c r="I976" s="11"/>
      <c r="J976" s="11"/>
      <c r="K976">
        <v>1384</v>
      </c>
    </row>
    <row r="977" spans="1:11" customFormat="1" ht="23.25" hidden="1" customHeight="1" x14ac:dyDescent="0.3">
      <c r="A977" s="35">
        <v>2022</v>
      </c>
      <c r="B977" s="96" t="s">
        <v>369</v>
      </c>
      <c r="C977" s="63">
        <v>44639</v>
      </c>
      <c r="D977" s="36" t="s">
        <v>487</v>
      </c>
      <c r="E977" s="35" t="s">
        <v>22</v>
      </c>
      <c r="F977" s="25">
        <v>4600</v>
      </c>
      <c r="G977" s="25"/>
      <c r="H977" s="70">
        <f t="shared" si="15"/>
        <v>112988.83000000002</v>
      </c>
      <c r="I977" s="97"/>
      <c r="J977" s="11"/>
      <c r="K977">
        <v>1385</v>
      </c>
    </row>
    <row r="978" spans="1:11" s="87" customFormat="1" ht="23.25" hidden="1" customHeight="1" x14ac:dyDescent="0.3">
      <c r="A978" s="3">
        <v>2022</v>
      </c>
      <c r="B978" s="94" t="s">
        <v>369</v>
      </c>
      <c r="C978" s="5">
        <v>44639</v>
      </c>
      <c r="D978" s="1" t="s">
        <v>155</v>
      </c>
      <c r="E978" s="3" t="s">
        <v>99</v>
      </c>
      <c r="F978" s="2"/>
      <c r="G978" s="2">
        <v>4511</v>
      </c>
      <c r="H978" s="4">
        <f t="shared" si="15"/>
        <v>108477.83000000002</v>
      </c>
      <c r="I978" s="11"/>
      <c r="J978" s="11"/>
      <c r="K978" t="s">
        <v>929</v>
      </c>
    </row>
    <row r="979" spans="1:11" customFormat="1" ht="23.25" hidden="1" customHeight="1" x14ac:dyDescent="0.3">
      <c r="A979" s="3">
        <v>2022</v>
      </c>
      <c r="B979" s="94" t="s">
        <v>369</v>
      </c>
      <c r="C979" s="5">
        <v>44641</v>
      </c>
      <c r="D979" s="1" t="s">
        <v>40</v>
      </c>
      <c r="E979" s="3" t="s">
        <v>71</v>
      </c>
      <c r="F979" s="2"/>
      <c r="G979" s="2">
        <v>15000</v>
      </c>
      <c r="H979" s="4">
        <f t="shared" si="15"/>
        <v>93477.830000000016</v>
      </c>
      <c r="I979" s="11"/>
      <c r="J979" s="11"/>
      <c r="K979">
        <v>3110</v>
      </c>
    </row>
    <row r="980" spans="1:11" customFormat="1" ht="23.25" hidden="1" customHeight="1" x14ac:dyDescent="0.3">
      <c r="A980" s="3">
        <v>2022</v>
      </c>
      <c r="B980" s="94" t="s">
        <v>369</v>
      </c>
      <c r="C980" s="5">
        <v>44641</v>
      </c>
      <c r="D980" s="1" t="s">
        <v>574</v>
      </c>
      <c r="E980" s="3" t="s">
        <v>22</v>
      </c>
      <c r="F980" s="2">
        <v>17000</v>
      </c>
      <c r="G980" s="2"/>
      <c r="H980" s="4">
        <f t="shared" si="15"/>
        <v>110477.83000000002</v>
      </c>
      <c r="I980" s="11"/>
      <c r="J980" s="11"/>
      <c r="K980">
        <v>1386</v>
      </c>
    </row>
    <row r="981" spans="1:11" customFormat="1" ht="23.25" hidden="1" customHeight="1" x14ac:dyDescent="0.3">
      <c r="A981" s="3">
        <v>2022</v>
      </c>
      <c r="B981" s="94" t="s">
        <v>369</v>
      </c>
      <c r="C981" s="5">
        <v>44643</v>
      </c>
      <c r="D981" s="1" t="s">
        <v>592</v>
      </c>
      <c r="E981" s="3" t="s">
        <v>22</v>
      </c>
      <c r="F981" s="2">
        <v>24300</v>
      </c>
      <c r="G981" s="2"/>
      <c r="H981" s="4">
        <f t="shared" si="15"/>
        <v>134777.83000000002</v>
      </c>
      <c r="I981" s="11"/>
      <c r="J981" s="11"/>
      <c r="K981">
        <v>1387</v>
      </c>
    </row>
    <row r="982" spans="1:11" customFormat="1" ht="23.25" hidden="1" customHeight="1" x14ac:dyDescent="0.3">
      <c r="A982" s="3">
        <v>2022</v>
      </c>
      <c r="B982" s="94" t="s">
        <v>358</v>
      </c>
      <c r="C982" s="5">
        <v>44644</v>
      </c>
      <c r="D982" s="1" t="s">
        <v>25</v>
      </c>
      <c r="E982" s="3" t="s">
        <v>22</v>
      </c>
      <c r="F982" s="2">
        <v>1100</v>
      </c>
      <c r="G982" s="2"/>
      <c r="H982" s="4">
        <f t="shared" si="15"/>
        <v>135877.83000000002</v>
      </c>
      <c r="I982" s="11"/>
      <c r="J982" s="11"/>
      <c r="K982">
        <v>1375</v>
      </c>
    </row>
    <row r="983" spans="1:11" customFormat="1" ht="23.25" hidden="1" customHeight="1" x14ac:dyDescent="0.3">
      <c r="A983" s="3">
        <v>2022</v>
      </c>
      <c r="B983" s="94" t="s">
        <v>369</v>
      </c>
      <c r="C983" s="5">
        <v>44644</v>
      </c>
      <c r="D983" s="1" t="s">
        <v>569</v>
      </c>
      <c r="E983" s="3" t="s">
        <v>22</v>
      </c>
      <c r="F983" s="2">
        <v>5700</v>
      </c>
      <c r="G983" s="2"/>
      <c r="H983" s="4">
        <f t="shared" si="15"/>
        <v>141577.83000000002</v>
      </c>
      <c r="I983" s="11"/>
      <c r="J983" s="11"/>
      <c r="K983">
        <v>1388</v>
      </c>
    </row>
    <row r="984" spans="1:11" customFormat="1" ht="23.25" hidden="1" customHeight="1" x14ac:dyDescent="0.3">
      <c r="A984" s="3">
        <v>2022</v>
      </c>
      <c r="B984" s="94" t="s">
        <v>369</v>
      </c>
      <c r="C984" s="5">
        <v>44644</v>
      </c>
      <c r="D984" s="1" t="s">
        <v>582</v>
      </c>
      <c r="E984" s="3" t="s">
        <v>22</v>
      </c>
      <c r="F984" s="2">
        <v>2750</v>
      </c>
      <c r="G984" s="2"/>
      <c r="H984" s="4">
        <f t="shared" si="15"/>
        <v>144327.83000000002</v>
      </c>
      <c r="I984" s="11"/>
      <c r="J984" s="11"/>
      <c r="K984">
        <v>1389</v>
      </c>
    </row>
    <row r="985" spans="1:11" customFormat="1" ht="23.25" hidden="1" customHeight="1" x14ac:dyDescent="0.3">
      <c r="A985" s="3">
        <v>2022</v>
      </c>
      <c r="B985" s="94" t="s">
        <v>369</v>
      </c>
      <c r="C985" s="5">
        <v>44644</v>
      </c>
      <c r="D985" s="1" t="s">
        <v>367</v>
      </c>
      <c r="E985" s="3" t="s">
        <v>22</v>
      </c>
      <c r="F985" s="2">
        <v>90830</v>
      </c>
      <c r="G985" s="2"/>
      <c r="H985" s="4">
        <f t="shared" si="15"/>
        <v>235157.83000000002</v>
      </c>
      <c r="I985" s="11"/>
      <c r="J985" s="11"/>
      <c r="K985">
        <v>1390</v>
      </c>
    </row>
    <row r="986" spans="1:11" customFormat="1" ht="23.25" hidden="1" customHeight="1" x14ac:dyDescent="0.3">
      <c r="A986" s="3">
        <v>2022</v>
      </c>
      <c r="B986" s="94" t="s">
        <v>369</v>
      </c>
      <c r="C986" s="5">
        <v>44647</v>
      </c>
      <c r="D986" s="1" t="s">
        <v>169</v>
      </c>
      <c r="E986" s="3" t="s">
        <v>99</v>
      </c>
      <c r="F986" s="2"/>
      <c r="G986" s="2">
        <v>5000</v>
      </c>
      <c r="H986" s="4">
        <f t="shared" si="15"/>
        <v>230157.83000000002</v>
      </c>
      <c r="I986" s="11"/>
      <c r="J986" s="11"/>
      <c r="K986" t="s">
        <v>930</v>
      </c>
    </row>
    <row r="987" spans="1:11" customFormat="1" ht="23.25" hidden="1" customHeight="1" x14ac:dyDescent="0.3">
      <c r="A987" s="3">
        <v>2022</v>
      </c>
      <c r="B987" s="94" t="s">
        <v>369</v>
      </c>
      <c r="C987" s="5">
        <v>44647</v>
      </c>
      <c r="D987" s="1" t="s">
        <v>87</v>
      </c>
      <c r="E987" s="3" t="s">
        <v>99</v>
      </c>
      <c r="F987" s="2"/>
      <c r="G987" s="2">
        <v>5000</v>
      </c>
      <c r="H987" s="4">
        <f t="shared" si="15"/>
        <v>225157.83000000002</v>
      </c>
      <c r="I987" s="11"/>
      <c r="J987" s="11"/>
      <c r="K987" t="s">
        <v>931</v>
      </c>
    </row>
    <row r="988" spans="1:11" customFormat="1" ht="23.25" hidden="1" customHeight="1" x14ac:dyDescent="0.3">
      <c r="A988" s="3">
        <v>2022</v>
      </c>
      <c r="B988" s="94" t="s">
        <v>369</v>
      </c>
      <c r="C988" s="5">
        <v>44648</v>
      </c>
      <c r="D988" s="1" t="s">
        <v>166</v>
      </c>
      <c r="E988" s="3" t="s">
        <v>22</v>
      </c>
      <c r="F988" s="2">
        <v>8212.5</v>
      </c>
      <c r="G988" s="2"/>
      <c r="H988" s="4">
        <f t="shared" si="15"/>
        <v>233370.33000000002</v>
      </c>
      <c r="I988" s="11"/>
      <c r="J988" s="11"/>
      <c r="K988">
        <v>1391</v>
      </c>
    </row>
    <row r="989" spans="1:11" customFormat="1" ht="23.25" hidden="1" customHeight="1" x14ac:dyDescent="0.3">
      <c r="A989" s="3">
        <v>2022</v>
      </c>
      <c r="B989" s="94" t="s">
        <v>369</v>
      </c>
      <c r="C989" s="5">
        <v>44649</v>
      </c>
      <c r="D989" s="1" t="s">
        <v>40</v>
      </c>
      <c r="E989" s="3" t="s">
        <v>71</v>
      </c>
      <c r="F989" s="2"/>
      <c r="G989" s="2">
        <v>15000</v>
      </c>
      <c r="H989" s="4">
        <f t="shared" si="15"/>
        <v>218370.33000000002</v>
      </c>
      <c r="I989" s="11"/>
      <c r="J989" s="11"/>
      <c r="K989">
        <v>3111</v>
      </c>
    </row>
    <row r="990" spans="1:11" customFormat="1" ht="23.25" hidden="1" customHeight="1" x14ac:dyDescent="0.3">
      <c r="A990" s="3">
        <v>2022</v>
      </c>
      <c r="B990" s="94" t="s">
        <v>369</v>
      </c>
      <c r="C990" s="5">
        <v>44650</v>
      </c>
      <c r="D990" s="1" t="s">
        <v>368</v>
      </c>
      <c r="E990" s="3" t="s">
        <v>22</v>
      </c>
      <c r="F990" s="2">
        <v>1000</v>
      </c>
      <c r="G990" s="2"/>
      <c r="H990" s="4">
        <f t="shared" si="15"/>
        <v>219370.33000000002</v>
      </c>
      <c r="I990" s="11"/>
      <c r="J990" s="11"/>
      <c r="K990">
        <v>1392</v>
      </c>
    </row>
    <row r="991" spans="1:11" customFormat="1" ht="23.25" hidden="1" customHeight="1" x14ac:dyDescent="0.3">
      <c r="A991" s="3">
        <v>2022</v>
      </c>
      <c r="B991" s="94" t="s">
        <v>369</v>
      </c>
      <c r="C991" s="5">
        <v>44651</v>
      </c>
      <c r="D991" s="1" t="s">
        <v>462</v>
      </c>
      <c r="E991" s="3" t="s">
        <v>22</v>
      </c>
      <c r="F991" s="2">
        <v>6130</v>
      </c>
      <c r="G991" s="2"/>
      <c r="H991" s="4">
        <f t="shared" si="15"/>
        <v>225500.33000000002</v>
      </c>
      <c r="I991" s="11"/>
      <c r="J991" s="11"/>
      <c r="K991">
        <v>1393</v>
      </c>
    </row>
    <row r="992" spans="1:11" customFormat="1" ht="23.25" hidden="1" customHeight="1" x14ac:dyDescent="0.3">
      <c r="A992" s="3">
        <v>2022</v>
      </c>
      <c r="B992" s="94" t="s">
        <v>369</v>
      </c>
      <c r="C992" s="5">
        <v>44651</v>
      </c>
      <c r="D992" s="1" t="s">
        <v>364</v>
      </c>
      <c r="E992" s="3" t="s">
        <v>99</v>
      </c>
      <c r="F992" s="26"/>
      <c r="G992" s="26">
        <v>2500</v>
      </c>
      <c r="H992" s="4">
        <f t="shared" si="15"/>
        <v>223000.33000000002</v>
      </c>
      <c r="I992" s="11"/>
      <c r="J992" s="11"/>
      <c r="K992" t="s">
        <v>932</v>
      </c>
    </row>
    <row r="993" spans="1:11" s="75" customFormat="1" ht="23.25" hidden="1" customHeight="1" thickBot="1" x14ac:dyDescent="0.35">
      <c r="A993" s="34">
        <v>2022</v>
      </c>
      <c r="B993" s="95" t="s">
        <v>369</v>
      </c>
      <c r="C993" s="19">
        <v>44651</v>
      </c>
      <c r="D993" s="24" t="s">
        <v>434</v>
      </c>
      <c r="E993" s="34" t="s">
        <v>99</v>
      </c>
      <c r="F993" s="21"/>
      <c r="G993" s="21">
        <v>1598</v>
      </c>
      <c r="H993" s="22">
        <f t="shared" si="15"/>
        <v>221402.33000000002</v>
      </c>
      <c r="I993" s="80"/>
      <c r="J993" s="11"/>
      <c r="K993" t="s">
        <v>933</v>
      </c>
    </row>
    <row r="994" spans="1:11" customFormat="1" ht="23.25" hidden="1" customHeight="1" x14ac:dyDescent="0.3">
      <c r="A994" s="3">
        <v>2022</v>
      </c>
      <c r="B994" s="94" t="s">
        <v>389</v>
      </c>
      <c r="C994" s="5">
        <v>44652</v>
      </c>
      <c r="D994" s="1" t="s">
        <v>156</v>
      </c>
      <c r="E994" s="3" t="s">
        <v>99</v>
      </c>
      <c r="F994" s="2"/>
      <c r="G994" s="2">
        <v>4032</v>
      </c>
      <c r="H994" s="4">
        <f t="shared" si="15"/>
        <v>217370.33000000002</v>
      </c>
      <c r="I994" s="11"/>
      <c r="J994" s="11"/>
      <c r="K994" s="3" t="s">
        <v>969</v>
      </c>
    </row>
    <row r="995" spans="1:11" customFormat="1" ht="23.25" hidden="1" customHeight="1" x14ac:dyDescent="0.3">
      <c r="A995" s="3">
        <v>2022</v>
      </c>
      <c r="B995" s="94" t="s">
        <v>389</v>
      </c>
      <c r="C995" s="5">
        <v>44652</v>
      </c>
      <c r="D995" s="1" t="s">
        <v>618</v>
      </c>
      <c r="E995" s="3" t="s">
        <v>99</v>
      </c>
      <c r="F995" s="2"/>
      <c r="G995" s="2">
        <v>315.48</v>
      </c>
      <c r="H995" s="4">
        <f t="shared" si="15"/>
        <v>217054.85</v>
      </c>
      <c r="I995" s="11"/>
      <c r="J995" s="11"/>
      <c r="K995" s="3" t="s">
        <v>970</v>
      </c>
    </row>
    <row r="996" spans="1:11" customFormat="1" ht="23.25" hidden="1" customHeight="1" x14ac:dyDescent="0.3">
      <c r="A996" s="3">
        <v>2022</v>
      </c>
      <c r="B996" s="94" t="s">
        <v>389</v>
      </c>
      <c r="C996" s="5">
        <v>44652</v>
      </c>
      <c r="D996" s="1" t="s">
        <v>145</v>
      </c>
      <c r="E996" s="3" t="s">
        <v>99</v>
      </c>
      <c r="F996" s="2"/>
      <c r="G996" s="2">
        <v>2880</v>
      </c>
      <c r="H996" s="4">
        <f t="shared" si="15"/>
        <v>214174.85</v>
      </c>
      <c r="I996" s="11"/>
      <c r="J996" s="11"/>
      <c r="K996" s="3" t="s">
        <v>971</v>
      </c>
    </row>
    <row r="997" spans="1:11" customFormat="1" ht="23.25" hidden="1" customHeight="1" x14ac:dyDescent="0.3">
      <c r="A997" s="3">
        <v>2022</v>
      </c>
      <c r="B997" s="94" t="s">
        <v>389</v>
      </c>
      <c r="C997" s="5">
        <v>44652</v>
      </c>
      <c r="D997" s="1" t="s">
        <v>618</v>
      </c>
      <c r="E997" s="3" t="s">
        <v>99</v>
      </c>
      <c r="F997" s="2"/>
      <c r="G997" s="2">
        <v>178</v>
      </c>
      <c r="H997" s="4">
        <f t="shared" si="15"/>
        <v>213996.85</v>
      </c>
      <c r="I997" s="11"/>
      <c r="J997" s="11"/>
      <c r="K997" s="3" t="s">
        <v>972</v>
      </c>
    </row>
    <row r="998" spans="1:11" customFormat="1" ht="23.25" hidden="1" customHeight="1" x14ac:dyDescent="0.3">
      <c r="A998" s="3">
        <v>2022</v>
      </c>
      <c r="B998" s="94" t="s">
        <v>389</v>
      </c>
      <c r="C998" s="5">
        <v>44652</v>
      </c>
      <c r="D998" s="1" t="s">
        <v>441</v>
      </c>
      <c r="E998" s="3" t="s">
        <v>99</v>
      </c>
      <c r="F998" s="2"/>
      <c r="G998" s="2">
        <v>2948</v>
      </c>
      <c r="H998" s="4">
        <f t="shared" si="15"/>
        <v>211048.85</v>
      </c>
      <c r="I998" s="11"/>
      <c r="J998" s="11"/>
      <c r="K998" s="3" t="s">
        <v>973</v>
      </c>
    </row>
    <row r="999" spans="1:11" customFormat="1" ht="23.25" hidden="1" customHeight="1" x14ac:dyDescent="0.3">
      <c r="A999" s="3">
        <v>2022</v>
      </c>
      <c r="B999" s="94" t="s">
        <v>389</v>
      </c>
      <c r="C999" s="5">
        <v>44652</v>
      </c>
      <c r="D999" s="1" t="s">
        <v>457</v>
      </c>
      <c r="E999" s="3" t="s">
        <v>99</v>
      </c>
      <c r="F999" s="2"/>
      <c r="G999" s="2">
        <v>3600</v>
      </c>
      <c r="H999" s="4">
        <f t="shared" si="15"/>
        <v>207448.85</v>
      </c>
      <c r="I999" s="11"/>
      <c r="J999" s="11"/>
      <c r="K999" s="3" t="s">
        <v>974</v>
      </c>
    </row>
    <row r="1000" spans="1:11" customFormat="1" ht="23.25" hidden="1" customHeight="1" x14ac:dyDescent="0.3">
      <c r="A1000" s="3">
        <v>2022</v>
      </c>
      <c r="B1000" s="94" t="s">
        <v>389</v>
      </c>
      <c r="C1000" s="5">
        <v>44652</v>
      </c>
      <c r="D1000" s="1" t="s">
        <v>87</v>
      </c>
      <c r="E1000" s="3" t="s">
        <v>99</v>
      </c>
      <c r="F1000" s="2"/>
      <c r="G1000" s="2">
        <v>5000</v>
      </c>
      <c r="H1000" s="4">
        <f t="shared" si="15"/>
        <v>202448.85</v>
      </c>
      <c r="I1000" s="11"/>
      <c r="J1000" s="11"/>
      <c r="K1000" s="3" t="s">
        <v>975</v>
      </c>
    </row>
    <row r="1001" spans="1:11" customFormat="1" ht="23.25" hidden="1" customHeight="1" x14ac:dyDescent="0.3">
      <c r="A1001" s="3">
        <v>2022</v>
      </c>
      <c r="B1001" s="94" t="s">
        <v>389</v>
      </c>
      <c r="C1001" s="5">
        <v>44652</v>
      </c>
      <c r="D1001" s="1" t="s">
        <v>169</v>
      </c>
      <c r="E1001" s="3" t="s">
        <v>99</v>
      </c>
      <c r="F1001" s="2"/>
      <c r="G1001" s="2">
        <v>10000</v>
      </c>
      <c r="H1001" s="4">
        <f t="shared" si="15"/>
        <v>192448.85</v>
      </c>
      <c r="I1001" s="11"/>
      <c r="J1001" s="11"/>
      <c r="K1001" s="3" t="s">
        <v>976</v>
      </c>
    </row>
    <row r="1002" spans="1:11" customFormat="1" ht="23.25" hidden="1" customHeight="1" x14ac:dyDescent="0.3">
      <c r="A1002" s="3">
        <v>2022</v>
      </c>
      <c r="B1002" s="94" t="s">
        <v>389</v>
      </c>
      <c r="C1002" s="5">
        <v>44652</v>
      </c>
      <c r="D1002" s="1" t="s">
        <v>96</v>
      </c>
      <c r="E1002" s="3" t="s">
        <v>99</v>
      </c>
      <c r="F1002" s="2"/>
      <c r="G1002" s="2">
        <v>100000</v>
      </c>
      <c r="H1002" s="4">
        <f t="shared" si="15"/>
        <v>92448.85</v>
      </c>
      <c r="I1002" s="11"/>
      <c r="J1002" s="11"/>
      <c r="K1002" s="3" t="s">
        <v>977</v>
      </c>
    </row>
    <row r="1003" spans="1:11" customFormat="1" ht="23.25" hidden="1" customHeight="1" x14ac:dyDescent="0.3">
      <c r="A1003" s="3">
        <v>2022</v>
      </c>
      <c r="B1003" s="94" t="s">
        <v>389</v>
      </c>
      <c r="C1003" s="5">
        <v>44655</v>
      </c>
      <c r="D1003" s="1" t="s">
        <v>569</v>
      </c>
      <c r="E1003" s="3" t="s">
        <v>22</v>
      </c>
      <c r="F1003" s="2">
        <v>1350</v>
      </c>
      <c r="G1003" s="2"/>
      <c r="H1003" s="4">
        <f t="shared" si="15"/>
        <v>93798.85</v>
      </c>
      <c r="I1003" s="11"/>
      <c r="J1003" s="11"/>
      <c r="K1003" s="3" t="s">
        <v>956</v>
      </c>
    </row>
    <row r="1004" spans="1:11" customFormat="1" ht="23.25" hidden="1" customHeight="1" x14ac:dyDescent="0.3">
      <c r="A1004" s="3">
        <v>2022</v>
      </c>
      <c r="B1004" s="94" t="s">
        <v>389</v>
      </c>
      <c r="C1004" s="5">
        <v>44655</v>
      </c>
      <c r="D1004" s="1" t="s">
        <v>40</v>
      </c>
      <c r="E1004" s="3" t="s">
        <v>71</v>
      </c>
      <c r="F1004" s="2"/>
      <c r="G1004" s="2">
        <v>10000</v>
      </c>
      <c r="H1004" s="4">
        <f t="shared" si="15"/>
        <v>83798.850000000006</v>
      </c>
      <c r="I1004" s="11"/>
      <c r="J1004" s="11"/>
      <c r="K1004" s="3" t="s">
        <v>982</v>
      </c>
    </row>
    <row r="1005" spans="1:11" customFormat="1" ht="23.25" hidden="1" customHeight="1" x14ac:dyDescent="0.3">
      <c r="A1005" s="3">
        <v>2022</v>
      </c>
      <c r="B1005" s="94" t="s">
        <v>389</v>
      </c>
      <c r="C1005" s="5">
        <v>44656</v>
      </c>
      <c r="D1005" s="1" t="s">
        <v>544</v>
      </c>
      <c r="E1005" s="3" t="s">
        <v>22</v>
      </c>
      <c r="F1005" s="2">
        <v>18382.400000000001</v>
      </c>
      <c r="G1005" s="2"/>
      <c r="H1005" s="4">
        <f t="shared" si="15"/>
        <v>102181.25</v>
      </c>
      <c r="I1005" s="11"/>
      <c r="J1005" s="11"/>
      <c r="K1005" s="3" t="s">
        <v>957</v>
      </c>
    </row>
    <row r="1006" spans="1:11" customFormat="1" ht="23.25" hidden="1" customHeight="1" x14ac:dyDescent="0.3">
      <c r="A1006" s="3">
        <v>2022</v>
      </c>
      <c r="B1006" s="94" t="s">
        <v>389</v>
      </c>
      <c r="C1006" s="5">
        <v>44656</v>
      </c>
      <c r="D1006" s="1" t="s">
        <v>462</v>
      </c>
      <c r="E1006" s="3" t="s">
        <v>22</v>
      </c>
      <c r="F1006" s="2">
        <v>2826</v>
      </c>
      <c r="G1006" s="2"/>
      <c r="H1006" s="4">
        <f t="shared" si="15"/>
        <v>105007.25</v>
      </c>
      <c r="I1006" s="11"/>
      <c r="J1006" s="11"/>
      <c r="K1006" s="3" t="s">
        <v>958</v>
      </c>
    </row>
    <row r="1007" spans="1:11" customFormat="1" ht="23.25" hidden="1" customHeight="1" x14ac:dyDescent="0.3">
      <c r="A1007" s="3">
        <v>2022</v>
      </c>
      <c r="B1007" s="94" t="s">
        <v>389</v>
      </c>
      <c r="C1007" s="5">
        <v>44656</v>
      </c>
      <c r="D1007" s="1" t="s">
        <v>462</v>
      </c>
      <c r="E1007" s="3" t="s">
        <v>22</v>
      </c>
      <c r="F1007" s="2">
        <v>3000</v>
      </c>
      <c r="G1007" s="2"/>
      <c r="H1007" s="4">
        <f t="shared" si="15"/>
        <v>108007.25</v>
      </c>
      <c r="I1007" s="11"/>
      <c r="J1007" s="11"/>
      <c r="K1007" s="3" t="s">
        <v>959</v>
      </c>
    </row>
    <row r="1008" spans="1:11" customFormat="1" ht="23.25" hidden="1" customHeight="1" x14ac:dyDescent="0.3">
      <c r="A1008" s="3">
        <v>2022</v>
      </c>
      <c r="B1008" s="94" t="s">
        <v>389</v>
      </c>
      <c r="C1008" s="5">
        <v>44658</v>
      </c>
      <c r="D1008" s="1" t="s">
        <v>40</v>
      </c>
      <c r="E1008" s="3" t="s">
        <v>71</v>
      </c>
      <c r="F1008" s="2"/>
      <c r="G1008" s="2">
        <v>10000</v>
      </c>
      <c r="H1008" s="4">
        <f t="shared" si="15"/>
        <v>98007.25</v>
      </c>
      <c r="I1008" s="11"/>
      <c r="J1008" s="11"/>
      <c r="K1008" s="3" t="s">
        <v>983</v>
      </c>
    </row>
    <row r="1009" spans="1:11" customFormat="1" ht="23.25" hidden="1" customHeight="1" x14ac:dyDescent="0.3">
      <c r="A1009" s="3">
        <v>2022</v>
      </c>
      <c r="B1009" s="94" t="s">
        <v>389</v>
      </c>
      <c r="C1009" s="5">
        <v>44661</v>
      </c>
      <c r="D1009" s="1" t="s">
        <v>87</v>
      </c>
      <c r="E1009" s="3" t="s">
        <v>99</v>
      </c>
      <c r="F1009" s="2"/>
      <c r="G1009" s="2">
        <v>10000</v>
      </c>
      <c r="H1009" s="4">
        <f t="shared" si="15"/>
        <v>88007.25</v>
      </c>
      <c r="I1009" s="11"/>
      <c r="J1009" s="11"/>
      <c r="K1009" s="3" t="s">
        <v>978</v>
      </c>
    </row>
    <row r="1010" spans="1:11" customFormat="1" ht="23.25" hidden="1" customHeight="1" x14ac:dyDescent="0.3">
      <c r="A1010" s="3">
        <v>2022</v>
      </c>
      <c r="B1010" s="94" t="s">
        <v>389</v>
      </c>
      <c r="C1010" s="5">
        <v>44662</v>
      </c>
      <c r="D1010" s="1" t="s">
        <v>166</v>
      </c>
      <c r="E1010" s="3" t="s">
        <v>22</v>
      </c>
      <c r="F1010" s="2">
        <v>7675</v>
      </c>
      <c r="G1010" s="2"/>
      <c r="H1010" s="4">
        <f t="shared" si="15"/>
        <v>95682.25</v>
      </c>
      <c r="I1010" s="11"/>
      <c r="J1010" s="11"/>
      <c r="K1010" s="3" t="s">
        <v>960</v>
      </c>
    </row>
    <row r="1011" spans="1:11" customFormat="1" ht="23.25" hidden="1" customHeight="1" x14ac:dyDescent="0.3">
      <c r="A1011" s="3">
        <v>2022</v>
      </c>
      <c r="B1011" s="94" t="s">
        <v>389</v>
      </c>
      <c r="C1011" s="5">
        <v>44662</v>
      </c>
      <c r="D1011" s="1" t="s">
        <v>40</v>
      </c>
      <c r="E1011" s="3" t="s">
        <v>71</v>
      </c>
      <c r="F1011" s="2"/>
      <c r="G1011" s="2">
        <v>10000</v>
      </c>
      <c r="H1011" s="4">
        <f t="shared" si="15"/>
        <v>85682.25</v>
      </c>
      <c r="I1011" s="11"/>
      <c r="J1011" s="11"/>
      <c r="K1011" s="3" t="s">
        <v>984</v>
      </c>
    </row>
    <row r="1012" spans="1:11" customFormat="1" ht="23.25" hidden="1" customHeight="1" x14ac:dyDescent="0.3">
      <c r="A1012" s="3">
        <v>2022</v>
      </c>
      <c r="B1012" s="94" t="s">
        <v>389</v>
      </c>
      <c r="C1012" s="5">
        <v>44663</v>
      </c>
      <c r="D1012" s="1" t="s">
        <v>534</v>
      </c>
      <c r="E1012" s="3" t="s">
        <v>22</v>
      </c>
      <c r="F1012" s="2">
        <v>7120</v>
      </c>
      <c r="G1012" s="2"/>
      <c r="H1012" s="4">
        <f t="shared" si="15"/>
        <v>92802.25</v>
      </c>
      <c r="I1012" s="11"/>
      <c r="J1012" s="11"/>
      <c r="K1012" s="3" t="s">
        <v>961</v>
      </c>
    </row>
    <row r="1013" spans="1:11" customFormat="1" ht="23.25" hidden="1" customHeight="1" x14ac:dyDescent="0.3">
      <c r="A1013" s="3">
        <v>2022</v>
      </c>
      <c r="B1013" s="94" t="s">
        <v>389</v>
      </c>
      <c r="C1013" s="5">
        <v>44665</v>
      </c>
      <c r="D1013" s="1" t="s">
        <v>477</v>
      </c>
      <c r="E1013" s="3" t="s">
        <v>22</v>
      </c>
      <c r="F1013" s="2">
        <v>1750</v>
      </c>
      <c r="G1013" s="2"/>
      <c r="H1013" s="4">
        <f t="shared" si="15"/>
        <v>94552.25</v>
      </c>
      <c r="I1013" s="11"/>
      <c r="J1013" s="11"/>
      <c r="K1013" s="3" t="s">
        <v>962</v>
      </c>
    </row>
    <row r="1014" spans="1:11" customFormat="1" ht="23.25" hidden="1" customHeight="1" x14ac:dyDescent="0.3">
      <c r="A1014" s="3">
        <v>2022</v>
      </c>
      <c r="B1014" s="94" t="s">
        <v>389</v>
      </c>
      <c r="C1014" s="5">
        <v>44670</v>
      </c>
      <c r="D1014" s="1" t="s">
        <v>87</v>
      </c>
      <c r="E1014" s="3" t="s">
        <v>99</v>
      </c>
      <c r="F1014" s="2"/>
      <c r="G1014" s="2">
        <v>20000</v>
      </c>
      <c r="H1014" s="4">
        <f t="shared" si="15"/>
        <v>74552.25</v>
      </c>
      <c r="I1014" s="11"/>
      <c r="J1014" s="11"/>
      <c r="K1014" s="3" t="s">
        <v>979</v>
      </c>
    </row>
    <row r="1015" spans="1:11" customFormat="1" ht="23.25" hidden="1" customHeight="1" x14ac:dyDescent="0.3">
      <c r="A1015" s="3">
        <v>2022</v>
      </c>
      <c r="B1015" s="94" t="s">
        <v>389</v>
      </c>
      <c r="C1015" s="5">
        <v>44670</v>
      </c>
      <c r="D1015" s="1" t="s">
        <v>40</v>
      </c>
      <c r="E1015" s="3" t="s">
        <v>71</v>
      </c>
      <c r="F1015" s="2"/>
      <c r="G1015" s="2">
        <v>4409.43</v>
      </c>
      <c r="H1015" s="4">
        <f t="shared" si="15"/>
        <v>70142.820000000007</v>
      </c>
      <c r="I1015" s="11"/>
      <c r="J1015" s="11"/>
      <c r="K1015" s="3" t="s">
        <v>985</v>
      </c>
    </row>
    <row r="1016" spans="1:11" customFormat="1" ht="23.25" hidden="1" customHeight="1" x14ac:dyDescent="0.3">
      <c r="A1016" s="3">
        <v>2022</v>
      </c>
      <c r="B1016" s="94" t="s">
        <v>389</v>
      </c>
      <c r="C1016" s="5">
        <v>44670</v>
      </c>
      <c r="D1016" s="1" t="s">
        <v>155</v>
      </c>
      <c r="E1016" s="3" t="s">
        <v>99</v>
      </c>
      <c r="F1016" s="2"/>
      <c r="G1016" s="2">
        <v>4511</v>
      </c>
      <c r="H1016" s="4">
        <f t="shared" si="15"/>
        <v>65631.820000000007</v>
      </c>
      <c r="I1016" s="11"/>
      <c r="J1016" s="11"/>
      <c r="K1016" s="3" t="s">
        <v>980</v>
      </c>
    </row>
    <row r="1017" spans="1:11" customFormat="1" ht="23.25" hidden="1" customHeight="1" x14ac:dyDescent="0.3">
      <c r="A1017" s="3">
        <v>2022</v>
      </c>
      <c r="B1017" s="94" t="s">
        <v>389</v>
      </c>
      <c r="C1017" s="5">
        <v>44671</v>
      </c>
      <c r="D1017" s="1" t="s">
        <v>487</v>
      </c>
      <c r="E1017" s="3" t="s">
        <v>22</v>
      </c>
      <c r="F1017" s="26">
        <v>1300</v>
      </c>
      <c r="G1017" s="26"/>
      <c r="H1017" s="4">
        <f t="shared" si="15"/>
        <v>66931.820000000007</v>
      </c>
      <c r="I1017" s="11"/>
      <c r="J1017" s="11"/>
      <c r="K1017" s="3" t="s">
        <v>963</v>
      </c>
    </row>
    <row r="1018" spans="1:11" customFormat="1" ht="23.25" hidden="1" customHeight="1" x14ac:dyDescent="0.3">
      <c r="A1018" s="3">
        <v>2022</v>
      </c>
      <c r="B1018" s="94" t="s">
        <v>389</v>
      </c>
      <c r="C1018" s="5">
        <v>44671</v>
      </c>
      <c r="D1018" s="1" t="s">
        <v>574</v>
      </c>
      <c r="E1018" s="3" t="s">
        <v>22</v>
      </c>
      <c r="F1018" s="2">
        <v>10000</v>
      </c>
      <c r="G1018" s="2"/>
      <c r="H1018" s="4">
        <f t="shared" si="15"/>
        <v>76931.820000000007</v>
      </c>
      <c r="I1018" s="11"/>
      <c r="J1018" s="11"/>
      <c r="K1018" s="3" t="s">
        <v>964</v>
      </c>
    </row>
    <row r="1019" spans="1:11" customFormat="1" ht="23.25" hidden="1" customHeight="1" x14ac:dyDescent="0.3">
      <c r="A1019" s="3">
        <v>2022</v>
      </c>
      <c r="B1019" s="94" t="s">
        <v>389</v>
      </c>
      <c r="C1019" s="5">
        <v>44672</v>
      </c>
      <c r="D1019" s="1" t="s">
        <v>462</v>
      </c>
      <c r="E1019" s="3" t="s">
        <v>22</v>
      </c>
      <c r="F1019" s="2">
        <v>3600</v>
      </c>
      <c r="G1019" s="2"/>
      <c r="H1019" s="4">
        <f t="shared" si="15"/>
        <v>80531.820000000007</v>
      </c>
      <c r="I1019" s="11"/>
      <c r="J1019" s="11"/>
      <c r="K1019" s="3" t="s">
        <v>965</v>
      </c>
    </row>
    <row r="1020" spans="1:11" customFormat="1" ht="23.25" hidden="1" customHeight="1" x14ac:dyDescent="0.3">
      <c r="A1020" s="3">
        <v>2022</v>
      </c>
      <c r="B1020" s="94" t="s">
        <v>389</v>
      </c>
      <c r="C1020" s="5">
        <v>44676</v>
      </c>
      <c r="D1020" s="1" t="s">
        <v>955</v>
      </c>
      <c r="E1020" s="3" t="s">
        <v>22</v>
      </c>
      <c r="F1020" s="2">
        <v>19225</v>
      </c>
      <c r="G1020" s="2"/>
      <c r="H1020" s="4">
        <f t="shared" si="15"/>
        <v>99756.82</v>
      </c>
      <c r="I1020" s="11"/>
      <c r="J1020" s="11"/>
      <c r="K1020" s="3" t="s">
        <v>966</v>
      </c>
    </row>
    <row r="1021" spans="1:11" customFormat="1" ht="23.25" hidden="1" customHeight="1" x14ac:dyDescent="0.3">
      <c r="A1021" s="3">
        <v>2022</v>
      </c>
      <c r="B1021" s="94" t="s">
        <v>389</v>
      </c>
      <c r="C1021" s="5">
        <v>44677</v>
      </c>
      <c r="D1021" s="1" t="s">
        <v>345</v>
      </c>
      <c r="E1021" s="3" t="s">
        <v>22</v>
      </c>
      <c r="F1021" s="2">
        <v>3250</v>
      </c>
      <c r="G1021" s="2"/>
      <c r="H1021" s="4">
        <f t="shared" si="15"/>
        <v>103006.82</v>
      </c>
      <c r="I1021" s="11"/>
      <c r="J1021" s="11"/>
      <c r="K1021" s="3" t="s">
        <v>967</v>
      </c>
    </row>
    <row r="1022" spans="1:11" customFormat="1" ht="23.25" hidden="1" customHeight="1" x14ac:dyDescent="0.3">
      <c r="A1022" s="3">
        <v>2022</v>
      </c>
      <c r="B1022" s="94" t="s">
        <v>389</v>
      </c>
      <c r="C1022" s="5">
        <v>44677</v>
      </c>
      <c r="D1022" s="1" t="s">
        <v>367</v>
      </c>
      <c r="E1022" s="3" t="s">
        <v>22</v>
      </c>
      <c r="F1022" s="2">
        <v>84380</v>
      </c>
      <c r="G1022" s="2"/>
      <c r="H1022" s="4">
        <f t="shared" si="15"/>
        <v>187386.82</v>
      </c>
      <c r="I1022" s="11"/>
      <c r="J1022" s="11"/>
      <c r="K1022" s="3" t="s">
        <v>968</v>
      </c>
    </row>
    <row r="1023" spans="1:11" customFormat="1" ht="23.25" hidden="1" customHeight="1" x14ac:dyDescent="0.3">
      <c r="A1023" s="3">
        <v>2022</v>
      </c>
      <c r="B1023" s="94" t="s">
        <v>389</v>
      </c>
      <c r="C1023" s="5">
        <v>44677</v>
      </c>
      <c r="D1023" s="1" t="s">
        <v>96</v>
      </c>
      <c r="E1023" s="3" t="s">
        <v>99</v>
      </c>
      <c r="F1023" s="2"/>
      <c r="G1023" s="2">
        <v>100000</v>
      </c>
      <c r="H1023" s="4">
        <f t="shared" si="15"/>
        <v>87386.82</v>
      </c>
      <c r="I1023" s="11"/>
      <c r="J1023" s="11"/>
      <c r="K1023" s="3" t="s">
        <v>981</v>
      </c>
    </row>
    <row r="1024" spans="1:11" customFormat="1" ht="23.25" hidden="1" customHeight="1" x14ac:dyDescent="0.3">
      <c r="A1024" s="3">
        <v>2022</v>
      </c>
      <c r="B1024" s="94" t="s">
        <v>389</v>
      </c>
      <c r="C1024" s="5">
        <v>44678</v>
      </c>
      <c r="D1024" s="1" t="s">
        <v>569</v>
      </c>
      <c r="E1024" s="3" t="s">
        <v>22</v>
      </c>
      <c r="F1024" s="2">
        <v>5400</v>
      </c>
      <c r="G1024" s="2"/>
      <c r="H1024" s="4">
        <f t="shared" si="15"/>
        <v>92786.82</v>
      </c>
      <c r="I1024" s="11"/>
      <c r="J1024" s="11"/>
      <c r="K1024" s="3" t="s">
        <v>1027</v>
      </c>
    </row>
    <row r="1025" spans="1:11" customFormat="1" ht="23.25" hidden="1" customHeight="1" x14ac:dyDescent="0.3">
      <c r="A1025" s="3">
        <v>2022</v>
      </c>
      <c r="B1025" s="94" t="s">
        <v>389</v>
      </c>
      <c r="C1025" s="5">
        <v>44678</v>
      </c>
      <c r="D1025" s="1" t="s">
        <v>613</v>
      </c>
      <c r="E1025" s="3" t="s">
        <v>22</v>
      </c>
      <c r="F1025" s="2">
        <v>7500</v>
      </c>
      <c r="G1025" s="2"/>
      <c r="H1025" s="4">
        <f t="shared" si="15"/>
        <v>100286.82</v>
      </c>
      <c r="I1025" s="11"/>
      <c r="J1025" s="11"/>
      <c r="K1025" s="3" t="s">
        <v>1041</v>
      </c>
    </row>
    <row r="1026" spans="1:11" s="113" customFormat="1" ht="23.25" hidden="1" customHeight="1" x14ac:dyDescent="0.3">
      <c r="A1026" s="108">
        <v>2022</v>
      </c>
      <c r="B1026" s="114" t="s">
        <v>389</v>
      </c>
      <c r="C1026" s="109">
        <v>44679</v>
      </c>
      <c r="D1026" s="1" t="s">
        <v>1111</v>
      </c>
      <c r="E1026" s="108" t="s">
        <v>22</v>
      </c>
      <c r="F1026" s="115">
        <v>850</v>
      </c>
      <c r="G1026" s="115"/>
      <c r="H1026" s="111">
        <f t="shared" si="15"/>
        <v>101136.82</v>
      </c>
      <c r="I1026" s="116"/>
      <c r="J1026" s="11"/>
      <c r="K1026" s="108" t="s">
        <v>1045</v>
      </c>
    </row>
    <row r="1027" spans="1:11" customFormat="1" ht="23.25" hidden="1" customHeight="1" x14ac:dyDescent="0.3">
      <c r="A1027" s="3">
        <v>2022</v>
      </c>
      <c r="B1027" s="94" t="s">
        <v>389</v>
      </c>
      <c r="C1027" s="5">
        <v>44679</v>
      </c>
      <c r="D1027" s="1" t="s">
        <v>462</v>
      </c>
      <c r="E1027" s="3" t="s">
        <v>22</v>
      </c>
      <c r="F1027" s="2">
        <v>1200</v>
      </c>
      <c r="G1027" s="2"/>
      <c r="H1027" s="4">
        <f t="shared" si="15"/>
        <v>102336.82</v>
      </c>
      <c r="I1027" s="11"/>
      <c r="J1027" s="11"/>
      <c r="K1027" s="3" t="s">
        <v>1028</v>
      </c>
    </row>
    <row r="1028" spans="1:11" customFormat="1" ht="23.25" hidden="1" customHeight="1" x14ac:dyDescent="0.3">
      <c r="A1028" s="3">
        <v>2022</v>
      </c>
      <c r="B1028" s="94" t="s">
        <v>389</v>
      </c>
      <c r="C1028" s="5">
        <v>44680</v>
      </c>
      <c r="D1028" s="1" t="s">
        <v>364</v>
      </c>
      <c r="E1028" s="3" t="s">
        <v>99</v>
      </c>
      <c r="F1028" s="2"/>
      <c r="G1028" s="2">
        <v>2500</v>
      </c>
      <c r="H1028" s="4">
        <f t="shared" si="15"/>
        <v>99836.82</v>
      </c>
      <c r="I1028" s="11"/>
      <c r="J1028" s="11"/>
      <c r="K1028" s="3" t="s">
        <v>1031</v>
      </c>
    </row>
    <row r="1029" spans="1:11" customFormat="1" ht="23.25" hidden="1" customHeight="1" x14ac:dyDescent="0.3">
      <c r="A1029" s="3">
        <v>2022</v>
      </c>
      <c r="B1029" s="94" t="s">
        <v>389</v>
      </c>
      <c r="C1029" s="5">
        <v>44680</v>
      </c>
      <c r="D1029" s="1" t="s">
        <v>457</v>
      </c>
      <c r="E1029" s="3" t="s">
        <v>99</v>
      </c>
      <c r="F1029" s="2"/>
      <c r="G1029" s="2">
        <v>3600</v>
      </c>
      <c r="H1029" s="4">
        <f t="shared" si="15"/>
        <v>96236.82</v>
      </c>
      <c r="I1029" s="11"/>
      <c r="J1029" s="11"/>
      <c r="K1029" s="3" t="s">
        <v>1032</v>
      </c>
    </row>
    <row r="1030" spans="1:11" customFormat="1" ht="23.25" hidden="1" customHeight="1" x14ac:dyDescent="0.3">
      <c r="A1030" s="3">
        <v>2022</v>
      </c>
      <c r="B1030" s="94" t="s">
        <v>389</v>
      </c>
      <c r="C1030" s="5">
        <v>44680</v>
      </c>
      <c r="D1030" s="1" t="s">
        <v>441</v>
      </c>
      <c r="E1030" s="3" t="s">
        <v>99</v>
      </c>
      <c r="F1030" s="2"/>
      <c r="G1030" s="2">
        <v>2948</v>
      </c>
      <c r="H1030" s="4">
        <f t="shared" ref="H1030:H1090" si="16">H1029+F1030-G1030</f>
        <v>93288.82</v>
      </c>
      <c r="I1030" s="11"/>
      <c r="J1030" s="11"/>
      <c r="K1030" s="3" t="s">
        <v>1033</v>
      </c>
    </row>
    <row r="1031" spans="1:11" customFormat="1" ht="23.25" hidden="1" customHeight="1" x14ac:dyDescent="0.3">
      <c r="A1031" s="3">
        <v>2022</v>
      </c>
      <c r="B1031" s="94" t="s">
        <v>389</v>
      </c>
      <c r="C1031" s="5">
        <v>44680</v>
      </c>
      <c r="D1031" s="1" t="s">
        <v>145</v>
      </c>
      <c r="E1031" s="3" t="s">
        <v>99</v>
      </c>
      <c r="F1031" s="2"/>
      <c r="G1031" s="2">
        <v>2880</v>
      </c>
      <c r="H1031" s="4">
        <f t="shared" si="16"/>
        <v>90408.82</v>
      </c>
      <c r="I1031" s="11"/>
      <c r="J1031" s="11"/>
      <c r="K1031" s="3" t="s">
        <v>1034</v>
      </c>
    </row>
    <row r="1032" spans="1:11" customFormat="1" ht="23.25" hidden="1" customHeight="1" x14ac:dyDescent="0.3">
      <c r="A1032" s="3">
        <v>2022</v>
      </c>
      <c r="B1032" s="94" t="s">
        <v>389</v>
      </c>
      <c r="C1032" s="5">
        <v>44680</v>
      </c>
      <c r="D1032" s="1" t="s">
        <v>156</v>
      </c>
      <c r="E1032" s="3" t="s">
        <v>99</v>
      </c>
      <c r="F1032" s="2"/>
      <c r="G1032" s="2">
        <v>4032</v>
      </c>
      <c r="H1032" s="4">
        <f t="shared" si="16"/>
        <v>86376.82</v>
      </c>
      <c r="I1032" s="11"/>
      <c r="J1032" s="11"/>
      <c r="K1032" s="3" t="s">
        <v>1035</v>
      </c>
    </row>
    <row r="1033" spans="1:11" customFormat="1" ht="23.25" hidden="1" customHeight="1" x14ac:dyDescent="0.3">
      <c r="A1033" s="3">
        <v>2022</v>
      </c>
      <c r="B1033" s="94" t="s">
        <v>389</v>
      </c>
      <c r="C1033" s="5">
        <v>44680</v>
      </c>
      <c r="D1033" s="1" t="s">
        <v>1026</v>
      </c>
      <c r="E1033" s="3" t="s">
        <v>22</v>
      </c>
      <c r="F1033" s="2">
        <v>3800</v>
      </c>
      <c r="G1033" s="2"/>
      <c r="H1033" s="4">
        <f t="shared" si="16"/>
        <v>90176.82</v>
      </c>
      <c r="I1033" s="11"/>
      <c r="J1033" s="11"/>
      <c r="K1033" s="3" t="s">
        <v>1029</v>
      </c>
    </row>
    <row r="1034" spans="1:11" customFormat="1" ht="23.25" hidden="1" customHeight="1" x14ac:dyDescent="0.3">
      <c r="A1034" s="3">
        <v>2022</v>
      </c>
      <c r="B1034" s="94" t="s">
        <v>389</v>
      </c>
      <c r="C1034" s="5">
        <v>44680</v>
      </c>
      <c r="D1034" s="1" t="s">
        <v>368</v>
      </c>
      <c r="E1034" s="3" t="s">
        <v>22</v>
      </c>
      <c r="F1034" s="2">
        <v>2000</v>
      </c>
      <c r="G1034" s="2"/>
      <c r="H1034" s="4">
        <f t="shared" si="16"/>
        <v>92176.82</v>
      </c>
      <c r="I1034" s="11"/>
      <c r="J1034" s="11"/>
      <c r="K1034" s="3" t="s">
        <v>1030</v>
      </c>
    </row>
    <row r="1035" spans="1:11" s="75" customFormat="1" ht="23.25" hidden="1" customHeight="1" thickBot="1" x14ac:dyDescent="0.35">
      <c r="A1035" s="34">
        <v>2022</v>
      </c>
      <c r="B1035" s="95" t="s">
        <v>389</v>
      </c>
      <c r="C1035" s="19">
        <v>44681</v>
      </c>
      <c r="D1035" s="24" t="s">
        <v>434</v>
      </c>
      <c r="E1035" s="34" t="s">
        <v>99</v>
      </c>
      <c r="F1035" s="21"/>
      <c r="G1035" s="21">
        <v>1598</v>
      </c>
      <c r="H1035" s="22">
        <f t="shared" si="16"/>
        <v>90578.82</v>
      </c>
      <c r="I1035" s="80"/>
      <c r="J1035" s="11"/>
      <c r="K1035" s="34" t="s">
        <v>1036</v>
      </c>
    </row>
    <row r="1036" spans="1:11" customFormat="1" ht="23.25" hidden="1" customHeight="1" x14ac:dyDescent="0.3">
      <c r="A1036" s="3">
        <v>2022</v>
      </c>
      <c r="B1036" s="94" t="s">
        <v>123</v>
      </c>
      <c r="C1036" s="5">
        <v>44686</v>
      </c>
      <c r="D1036" s="1" t="s">
        <v>40</v>
      </c>
      <c r="E1036" s="3" t="s">
        <v>71</v>
      </c>
      <c r="F1036" s="2"/>
      <c r="G1036" s="2">
        <v>10000</v>
      </c>
      <c r="H1036" s="4">
        <f t="shared" si="16"/>
        <v>80578.820000000007</v>
      </c>
      <c r="I1036" s="11"/>
      <c r="J1036" s="11"/>
      <c r="K1036" s="3" t="s">
        <v>1080</v>
      </c>
    </row>
    <row r="1037" spans="1:11" customFormat="1" ht="23.25" hidden="1" customHeight="1" x14ac:dyDescent="0.3">
      <c r="A1037" s="3">
        <v>2022</v>
      </c>
      <c r="B1037" s="94" t="s">
        <v>123</v>
      </c>
      <c r="C1037" s="5">
        <v>44686</v>
      </c>
      <c r="D1037" s="1" t="s">
        <v>544</v>
      </c>
      <c r="E1037" s="3" t="s">
        <v>22</v>
      </c>
      <c r="F1037" s="2">
        <v>5750</v>
      </c>
      <c r="G1037" s="2"/>
      <c r="H1037" s="4">
        <f t="shared" si="16"/>
        <v>86328.82</v>
      </c>
      <c r="I1037" s="11"/>
      <c r="J1037" s="11"/>
      <c r="K1037" s="3" t="s">
        <v>1056</v>
      </c>
    </row>
    <row r="1038" spans="1:11" customFormat="1" ht="23.25" hidden="1" customHeight="1" x14ac:dyDescent="0.3">
      <c r="A1038" s="3">
        <v>2022</v>
      </c>
      <c r="B1038" s="94" t="s">
        <v>123</v>
      </c>
      <c r="C1038" s="5">
        <v>44691</v>
      </c>
      <c r="D1038" s="1" t="s">
        <v>87</v>
      </c>
      <c r="E1038" s="3" t="s">
        <v>99</v>
      </c>
      <c r="F1038" s="2"/>
      <c r="G1038" s="2">
        <v>10000</v>
      </c>
      <c r="H1038" s="4">
        <f t="shared" si="16"/>
        <v>76328.820000000007</v>
      </c>
      <c r="I1038" s="11"/>
      <c r="J1038" s="11"/>
      <c r="K1038" s="3" t="s">
        <v>1058</v>
      </c>
    </row>
    <row r="1039" spans="1:11" customFormat="1" ht="23.25" hidden="1" customHeight="1" x14ac:dyDescent="0.3">
      <c r="A1039" s="3">
        <v>2022</v>
      </c>
      <c r="B1039" s="94" t="s">
        <v>123</v>
      </c>
      <c r="C1039" s="5">
        <v>44691</v>
      </c>
      <c r="D1039" s="1" t="s">
        <v>169</v>
      </c>
      <c r="E1039" s="3" t="s">
        <v>99</v>
      </c>
      <c r="F1039" s="2"/>
      <c r="G1039" s="2">
        <v>10000</v>
      </c>
      <c r="H1039" s="4">
        <f t="shared" si="16"/>
        <v>66328.820000000007</v>
      </c>
      <c r="I1039" s="11"/>
      <c r="J1039" s="11"/>
      <c r="K1039" s="3" t="s">
        <v>1059</v>
      </c>
    </row>
    <row r="1040" spans="1:11" customFormat="1" ht="23.25" hidden="1" customHeight="1" x14ac:dyDescent="0.3">
      <c r="A1040" s="3">
        <v>2022</v>
      </c>
      <c r="B1040" s="94" t="s">
        <v>123</v>
      </c>
      <c r="C1040" s="5">
        <v>44692</v>
      </c>
      <c r="D1040" s="1" t="s">
        <v>40</v>
      </c>
      <c r="E1040" s="3" t="s">
        <v>71</v>
      </c>
      <c r="F1040" s="2"/>
      <c r="G1040" s="2">
        <v>10000</v>
      </c>
      <c r="H1040" s="4">
        <f t="shared" si="16"/>
        <v>56328.820000000007</v>
      </c>
      <c r="I1040" s="11"/>
      <c r="J1040" s="11"/>
      <c r="K1040" s="3" t="s">
        <v>1081</v>
      </c>
    </row>
    <row r="1041" spans="1:11" customFormat="1" ht="23.25" hidden="1" customHeight="1" x14ac:dyDescent="0.3">
      <c r="A1041" s="3">
        <v>2022</v>
      </c>
      <c r="B1041" s="94" t="s">
        <v>123</v>
      </c>
      <c r="C1041" s="5">
        <v>44693</v>
      </c>
      <c r="D1041" s="1" t="s">
        <v>534</v>
      </c>
      <c r="E1041" s="3" t="s">
        <v>22</v>
      </c>
      <c r="F1041" s="2">
        <v>10570</v>
      </c>
      <c r="G1041" s="2"/>
      <c r="H1041" s="4">
        <f t="shared" si="16"/>
        <v>66898.820000000007</v>
      </c>
      <c r="I1041" s="11"/>
      <c r="J1041" s="11"/>
      <c r="K1041" s="3" t="s">
        <v>1057</v>
      </c>
    </row>
    <row r="1042" spans="1:11" customFormat="1" ht="23.25" hidden="1" customHeight="1" x14ac:dyDescent="0.3">
      <c r="A1042" s="3">
        <v>2022</v>
      </c>
      <c r="B1042" s="94" t="s">
        <v>123</v>
      </c>
      <c r="C1042" s="5">
        <v>44694</v>
      </c>
      <c r="D1042" s="1" t="s">
        <v>462</v>
      </c>
      <c r="E1042" s="3" t="s">
        <v>22</v>
      </c>
      <c r="F1042" s="2">
        <v>1550</v>
      </c>
      <c r="G1042" s="2"/>
      <c r="H1042" s="4">
        <f t="shared" si="16"/>
        <v>68448.820000000007</v>
      </c>
      <c r="I1042" s="11"/>
      <c r="J1042" s="11"/>
      <c r="K1042" s="3" t="s">
        <v>1069</v>
      </c>
    </row>
    <row r="1043" spans="1:11" customFormat="1" ht="23.25" hidden="1" customHeight="1" x14ac:dyDescent="0.3">
      <c r="A1043" s="3">
        <v>2022</v>
      </c>
      <c r="B1043" s="94" t="s">
        <v>123</v>
      </c>
      <c r="C1043" s="5">
        <v>44694</v>
      </c>
      <c r="D1043" s="1" t="s">
        <v>462</v>
      </c>
      <c r="E1043" s="3" t="s">
        <v>22</v>
      </c>
      <c r="F1043" s="2">
        <v>2050</v>
      </c>
      <c r="G1043" s="2"/>
      <c r="H1043" s="4">
        <f t="shared" si="16"/>
        <v>70498.820000000007</v>
      </c>
      <c r="I1043" s="11"/>
      <c r="J1043" s="11"/>
      <c r="K1043" s="3" t="s">
        <v>1070</v>
      </c>
    </row>
    <row r="1044" spans="1:11" customFormat="1" ht="23.25" hidden="1" customHeight="1" x14ac:dyDescent="0.3">
      <c r="A1044" s="3">
        <v>2022</v>
      </c>
      <c r="B1044" s="94" t="s">
        <v>123</v>
      </c>
      <c r="C1044" s="5">
        <v>44698</v>
      </c>
      <c r="D1044" s="1" t="s">
        <v>40</v>
      </c>
      <c r="E1044" s="3" t="s">
        <v>71</v>
      </c>
      <c r="F1044" s="2"/>
      <c r="G1044" s="2">
        <v>15000</v>
      </c>
      <c r="H1044" s="4">
        <f t="shared" si="16"/>
        <v>55498.820000000007</v>
      </c>
      <c r="I1044" s="11"/>
      <c r="J1044" s="11"/>
      <c r="K1044" s="3" t="s">
        <v>1082</v>
      </c>
    </row>
    <row r="1045" spans="1:11" customFormat="1" ht="23.25" hidden="1" customHeight="1" x14ac:dyDescent="0.3">
      <c r="A1045" s="3">
        <v>2022</v>
      </c>
      <c r="B1045" s="94" t="s">
        <v>123</v>
      </c>
      <c r="C1045" s="5">
        <v>44700</v>
      </c>
      <c r="D1045" s="1" t="s">
        <v>155</v>
      </c>
      <c r="E1045" s="3" t="s">
        <v>99</v>
      </c>
      <c r="F1045" s="2"/>
      <c r="G1045" s="2">
        <v>4511</v>
      </c>
      <c r="H1045" s="4">
        <f t="shared" si="16"/>
        <v>50987.820000000007</v>
      </c>
      <c r="I1045" s="11"/>
      <c r="J1045" s="11"/>
      <c r="K1045" s="3" t="s">
        <v>1083</v>
      </c>
    </row>
    <row r="1046" spans="1:11" customFormat="1" ht="23.25" hidden="1" customHeight="1" x14ac:dyDescent="0.3">
      <c r="A1046" s="3">
        <v>2022</v>
      </c>
      <c r="B1046" s="94" t="s">
        <v>123</v>
      </c>
      <c r="C1046" s="5">
        <v>44701</v>
      </c>
      <c r="D1046" s="1" t="s">
        <v>574</v>
      </c>
      <c r="E1046" s="3" t="s">
        <v>22</v>
      </c>
      <c r="F1046" s="2">
        <v>14000</v>
      </c>
      <c r="G1046" s="2"/>
      <c r="H1046" s="4">
        <f t="shared" si="16"/>
        <v>64987.820000000007</v>
      </c>
      <c r="I1046" s="11"/>
      <c r="J1046" s="11"/>
      <c r="K1046" s="3" t="s">
        <v>1094</v>
      </c>
    </row>
    <row r="1047" spans="1:11" customFormat="1" ht="23.25" hidden="1" customHeight="1" x14ac:dyDescent="0.3">
      <c r="A1047" s="3">
        <v>2022</v>
      </c>
      <c r="B1047" s="94" t="s">
        <v>123</v>
      </c>
      <c r="C1047" s="5">
        <v>44705</v>
      </c>
      <c r="D1047" s="1" t="s">
        <v>40</v>
      </c>
      <c r="E1047" s="3" t="s">
        <v>71</v>
      </c>
      <c r="F1047" s="2"/>
      <c r="G1047" s="2">
        <v>36742.28</v>
      </c>
      <c r="H1047" s="4">
        <f t="shared" si="16"/>
        <v>28245.540000000008</v>
      </c>
      <c r="I1047" s="11"/>
      <c r="J1047" s="11"/>
      <c r="K1047" s="3" t="s">
        <v>1127</v>
      </c>
    </row>
    <row r="1048" spans="1:11" customFormat="1" ht="23.25" hidden="1" customHeight="1" x14ac:dyDescent="0.3">
      <c r="A1048" s="3">
        <v>2022</v>
      </c>
      <c r="B1048" s="94" t="s">
        <v>123</v>
      </c>
      <c r="C1048" s="5">
        <v>44706</v>
      </c>
      <c r="D1048" s="1" t="s">
        <v>1084</v>
      </c>
      <c r="E1048" s="3" t="s">
        <v>22</v>
      </c>
      <c r="F1048" s="2">
        <v>2300</v>
      </c>
      <c r="G1048" s="2"/>
      <c r="H1048" s="4">
        <f t="shared" si="16"/>
        <v>30545.540000000008</v>
      </c>
      <c r="I1048" s="11"/>
      <c r="J1048" s="11"/>
      <c r="K1048" s="3" t="s">
        <v>1095</v>
      </c>
    </row>
    <row r="1049" spans="1:11" customFormat="1" ht="23.25" hidden="1" customHeight="1" x14ac:dyDescent="0.3">
      <c r="A1049" s="3">
        <v>2022</v>
      </c>
      <c r="B1049" s="94" t="s">
        <v>123</v>
      </c>
      <c r="C1049" s="5">
        <v>44706</v>
      </c>
      <c r="D1049" s="1" t="s">
        <v>166</v>
      </c>
      <c r="E1049" s="3" t="s">
        <v>22</v>
      </c>
      <c r="F1049" s="2">
        <v>10200</v>
      </c>
      <c r="G1049" s="2"/>
      <c r="H1049" s="4">
        <f t="shared" si="16"/>
        <v>40745.540000000008</v>
      </c>
      <c r="I1049" s="11"/>
      <c r="J1049" s="11"/>
      <c r="K1049" s="3" t="s">
        <v>1096</v>
      </c>
    </row>
    <row r="1050" spans="1:11" customFormat="1" ht="23.25" hidden="1" customHeight="1" x14ac:dyDescent="0.3">
      <c r="A1050" s="3">
        <v>2022</v>
      </c>
      <c r="B1050" s="94" t="s">
        <v>123</v>
      </c>
      <c r="C1050" s="5">
        <v>44711</v>
      </c>
      <c r="D1050" s="1" t="s">
        <v>955</v>
      </c>
      <c r="E1050" s="3" t="s">
        <v>22</v>
      </c>
      <c r="F1050" s="2">
        <v>20850</v>
      </c>
      <c r="G1050" s="2"/>
      <c r="H1050" s="4">
        <f t="shared" si="16"/>
        <v>61595.540000000008</v>
      </c>
      <c r="I1050" s="11"/>
      <c r="J1050" s="11"/>
      <c r="K1050" s="3" t="s">
        <v>1097</v>
      </c>
    </row>
    <row r="1051" spans="1:11" customFormat="1" ht="23.25" hidden="1" customHeight="1" x14ac:dyDescent="0.3">
      <c r="A1051" s="3">
        <v>2022</v>
      </c>
      <c r="B1051" s="94" t="s">
        <v>123</v>
      </c>
      <c r="C1051" s="5">
        <v>44712</v>
      </c>
      <c r="D1051" s="1" t="s">
        <v>145</v>
      </c>
      <c r="E1051" s="3" t="s">
        <v>99</v>
      </c>
      <c r="F1051" s="2"/>
      <c r="G1051" s="2">
        <v>2880</v>
      </c>
      <c r="H1051" s="4">
        <f t="shared" si="16"/>
        <v>58715.540000000008</v>
      </c>
      <c r="I1051" s="11"/>
      <c r="J1051" s="11"/>
      <c r="K1051" s="3" t="s">
        <v>1101</v>
      </c>
    </row>
    <row r="1052" spans="1:11" customFormat="1" ht="23.25" hidden="1" customHeight="1" x14ac:dyDescent="0.3">
      <c r="A1052" s="3">
        <v>2022</v>
      </c>
      <c r="B1052" s="94" t="s">
        <v>123</v>
      </c>
      <c r="C1052" s="5">
        <v>44712</v>
      </c>
      <c r="D1052" s="1" t="s">
        <v>156</v>
      </c>
      <c r="E1052" s="3" t="s">
        <v>99</v>
      </c>
      <c r="F1052" s="2"/>
      <c r="G1052" s="2">
        <v>4032</v>
      </c>
      <c r="H1052" s="4">
        <f t="shared" si="16"/>
        <v>54683.540000000008</v>
      </c>
      <c r="I1052" s="11"/>
      <c r="J1052" s="11"/>
      <c r="K1052" s="3" t="s">
        <v>1102</v>
      </c>
    </row>
    <row r="1053" spans="1:11" customFormat="1" ht="23.25" hidden="1" customHeight="1" x14ac:dyDescent="0.3">
      <c r="A1053" s="3">
        <v>2022</v>
      </c>
      <c r="B1053" s="94" t="s">
        <v>123</v>
      </c>
      <c r="C1053" s="5">
        <v>44712</v>
      </c>
      <c r="D1053" s="1" t="s">
        <v>441</v>
      </c>
      <c r="E1053" s="3" t="s">
        <v>99</v>
      </c>
      <c r="F1053" s="2"/>
      <c r="G1053" s="2">
        <v>2948</v>
      </c>
      <c r="H1053" s="4">
        <f t="shared" si="16"/>
        <v>51735.540000000008</v>
      </c>
      <c r="I1053" s="11"/>
      <c r="J1053" s="11"/>
      <c r="K1053" s="3" t="s">
        <v>1103</v>
      </c>
    </row>
    <row r="1054" spans="1:11" customFormat="1" ht="23.25" hidden="1" customHeight="1" x14ac:dyDescent="0.3">
      <c r="A1054" s="3">
        <v>2022</v>
      </c>
      <c r="B1054" s="94" t="s">
        <v>123</v>
      </c>
      <c r="C1054" s="5">
        <v>44712</v>
      </c>
      <c r="D1054" s="1" t="s">
        <v>457</v>
      </c>
      <c r="E1054" s="3" t="s">
        <v>99</v>
      </c>
      <c r="F1054" s="2"/>
      <c r="G1054" s="2">
        <v>3600</v>
      </c>
      <c r="H1054" s="4">
        <f t="shared" si="16"/>
        <v>48135.540000000008</v>
      </c>
      <c r="I1054" s="11"/>
      <c r="J1054" s="11"/>
      <c r="K1054" s="3" t="s">
        <v>1104</v>
      </c>
    </row>
    <row r="1055" spans="1:11" customFormat="1" ht="23.25" hidden="1" customHeight="1" x14ac:dyDescent="0.3">
      <c r="A1055" s="3">
        <v>2022</v>
      </c>
      <c r="B1055" s="94" t="s">
        <v>123</v>
      </c>
      <c r="C1055" s="5">
        <v>44712</v>
      </c>
      <c r="D1055" s="1" t="s">
        <v>364</v>
      </c>
      <c r="E1055" s="3" t="s">
        <v>99</v>
      </c>
      <c r="F1055" s="2"/>
      <c r="G1055" s="2">
        <v>2500</v>
      </c>
      <c r="H1055" s="4">
        <f t="shared" si="16"/>
        <v>45635.540000000008</v>
      </c>
      <c r="I1055" s="11"/>
      <c r="J1055" s="11"/>
      <c r="K1055" s="3" t="s">
        <v>1105</v>
      </c>
    </row>
    <row r="1056" spans="1:11" customFormat="1" ht="23.25" hidden="1" customHeight="1" x14ac:dyDescent="0.3">
      <c r="A1056" s="3">
        <v>2022</v>
      </c>
      <c r="B1056" s="94" t="s">
        <v>123</v>
      </c>
      <c r="C1056" s="5">
        <v>44712</v>
      </c>
      <c r="D1056" s="1" t="s">
        <v>367</v>
      </c>
      <c r="E1056" s="3" t="s">
        <v>22</v>
      </c>
      <c r="F1056" s="2">
        <v>63400</v>
      </c>
      <c r="G1056" s="2"/>
      <c r="H1056" s="4">
        <f t="shared" si="16"/>
        <v>109035.54000000001</v>
      </c>
      <c r="I1056" s="11"/>
      <c r="J1056" s="11"/>
      <c r="K1056" s="3" t="s">
        <v>1098</v>
      </c>
    </row>
    <row r="1057" spans="1:11" customFormat="1" ht="23.25" hidden="1" customHeight="1" x14ac:dyDescent="0.3">
      <c r="A1057" s="3">
        <v>2022</v>
      </c>
      <c r="B1057" s="94" t="s">
        <v>123</v>
      </c>
      <c r="C1057" s="5">
        <v>44712</v>
      </c>
      <c r="D1057" s="1" t="s">
        <v>1026</v>
      </c>
      <c r="E1057" s="3" t="s">
        <v>22</v>
      </c>
      <c r="F1057" s="2">
        <v>1900</v>
      </c>
      <c r="G1057" s="2"/>
      <c r="H1057" s="4">
        <f t="shared" si="16"/>
        <v>110935.54000000001</v>
      </c>
      <c r="I1057" s="11"/>
      <c r="J1057" s="11"/>
      <c r="K1057" s="3" t="s">
        <v>1099</v>
      </c>
    </row>
    <row r="1058" spans="1:11" s="75" customFormat="1" ht="23.25" hidden="1" customHeight="1" thickBot="1" x14ac:dyDescent="0.35">
      <c r="A1058" s="34">
        <v>2022</v>
      </c>
      <c r="B1058" s="95" t="s">
        <v>123</v>
      </c>
      <c r="C1058" s="19">
        <v>44712</v>
      </c>
      <c r="D1058" s="24" t="s">
        <v>434</v>
      </c>
      <c r="E1058" s="34" t="s">
        <v>99</v>
      </c>
      <c r="F1058" s="21"/>
      <c r="G1058" s="21">
        <v>1598</v>
      </c>
      <c r="H1058" s="22">
        <f t="shared" si="16"/>
        <v>109337.54000000001</v>
      </c>
      <c r="I1058" s="80"/>
      <c r="J1058" s="11"/>
      <c r="K1058" s="34" t="s">
        <v>1106</v>
      </c>
    </row>
    <row r="1059" spans="1:11" customFormat="1" ht="23.25" hidden="1" customHeight="1" x14ac:dyDescent="0.3">
      <c r="A1059" s="3">
        <v>2022</v>
      </c>
      <c r="B1059" s="94" t="s">
        <v>132</v>
      </c>
      <c r="C1059" s="5">
        <v>44715</v>
      </c>
      <c r="D1059" s="1" t="s">
        <v>544</v>
      </c>
      <c r="E1059" s="3" t="s">
        <v>22</v>
      </c>
      <c r="F1059" s="2">
        <v>10350</v>
      </c>
      <c r="G1059" s="2"/>
      <c r="H1059" s="4">
        <f t="shared" si="16"/>
        <v>119687.54000000001</v>
      </c>
      <c r="I1059" s="11"/>
      <c r="J1059" s="11"/>
      <c r="K1059" s="3" t="s">
        <v>1124</v>
      </c>
    </row>
    <row r="1060" spans="1:11" customFormat="1" ht="23.25" hidden="1" customHeight="1" x14ac:dyDescent="0.3">
      <c r="A1060" s="3">
        <v>2022</v>
      </c>
      <c r="B1060" s="94" t="s">
        <v>132</v>
      </c>
      <c r="C1060" s="5">
        <v>44716</v>
      </c>
      <c r="D1060" s="1" t="s">
        <v>1111</v>
      </c>
      <c r="E1060" s="3" t="s">
        <v>22</v>
      </c>
      <c r="F1060" s="2">
        <v>1600</v>
      </c>
      <c r="G1060" s="2"/>
      <c r="H1060" s="4">
        <f t="shared" si="16"/>
        <v>121287.54000000001</v>
      </c>
      <c r="I1060" s="11"/>
      <c r="J1060" s="11"/>
      <c r="K1060" s="3" t="s">
        <v>1125</v>
      </c>
    </row>
    <row r="1061" spans="1:11" customFormat="1" ht="23.25" hidden="1" customHeight="1" x14ac:dyDescent="0.3">
      <c r="A1061" s="3">
        <v>2022</v>
      </c>
      <c r="B1061" s="94" t="s">
        <v>132</v>
      </c>
      <c r="C1061" s="5">
        <v>44719</v>
      </c>
      <c r="D1061" s="1" t="s">
        <v>545</v>
      </c>
      <c r="E1061" s="3" t="s">
        <v>22</v>
      </c>
      <c r="F1061" s="2">
        <v>1100</v>
      </c>
      <c r="G1061" s="2"/>
      <c r="H1061" s="4">
        <f t="shared" si="16"/>
        <v>122387.54000000001</v>
      </c>
      <c r="I1061" s="11"/>
      <c r="J1061" s="11"/>
      <c r="K1061" s="3" t="s">
        <v>1126</v>
      </c>
    </row>
    <row r="1062" spans="1:11" customFormat="1" ht="23.25" hidden="1" customHeight="1" x14ac:dyDescent="0.3">
      <c r="A1062" s="3">
        <v>2022</v>
      </c>
      <c r="B1062" s="94" t="s">
        <v>132</v>
      </c>
      <c r="C1062" s="5">
        <v>44721</v>
      </c>
      <c r="D1062" s="1" t="s">
        <v>1143</v>
      </c>
      <c r="E1062" s="3" t="s">
        <v>99</v>
      </c>
      <c r="F1062" s="2"/>
      <c r="G1062" s="2">
        <v>100000</v>
      </c>
      <c r="H1062" s="4">
        <f t="shared" si="16"/>
        <v>22387.540000000008</v>
      </c>
      <c r="I1062" s="11"/>
      <c r="J1062" s="11"/>
      <c r="K1062" s="3" t="s">
        <v>1144</v>
      </c>
    </row>
    <row r="1063" spans="1:11" customFormat="1" ht="23.25" hidden="1" customHeight="1" x14ac:dyDescent="0.3">
      <c r="A1063" s="3">
        <v>2022</v>
      </c>
      <c r="B1063" s="94" t="s">
        <v>132</v>
      </c>
      <c r="C1063" s="5">
        <v>44721</v>
      </c>
      <c r="D1063" s="1" t="s">
        <v>534</v>
      </c>
      <c r="E1063" s="3" t="s">
        <v>22</v>
      </c>
      <c r="F1063" s="2">
        <v>7100</v>
      </c>
      <c r="G1063" s="2"/>
      <c r="H1063" s="4">
        <f t="shared" si="16"/>
        <v>29487.540000000008</v>
      </c>
      <c r="I1063" s="11"/>
      <c r="J1063" s="11"/>
      <c r="K1063" s="3" t="s">
        <v>1147</v>
      </c>
    </row>
    <row r="1064" spans="1:11" customFormat="1" ht="23.25" hidden="1" customHeight="1" x14ac:dyDescent="0.3">
      <c r="A1064" s="3">
        <v>2022</v>
      </c>
      <c r="B1064" s="94" t="s">
        <v>132</v>
      </c>
      <c r="C1064" s="5">
        <v>44721</v>
      </c>
      <c r="D1064" s="1" t="s">
        <v>569</v>
      </c>
      <c r="E1064" s="3" t="s">
        <v>22</v>
      </c>
      <c r="F1064" s="2">
        <v>8100</v>
      </c>
      <c r="G1064" s="2"/>
      <c r="H1064" s="4">
        <f t="shared" si="16"/>
        <v>37587.540000000008</v>
      </c>
      <c r="I1064" s="11"/>
      <c r="J1064" s="11"/>
      <c r="K1064" s="3" t="s">
        <v>1148</v>
      </c>
    </row>
    <row r="1065" spans="1:11" customFormat="1" ht="23.25" hidden="1" customHeight="1" x14ac:dyDescent="0.3">
      <c r="A1065" s="3">
        <v>2022</v>
      </c>
      <c r="B1065" s="94" t="s">
        <v>132</v>
      </c>
      <c r="C1065" s="5">
        <v>44725</v>
      </c>
      <c r="D1065" s="1" t="s">
        <v>40</v>
      </c>
      <c r="E1065" s="3" t="s">
        <v>71</v>
      </c>
      <c r="F1065" s="2"/>
      <c r="G1065" s="2">
        <v>15000</v>
      </c>
      <c r="H1065" s="4">
        <f t="shared" si="16"/>
        <v>22587.540000000008</v>
      </c>
      <c r="I1065" s="11"/>
      <c r="J1065" s="11"/>
      <c r="K1065" s="3" t="s">
        <v>1149</v>
      </c>
    </row>
    <row r="1066" spans="1:11" customFormat="1" ht="23.25" hidden="1" customHeight="1" x14ac:dyDescent="0.3">
      <c r="A1066" s="3">
        <v>2022</v>
      </c>
      <c r="B1066" s="94" t="s">
        <v>132</v>
      </c>
      <c r="C1066" s="5">
        <v>44727</v>
      </c>
      <c r="D1066" s="1" t="s">
        <v>169</v>
      </c>
      <c r="E1066" s="3" t="s">
        <v>99</v>
      </c>
      <c r="F1066" s="2"/>
      <c r="G1066" s="2">
        <v>5000</v>
      </c>
      <c r="H1066" s="4">
        <f t="shared" si="16"/>
        <v>17587.540000000008</v>
      </c>
      <c r="I1066" s="11"/>
      <c r="J1066" s="11"/>
      <c r="K1066" s="3" t="s">
        <v>1183</v>
      </c>
    </row>
    <row r="1067" spans="1:11" customFormat="1" ht="23.25" hidden="1" customHeight="1" x14ac:dyDescent="0.3">
      <c r="A1067" s="3">
        <v>2022</v>
      </c>
      <c r="B1067" s="94" t="s">
        <v>132</v>
      </c>
      <c r="C1067" s="5">
        <v>44729</v>
      </c>
      <c r="D1067" s="1" t="s">
        <v>462</v>
      </c>
      <c r="E1067" s="3" t="s">
        <v>22</v>
      </c>
      <c r="F1067" s="2">
        <v>4150</v>
      </c>
      <c r="G1067" s="2"/>
      <c r="H1067" s="4">
        <f t="shared" si="16"/>
        <v>21737.540000000008</v>
      </c>
      <c r="I1067" s="11"/>
      <c r="J1067" s="11"/>
      <c r="K1067" s="3" t="s">
        <v>1187</v>
      </c>
    </row>
    <row r="1068" spans="1:11" customFormat="1" ht="23.25" hidden="1" customHeight="1" x14ac:dyDescent="0.3">
      <c r="A1068" s="3">
        <v>2022</v>
      </c>
      <c r="B1068" s="94" t="s">
        <v>132</v>
      </c>
      <c r="C1068" s="5">
        <v>44729</v>
      </c>
      <c r="D1068" s="1" t="s">
        <v>77</v>
      </c>
      <c r="E1068" s="3" t="s">
        <v>22</v>
      </c>
      <c r="F1068" s="2">
        <v>3000</v>
      </c>
      <c r="G1068" s="2"/>
      <c r="H1068" s="4">
        <f t="shared" si="16"/>
        <v>24737.540000000008</v>
      </c>
      <c r="I1068" s="11"/>
      <c r="J1068" s="11"/>
      <c r="K1068" s="3" t="s">
        <v>1188</v>
      </c>
    </row>
    <row r="1069" spans="1:11" customFormat="1" ht="23.25" hidden="1" customHeight="1" x14ac:dyDescent="0.3">
      <c r="A1069" s="3">
        <v>2022</v>
      </c>
      <c r="B1069" s="94" t="s">
        <v>132</v>
      </c>
      <c r="C1069" s="5">
        <v>44732</v>
      </c>
      <c r="D1069" s="1" t="s">
        <v>574</v>
      </c>
      <c r="E1069" s="3" t="s">
        <v>22</v>
      </c>
      <c r="F1069" s="2">
        <v>12000</v>
      </c>
      <c r="G1069" s="2"/>
      <c r="H1069" s="4">
        <f t="shared" si="16"/>
        <v>36737.540000000008</v>
      </c>
      <c r="I1069" s="11"/>
      <c r="J1069" s="11"/>
      <c r="K1069" s="3" t="s">
        <v>1189</v>
      </c>
    </row>
    <row r="1070" spans="1:11" customFormat="1" ht="23.25" hidden="1" customHeight="1" x14ac:dyDescent="0.3">
      <c r="A1070" s="3">
        <v>2022</v>
      </c>
      <c r="B1070" s="94" t="s">
        <v>132</v>
      </c>
      <c r="C1070" s="5">
        <v>44733</v>
      </c>
      <c r="D1070" s="1" t="s">
        <v>40</v>
      </c>
      <c r="E1070" s="3" t="s">
        <v>71</v>
      </c>
      <c r="F1070" s="2"/>
      <c r="G1070" s="2">
        <v>21658.69</v>
      </c>
      <c r="H1070" s="4">
        <f t="shared" si="16"/>
        <v>15078.850000000009</v>
      </c>
      <c r="I1070" s="11"/>
      <c r="J1070" s="11"/>
      <c r="K1070" s="3" t="s">
        <v>1184</v>
      </c>
    </row>
    <row r="1071" spans="1:11" customFormat="1" ht="23.25" hidden="1" customHeight="1" x14ac:dyDescent="0.3">
      <c r="A1071" s="3">
        <v>2022</v>
      </c>
      <c r="B1071" s="94" t="s">
        <v>132</v>
      </c>
      <c r="C1071" s="5">
        <v>44733</v>
      </c>
      <c r="D1071" s="1" t="s">
        <v>87</v>
      </c>
      <c r="E1071" s="3" t="s">
        <v>99</v>
      </c>
      <c r="F1071" s="2"/>
      <c r="G1071" s="2">
        <v>10000</v>
      </c>
      <c r="H1071" s="4">
        <f t="shared" si="16"/>
        <v>5078.8500000000095</v>
      </c>
      <c r="I1071" s="11"/>
      <c r="J1071" s="11"/>
      <c r="K1071" s="3" t="s">
        <v>1185</v>
      </c>
    </row>
    <row r="1072" spans="1:11" customFormat="1" ht="23.25" hidden="1" customHeight="1" x14ac:dyDescent="0.3">
      <c r="A1072" s="3">
        <v>2022</v>
      </c>
      <c r="B1072" s="94" t="s">
        <v>132</v>
      </c>
      <c r="C1072" s="5">
        <v>44733</v>
      </c>
      <c r="D1072" s="1" t="s">
        <v>155</v>
      </c>
      <c r="E1072" s="3" t="s">
        <v>99</v>
      </c>
      <c r="F1072" s="2"/>
      <c r="G1072" s="2">
        <v>4511</v>
      </c>
      <c r="H1072" s="4">
        <f t="shared" si="16"/>
        <v>567.85000000000946</v>
      </c>
      <c r="I1072" s="11"/>
      <c r="J1072" s="11"/>
      <c r="K1072" s="3" t="s">
        <v>1186</v>
      </c>
    </row>
    <row r="1073" spans="1:11" customFormat="1" ht="23.25" hidden="1" customHeight="1" x14ac:dyDescent="0.3">
      <c r="A1073" s="3">
        <v>2022</v>
      </c>
      <c r="B1073" s="94" t="s">
        <v>132</v>
      </c>
      <c r="C1073" s="5">
        <v>44736</v>
      </c>
      <c r="D1073" s="1" t="s">
        <v>955</v>
      </c>
      <c r="E1073" s="3" t="s">
        <v>22</v>
      </c>
      <c r="F1073" s="2">
        <v>17700</v>
      </c>
      <c r="G1073" s="2"/>
      <c r="H1073" s="4">
        <f t="shared" si="16"/>
        <v>18267.850000000009</v>
      </c>
      <c r="I1073" s="11"/>
      <c r="J1073" s="11"/>
      <c r="K1073" s="3" t="s">
        <v>1190</v>
      </c>
    </row>
    <row r="1074" spans="1:11" customFormat="1" ht="23.25" hidden="1" customHeight="1" x14ac:dyDescent="0.3">
      <c r="A1074" s="3">
        <v>2022</v>
      </c>
      <c r="B1074" s="94" t="s">
        <v>132</v>
      </c>
      <c r="C1074" s="5">
        <v>44741</v>
      </c>
      <c r="D1074" s="1" t="s">
        <v>1156</v>
      </c>
      <c r="E1074" s="3" t="s">
        <v>22</v>
      </c>
      <c r="F1074" s="2">
        <v>800</v>
      </c>
      <c r="G1074" s="2"/>
      <c r="H1074" s="4">
        <f t="shared" si="16"/>
        <v>19067.850000000009</v>
      </c>
      <c r="I1074" s="11"/>
      <c r="J1074" s="11"/>
      <c r="K1074" s="3" t="s">
        <v>1191</v>
      </c>
    </row>
    <row r="1075" spans="1:11" customFormat="1" ht="23.25" hidden="1" customHeight="1" x14ac:dyDescent="0.3">
      <c r="A1075" s="3">
        <v>2022</v>
      </c>
      <c r="B1075" s="94" t="s">
        <v>132</v>
      </c>
      <c r="C1075" s="5">
        <v>44741</v>
      </c>
      <c r="D1075" s="1" t="s">
        <v>367</v>
      </c>
      <c r="E1075" s="3" t="s">
        <v>22</v>
      </c>
      <c r="F1075" s="2">
        <v>58430</v>
      </c>
      <c r="G1075" s="2"/>
      <c r="H1075" s="4">
        <f t="shared" si="16"/>
        <v>77497.850000000006</v>
      </c>
      <c r="I1075" s="11"/>
      <c r="J1075" s="11"/>
      <c r="K1075" s="3" t="s">
        <v>1192</v>
      </c>
    </row>
    <row r="1076" spans="1:11" customFormat="1" ht="23.25" hidden="1" customHeight="1" x14ac:dyDescent="0.3">
      <c r="A1076" s="3">
        <v>2022</v>
      </c>
      <c r="B1076" s="94" t="s">
        <v>132</v>
      </c>
      <c r="C1076" s="5">
        <v>44742</v>
      </c>
      <c r="D1076" s="1" t="s">
        <v>364</v>
      </c>
      <c r="E1076" s="3" t="s">
        <v>99</v>
      </c>
      <c r="F1076" s="2"/>
      <c r="G1076" s="2">
        <v>2500</v>
      </c>
      <c r="H1076" s="4">
        <f t="shared" si="16"/>
        <v>74997.850000000006</v>
      </c>
      <c r="I1076" s="11"/>
      <c r="J1076" s="11"/>
      <c r="K1076" s="3" t="s">
        <v>1194</v>
      </c>
    </row>
    <row r="1077" spans="1:11" customFormat="1" ht="23.25" hidden="1" customHeight="1" x14ac:dyDescent="0.3">
      <c r="A1077" s="3">
        <v>2022</v>
      </c>
      <c r="B1077" s="94" t="s">
        <v>132</v>
      </c>
      <c r="C1077" s="5">
        <v>44742</v>
      </c>
      <c r="D1077" s="1" t="s">
        <v>441</v>
      </c>
      <c r="E1077" s="3" t="s">
        <v>99</v>
      </c>
      <c r="F1077" s="2"/>
      <c r="G1077" s="2">
        <v>2948</v>
      </c>
      <c r="H1077" s="4">
        <f t="shared" si="16"/>
        <v>72049.850000000006</v>
      </c>
      <c r="I1077" s="11"/>
      <c r="J1077" s="11"/>
      <c r="K1077" s="3" t="s">
        <v>1195</v>
      </c>
    </row>
    <row r="1078" spans="1:11" customFormat="1" ht="23.25" hidden="1" customHeight="1" x14ac:dyDescent="0.3">
      <c r="A1078" s="3">
        <v>2022</v>
      </c>
      <c r="B1078" s="94" t="s">
        <v>132</v>
      </c>
      <c r="C1078" s="5">
        <v>44742</v>
      </c>
      <c r="D1078" s="1" t="s">
        <v>457</v>
      </c>
      <c r="E1078" s="3" t="s">
        <v>99</v>
      </c>
      <c r="F1078" s="2"/>
      <c r="G1078" s="2">
        <v>3600</v>
      </c>
      <c r="H1078" s="4">
        <f t="shared" si="16"/>
        <v>68449.850000000006</v>
      </c>
      <c r="I1078" s="11"/>
      <c r="J1078" s="11"/>
      <c r="K1078" s="3" t="s">
        <v>1196</v>
      </c>
    </row>
    <row r="1079" spans="1:11" customFormat="1" ht="23.25" hidden="1" customHeight="1" x14ac:dyDescent="0.3">
      <c r="A1079" s="3">
        <v>2022</v>
      </c>
      <c r="B1079" s="94" t="s">
        <v>132</v>
      </c>
      <c r="C1079" s="5">
        <v>44742</v>
      </c>
      <c r="D1079" s="1" t="s">
        <v>87</v>
      </c>
      <c r="E1079" s="3" t="s">
        <v>99</v>
      </c>
      <c r="F1079" s="2"/>
      <c r="G1079" s="2">
        <v>5000</v>
      </c>
      <c r="H1079" s="4">
        <f t="shared" si="16"/>
        <v>63449.850000000006</v>
      </c>
      <c r="I1079" s="11"/>
      <c r="J1079" s="11"/>
      <c r="K1079" s="3" t="s">
        <v>1197</v>
      </c>
    </row>
    <row r="1080" spans="1:11" customFormat="1" ht="23.25" hidden="1" customHeight="1" x14ac:dyDescent="0.3">
      <c r="A1080" s="3">
        <v>2022</v>
      </c>
      <c r="B1080" s="94" t="s">
        <v>132</v>
      </c>
      <c r="C1080" s="5">
        <v>44742</v>
      </c>
      <c r="D1080" s="1" t="s">
        <v>40</v>
      </c>
      <c r="E1080" s="3" t="s">
        <v>71</v>
      </c>
      <c r="F1080" s="2"/>
      <c r="G1080" s="2">
        <v>10000</v>
      </c>
      <c r="H1080" s="4">
        <f t="shared" si="16"/>
        <v>53449.850000000006</v>
      </c>
      <c r="I1080" s="11"/>
      <c r="J1080" s="11"/>
      <c r="K1080" s="3" t="s">
        <v>1198</v>
      </c>
    </row>
    <row r="1081" spans="1:11" customFormat="1" ht="23.25" hidden="1" customHeight="1" x14ac:dyDescent="0.3">
      <c r="A1081" s="3">
        <v>2022</v>
      </c>
      <c r="B1081" s="94" t="s">
        <v>132</v>
      </c>
      <c r="C1081" s="5">
        <v>44742</v>
      </c>
      <c r="D1081" s="1" t="s">
        <v>96</v>
      </c>
      <c r="E1081" s="3" t="s">
        <v>99</v>
      </c>
      <c r="F1081" s="2"/>
      <c r="G1081" s="2">
        <v>40000</v>
      </c>
      <c r="H1081" s="4">
        <f t="shared" si="16"/>
        <v>13449.850000000006</v>
      </c>
      <c r="I1081" s="11"/>
      <c r="J1081" s="11"/>
      <c r="K1081" s="3" t="s">
        <v>1199</v>
      </c>
    </row>
    <row r="1082" spans="1:11" s="75" customFormat="1" ht="23.25" hidden="1" customHeight="1" thickBot="1" x14ac:dyDescent="0.35">
      <c r="A1082" s="34">
        <v>2022</v>
      </c>
      <c r="B1082" s="95" t="s">
        <v>132</v>
      </c>
      <c r="C1082" s="19">
        <v>44742</v>
      </c>
      <c r="D1082" s="24" t="s">
        <v>434</v>
      </c>
      <c r="E1082" s="34" t="s">
        <v>99</v>
      </c>
      <c r="F1082" s="21"/>
      <c r="G1082" s="21">
        <v>1598</v>
      </c>
      <c r="H1082" s="22">
        <f t="shared" si="16"/>
        <v>11851.850000000006</v>
      </c>
      <c r="I1082" s="80"/>
      <c r="J1082" s="11"/>
      <c r="K1082" s="34" t="s">
        <v>1200</v>
      </c>
    </row>
    <row r="1083" spans="1:11" customFormat="1" ht="23.25" hidden="1" customHeight="1" x14ac:dyDescent="0.3">
      <c r="A1083" s="3">
        <v>2022</v>
      </c>
      <c r="B1083" s="94" t="s">
        <v>435</v>
      </c>
      <c r="C1083" s="5">
        <v>44743</v>
      </c>
      <c r="D1083" s="1" t="s">
        <v>462</v>
      </c>
      <c r="E1083" s="3" t="s">
        <v>22</v>
      </c>
      <c r="F1083" s="2">
        <v>2050</v>
      </c>
      <c r="G1083" s="2"/>
      <c r="H1083" s="4">
        <f t="shared" si="16"/>
        <v>13901.850000000006</v>
      </c>
      <c r="I1083" s="11"/>
      <c r="J1083" s="11"/>
      <c r="K1083" s="3" t="s">
        <v>1204</v>
      </c>
    </row>
    <row r="1084" spans="1:11" customFormat="1" ht="23.25" hidden="1" customHeight="1" x14ac:dyDescent="0.3">
      <c r="A1084" s="3">
        <v>2022</v>
      </c>
      <c r="B1084" s="94" t="s">
        <v>435</v>
      </c>
      <c r="C1084" s="5">
        <v>44743</v>
      </c>
      <c r="D1084" s="1" t="s">
        <v>462</v>
      </c>
      <c r="E1084" s="3" t="s">
        <v>22</v>
      </c>
      <c r="F1084" s="2">
        <v>4100</v>
      </c>
      <c r="G1084" s="2"/>
      <c r="H1084" s="4">
        <f t="shared" si="16"/>
        <v>18001.850000000006</v>
      </c>
      <c r="I1084" s="11"/>
      <c r="J1084" s="11"/>
      <c r="K1084" s="3" t="s">
        <v>1205</v>
      </c>
    </row>
    <row r="1085" spans="1:11" customFormat="1" ht="23.25" hidden="1" customHeight="1" x14ac:dyDescent="0.3">
      <c r="A1085" s="3">
        <v>2022</v>
      </c>
      <c r="B1085" s="94" t="s">
        <v>435</v>
      </c>
      <c r="C1085" s="5">
        <v>44743</v>
      </c>
      <c r="D1085" s="1" t="s">
        <v>166</v>
      </c>
      <c r="E1085" s="3" t="s">
        <v>22</v>
      </c>
      <c r="F1085" s="2">
        <v>9500</v>
      </c>
      <c r="G1085" s="2"/>
      <c r="H1085" s="4">
        <f t="shared" si="16"/>
        <v>27501.850000000006</v>
      </c>
      <c r="I1085" s="11"/>
      <c r="J1085" s="11"/>
      <c r="K1085" s="3" t="s">
        <v>1206</v>
      </c>
    </row>
    <row r="1086" spans="1:11" customFormat="1" ht="23.25" hidden="1" customHeight="1" x14ac:dyDescent="0.3">
      <c r="A1086" s="3">
        <v>2022</v>
      </c>
      <c r="B1086" s="94" t="s">
        <v>435</v>
      </c>
      <c r="C1086" s="5">
        <v>44743</v>
      </c>
      <c r="D1086" s="1" t="s">
        <v>479</v>
      </c>
      <c r="E1086" s="3" t="s">
        <v>22</v>
      </c>
      <c r="F1086" s="2">
        <v>4350</v>
      </c>
      <c r="G1086" s="2"/>
      <c r="H1086" s="4">
        <f t="shared" si="16"/>
        <v>31851.850000000006</v>
      </c>
      <c r="I1086" s="11"/>
      <c r="J1086" s="11"/>
      <c r="K1086" s="3" t="s">
        <v>1208</v>
      </c>
    </row>
    <row r="1087" spans="1:11" customFormat="1" ht="23.25" hidden="1" customHeight="1" x14ac:dyDescent="0.3">
      <c r="A1087" s="3">
        <v>2022</v>
      </c>
      <c r="B1087" s="94" t="s">
        <v>435</v>
      </c>
      <c r="C1087" s="5">
        <v>44747</v>
      </c>
      <c r="D1087" s="1" t="s">
        <v>544</v>
      </c>
      <c r="E1087" s="3" t="s">
        <v>22</v>
      </c>
      <c r="F1087" s="2">
        <v>19550</v>
      </c>
      <c r="G1087" s="2"/>
      <c r="H1087" s="4">
        <f t="shared" si="16"/>
        <v>51401.850000000006</v>
      </c>
      <c r="I1087" s="11"/>
      <c r="J1087" s="11"/>
      <c r="K1087" s="3" t="s">
        <v>1207</v>
      </c>
    </row>
    <row r="1088" spans="1:11" customFormat="1" ht="23.25" hidden="1" customHeight="1" x14ac:dyDescent="0.3">
      <c r="A1088" s="3">
        <v>2022</v>
      </c>
      <c r="B1088" s="94" t="s">
        <v>435</v>
      </c>
      <c r="C1088" s="5">
        <v>44747</v>
      </c>
      <c r="D1088" s="1" t="s">
        <v>40</v>
      </c>
      <c r="E1088" s="3" t="s">
        <v>71</v>
      </c>
      <c r="F1088" s="2"/>
      <c r="G1088" s="2">
        <v>15000</v>
      </c>
      <c r="H1088" s="4">
        <f t="shared" si="16"/>
        <v>36401.850000000006</v>
      </c>
      <c r="I1088" s="11"/>
      <c r="J1088" s="11"/>
      <c r="K1088" s="3" t="s">
        <v>1209</v>
      </c>
    </row>
    <row r="1089" spans="1:11" customFormat="1" ht="23.25" hidden="1" customHeight="1" x14ac:dyDescent="0.3">
      <c r="A1089" s="3">
        <v>2022</v>
      </c>
      <c r="B1089" s="94" t="s">
        <v>435</v>
      </c>
      <c r="C1089" s="5">
        <v>44749</v>
      </c>
      <c r="D1089" s="1" t="s">
        <v>1111</v>
      </c>
      <c r="E1089" s="3" t="s">
        <v>22</v>
      </c>
      <c r="F1089" s="2">
        <v>1700</v>
      </c>
      <c r="G1089" s="2"/>
      <c r="H1089" s="4">
        <f t="shared" si="16"/>
        <v>38101.850000000006</v>
      </c>
      <c r="I1089" s="11"/>
      <c r="J1089" s="11"/>
      <c r="K1089" s="3" t="s">
        <v>1225</v>
      </c>
    </row>
    <row r="1090" spans="1:11" customFormat="1" ht="23.25" hidden="1" customHeight="1" x14ac:dyDescent="0.3">
      <c r="A1090" s="3">
        <v>2022</v>
      </c>
      <c r="B1090" s="94" t="s">
        <v>435</v>
      </c>
      <c r="C1090" s="5">
        <v>44750</v>
      </c>
      <c r="D1090" s="1" t="s">
        <v>156</v>
      </c>
      <c r="E1090" s="3" t="s">
        <v>99</v>
      </c>
      <c r="F1090" s="2"/>
      <c r="G1090" s="2">
        <v>4032</v>
      </c>
      <c r="H1090" s="4">
        <f t="shared" si="16"/>
        <v>34069.850000000006</v>
      </c>
      <c r="I1090" s="11"/>
      <c r="J1090" s="11"/>
      <c r="K1090" s="3" t="s">
        <v>1242</v>
      </c>
    </row>
    <row r="1091" spans="1:11" customFormat="1" ht="23.25" hidden="1" customHeight="1" x14ac:dyDescent="0.3">
      <c r="A1091" s="3">
        <v>2022</v>
      </c>
      <c r="B1091" s="94" t="s">
        <v>435</v>
      </c>
      <c r="C1091" s="5">
        <v>44750</v>
      </c>
      <c r="D1091" s="1" t="s">
        <v>618</v>
      </c>
      <c r="E1091" s="3" t="s">
        <v>99</v>
      </c>
      <c r="F1091" s="2"/>
      <c r="G1091" s="2">
        <v>21.32</v>
      </c>
      <c r="H1091" s="4">
        <f t="shared" ref="H1091:H1154" si="17">H1090+F1091-G1091</f>
        <v>34048.530000000006</v>
      </c>
      <c r="I1091" s="11"/>
      <c r="J1091" s="11"/>
      <c r="K1091" s="3" t="s">
        <v>1243</v>
      </c>
    </row>
    <row r="1092" spans="1:11" customFormat="1" ht="23.25" hidden="1" customHeight="1" x14ac:dyDescent="0.3">
      <c r="A1092" s="3">
        <v>2022</v>
      </c>
      <c r="B1092" s="94" t="s">
        <v>435</v>
      </c>
      <c r="C1092" s="5">
        <v>44750</v>
      </c>
      <c r="D1092" s="1" t="s">
        <v>145</v>
      </c>
      <c r="E1092" s="3" t="s">
        <v>99</v>
      </c>
      <c r="F1092" s="2"/>
      <c r="G1092" s="2">
        <v>2880</v>
      </c>
      <c r="H1092" s="4">
        <f t="shared" si="17"/>
        <v>31168.530000000006</v>
      </c>
      <c r="I1092" s="11"/>
      <c r="J1092" s="11"/>
      <c r="K1092" s="3" t="s">
        <v>1244</v>
      </c>
    </row>
    <row r="1093" spans="1:11" customFormat="1" ht="23.25" hidden="1" customHeight="1" x14ac:dyDescent="0.3">
      <c r="A1093" s="3">
        <v>2022</v>
      </c>
      <c r="B1093" s="94" t="s">
        <v>435</v>
      </c>
      <c r="C1093" s="5">
        <v>44750</v>
      </c>
      <c r="D1093" s="1" t="s">
        <v>618</v>
      </c>
      <c r="E1093" s="3" t="s">
        <v>99</v>
      </c>
      <c r="F1093" s="2"/>
      <c r="G1093" s="2">
        <v>15.23</v>
      </c>
      <c r="H1093" s="4">
        <f t="shared" si="17"/>
        <v>31153.300000000007</v>
      </c>
      <c r="I1093" s="11"/>
      <c r="J1093" s="11"/>
      <c r="K1093" s="3" t="s">
        <v>1245</v>
      </c>
    </row>
    <row r="1094" spans="1:11" customFormat="1" ht="23.25" hidden="1" customHeight="1" x14ac:dyDescent="0.3">
      <c r="A1094" s="3">
        <v>2022</v>
      </c>
      <c r="B1094" s="94" t="s">
        <v>435</v>
      </c>
      <c r="C1094" s="5">
        <v>44750</v>
      </c>
      <c r="D1094" s="1" t="s">
        <v>87</v>
      </c>
      <c r="E1094" s="3" t="s">
        <v>99</v>
      </c>
      <c r="F1094" s="2"/>
      <c r="G1094" s="2">
        <v>5000</v>
      </c>
      <c r="H1094" s="4">
        <f t="shared" si="17"/>
        <v>26153.300000000007</v>
      </c>
      <c r="I1094" s="11"/>
      <c r="J1094" s="11"/>
      <c r="K1094" s="3" t="s">
        <v>1246</v>
      </c>
    </row>
    <row r="1095" spans="1:11" customFormat="1" ht="23.25" hidden="1" customHeight="1" x14ac:dyDescent="0.3">
      <c r="A1095" s="3">
        <v>2022</v>
      </c>
      <c r="B1095" s="94" t="s">
        <v>435</v>
      </c>
      <c r="C1095" s="5">
        <v>44750</v>
      </c>
      <c r="D1095" s="1" t="s">
        <v>169</v>
      </c>
      <c r="E1095" s="3" t="s">
        <v>99</v>
      </c>
      <c r="F1095" s="2"/>
      <c r="G1095" s="2">
        <v>5000</v>
      </c>
      <c r="H1095" s="4">
        <f t="shared" si="17"/>
        <v>21153.300000000007</v>
      </c>
      <c r="I1095" s="11"/>
      <c r="J1095" s="11"/>
      <c r="K1095" s="3" t="s">
        <v>1247</v>
      </c>
    </row>
    <row r="1096" spans="1:11" customFormat="1" ht="23.25" hidden="1" customHeight="1" x14ac:dyDescent="0.3">
      <c r="A1096" s="3">
        <v>2022</v>
      </c>
      <c r="B1096" s="94" t="s">
        <v>435</v>
      </c>
      <c r="C1096" s="5">
        <v>44750</v>
      </c>
      <c r="D1096" s="1" t="s">
        <v>534</v>
      </c>
      <c r="E1096" s="3" t="s">
        <v>22</v>
      </c>
      <c r="F1096" s="2">
        <v>10180</v>
      </c>
      <c r="G1096" s="2"/>
      <c r="H1096" s="4">
        <f t="shared" si="17"/>
        <v>31333.300000000007</v>
      </c>
      <c r="I1096" s="11"/>
      <c r="J1096" s="11"/>
      <c r="K1096" s="3" t="s">
        <v>1226</v>
      </c>
    </row>
    <row r="1097" spans="1:11" customFormat="1" ht="23.25" hidden="1" customHeight="1" x14ac:dyDescent="0.3">
      <c r="A1097" s="3">
        <v>2022</v>
      </c>
      <c r="B1097" s="94" t="s">
        <v>435</v>
      </c>
      <c r="C1097" s="5">
        <v>44753</v>
      </c>
      <c r="D1097" s="1" t="s">
        <v>345</v>
      </c>
      <c r="E1097" s="3" t="s">
        <v>22</v>
      </c>
      <c r="F1097" s="2">
        <v>1900</v>
      </c>
      <c r="G1097" s="2"/>
      <c r="H1097" s="4">
        <f t="shared" si="17"/>
        <v>33233.300000000003</v>
      </c>
      <c r="I1097" s="11"/>
      <c r="J1097" s="11"/>
      <c r="K1097" s="3" t="s">
        <v>1227</v>
      </c>
    </row>
    <row r="1098" spans="1:11" customFormat="1" ht="23.25" hidden="1" customHeight="1" x14ac:dyDescent="0.3">
      <c r="A1098" s="3">
        <v>2022</v>
      </c>
      <c r="B1098" s="94" t="s">
        <v>435</v>
      </c>
      <c r="C1098" s="5">
        <v>44754</v>
      </c>
      <c r="D1098" s="1" t="s">
        <v>169</v>
      </c>
      <c r="E1098" s="3" t="s">
        <v>99</v>
      </c>
      <c r="F1098" s="2"/>
      <c r="G1098" s="2">
        <v>10000</v>
      </c>
      <c r="H1098" s="4">
        <f t="shared" si="17"/>
        <v>23233.300000000003</v>
      </c>
      <c r="I1098" s="11"/>
      <c r="J1098" s="11"/>
      <c r="K1098" s="3" t="s">
        <v>1248</v>
      </c>
    </row>
    <row r="1099" spans="1:11" customFormat="1" ht="23.25" hidden="1" customHeight="1" x14ac:dyDescent="0.3">
      <c r="A1099" s="3">
        <v>2022</v>
      </c>
      <c r="B1099" s="94" t="s">
        <v>435</v>
      </c>
      <c r="C1099" s="5">
        <v>44757</v>
      </c>
      <c r="D1099" s="120" t="s">
        <v>40</v>
      </c>
      <c r="E1099" s="3" t="s">
        <v>71</v>
      </c>
      <c r="F1099" s="2"/>
      <c r="G1099" s="2">
        <v>15000</v>
      </c>
      <c r="H1099" s="4">
        <f t="shared" si="17"/>
        <v>8233.3000000000029</v>
      </c>
      <c r="I1099" s="11"/>
      <c r="J1099" s="11"/>
      <c r="K1099" s="3" t="s">
        <v>1249</v>
      </c>
    </row>
    <row r="1100" spans="1:11" customFormat="1" ht="23.25" hidden="1" customHeight="1" x14ac:dyDescent="0.3">
      <c r="A1100" s="3">
        <v>2022</v>
      </c>
      <c r="B1100" s="94" t="s">
        <v>435</v>
      </c>
      <c r="C1100" s="5">
        <v>44757</v>
      </c>
      <c r="D1100" s="1" t="s">
        <v>582</v>
      </c>
      <c r="E1100" s="3" t="s">
        <v>22</v>
      </c>
      <c r="F1100" s="2">
        <v>580</v>
      </c>
      <c r="G1100" s="2"/>
      <c r="H1100" s="4">
        <f t="shared" si="17"/>
        <v>8813.3000000000029</v>
      </c>
      <c r="I1100" s="11"/>
      <c r="J1100" s="11"/>
      <c r="K1100" s="3" t="s">
        <v>1228</v>
      </c>
    </row>
    <row r="1101" spans="1:11" customFormat="1" ht="23.25" hidden="1" customHeight="1" x14ac:dyDescent="0.3">
      <c r="A1101" s="3">
        <v>2022</v>
      </c>
      <c r="B1101" s="94" t="s">
        <v>435</v>
      </c>
      <c r="C1101" s="5">
        <v>44762</v>
      </c>
      <c r="D1101" s="1" t="s">
        <v>574</v>
      </c>
      <c r="E1101" s="3" t="s">
        <v>22</v>
      </c>
      <c r="F1101" s="2">
        <v>8000</v>
      </c>
      <c r="G1101" s="2"/>
      <c r="H1101" s="4">
        <f t="shared" si="17"/>
        <v>16813.300000000003</v>
      </c>
      <c r="I1101" s="11"/>
      <c r="J1101" s="11"/>
      <c r="K1101" s="3" t="s">
        <v>1229</v>
      </c>
    </row>
    <row r="1102" spans="1:11" customFormat="1" ht="23.25" hidden="1" customHeight="1" x14ac:dyDescent="0.3">
      <c r="A1102" s="3">
        <v>2022</v>
      </c>
      <c r="B1102" s="94" t="s">
        <v>435</v>
      </c>
      <c r="C1102" s="5">
        <v>44763</v>
      </c>
      <c r="D1102" s="1" t="s">
        <v>155</v>
      </c>
      <c r="E1102" s="3" t="s">
        <v>99</v>
      </c>
      <c r="F1102" s="2"/>
      <c r="G1102" s="2">
        <v>4511</v>
      </c>
      <c r="H1102" s="4">
        <f t="shared" si="17"/>
        <v>12302.300000000003</v>
      </c>
      <c r="I1102" s="11"/>
      <c r="J1102" s="11"/>
      <c r="K1102" s="3" t="s">
        <v>1250</v>
      </c>
    </row>
    <row r="1103" spans="1:11" customFormat="1" ht="23.25" hidden="1" customHeight="1" x14ac:dyDescent="0.3">
      <c r="A1103" s="3">
        <v>2022</v>
      </c>
      <c r="B1103" s="94" t="s">
        <v>435</v>
      </c>
      <c r="C1103" s="5">
        <v>44767</v>
      </c>
      <c r="D1103" s="1" t="s">
        <v>166</v>
      </c>
      <c r="E1103" s="3" t="s">
        <v>22</v>
      </c>
      <c r="F1103" s="2">
        <v>2100</v>
      </c>
      <c r="G1103" s="2"/>
      <c r="H1103" s="4">
        <f t="shared" si="17"/>
        <v>14402.300000000003</v>
      </c>
      <c r="I1103" s="11"/>
      <c r="J1103" s="11"/>
      <c r="K1103" s="3" t="s">
        <v>1230</v>
      </c>
    </row>
    <row r="1104" spans="1:11" customFormat="1" ht="23.25" hidden="1" customHeight="1" x14ac:dyDescent="0.3">
      <c r="A1104" s="3">
        <v>2022</v>
      </c>
      <c r="B1104" s="94" t="s">
        <v>435</v>
      </c>
      <c r="C1104" s="5">
        <v>44767</v>
      </c>
      <c r="D1104" s="1" t="s">
        <v>367</v>
      </c>
      <c r="E1104" s="3" t="s">
        <v>22</v>
      </c>
      <c r="F1104" s="2">
        <v>64700</v>
      </c>
      <c r="G1104" s="2"/>
      <c r="H1104" s="4">
        <f t="shared" si="17"/>
        <v>79102.3</v>
      </c>
      <c r="I1104" s="11"/>
      <c r="J1104" s="11"/>
      <c r="K1104" s="3" t="s">
        <v>1231</v>
      </c>
    </row>
    <row r="1105" spans="1:11" customFormat="1" ht="23.25" hidden="1" customHeight="1" x14ac:dyDescent="0.3">
      <c r="A1105" s="3">
        <v>2022</v>
      </c>
      <c r="B1105" s="94" t="s">
        <v>435</v>
      </c>
      <c r="C1105" s="5">
        <v>44769</v>
      </c>
      <c r="D1105" s="1" t="s">
        <v>169</v>
      </c>
      <c r="E1105" s="3" t="s">
        <v>99</v>
      </c>
      <c r="F1105" s="2"/>
      <c r="G1105" s="2">
        <v>5000</v>
      </c>
      <c r="H1105" s="4">
        <f t="shared" si="17"/>
        <v>74102.3</v>
      </c>
      <c r="I1105" s="11"/>
      <c r="J1105" s="11"/>
      <c r="K1105" s="3" t="s">
        <v>1260</v>
      </c>
    </row>
    <row r="1106" spans="1:11" customFormat="1" ht="23.25" hidden="1" customHeight="1" x14ac:dyDescent="0.3">
      <c r="A1106" s="3">
        <v>2022</v>
      </c>
      <c r="B1106" s="94" t="s">
        <v>435</v>
      </c>
      <c r="C1106" s="5">
        <v>44772</v>
      </c>
      <c r="D1106" s="1" t="s">
        <v>572</v>
      </c>
      <c r="E1106" s="3" t="s">
        <v>22</v>
      </c>
      <c r="F1106" s="2">
        <v>3700</v>
      </c>
      <c r="G1106" s="2"/>
      <c r="H1106" s="4">
        <f t="shared" si="17"/>
        <v>77802.3</v>
      </c>
      <c r="I1106" s="11"/>
      <c r="J1106" s="11"/>
      <c r="K1106" s="3" t="s">
        <v>1282</v>
      </c>
    </row>
    <row r="1107" spans="1:11" customFormat="1" ht="23.25" hidden="1" customHeight="1" x14ac:dyDescent="0.3">
      <c r="A1107" s="3">
        <v>2022</v>
      </c>
      <c r="B1107" s="94" t="s">
        <v>435</v>
      </c>
      <c r="C1107" s="5">
        <v>44772</v>
      </c>
      <c r="D1107" s="1" t="s">
        <v>145</v>
      </c>
      <c r="E1107" s="3" t="s">
        <v>99</v>
      </c>
      <c r="F1107" s="2"/>
      <c r="G1107" s="2">
        <v>2880</v>
      </c>
      <c r="H1107" s="4">
        <f t="shared" si="17"/>
        <v>74922.3</v>
      </c>
      <c r="I1107" s="11"/>
      <c r="J1107" s="11"/>
      <c r="K1107" s="3" t="s">
        <v>1283</v>
      </c>
    </row>
    <row r="1108" spans="1:11" customFormat="1" ht="23.25" hidden="1" customHeight="1" x14ac:dyDescent="0.3">
      <c r="A1108" s="3">
        <v>2022</v>
      </c>
      <c r="B1108" s="94" t="s">
        <v>435</v>
      </c>
      <c r="C1108" s="5">
        <v>44772</v>
      </c>
      <c r="D1108" s="1" t="s">
        <v>156</v>
      </c>
      <c r="E1108" s="3" t="s">
        <v>99</v>
      </c>
      <c r="F1108" s="2"/>
      <c r="G1108" s="2">
        <v>4032</v>
      </c>
      <c r="H1108" s="4">
        <f t="shared" si="17"/>
        <v>70890.3</v>
      </c>
      <c r="I1108" s="11"/>
      <c r="J1108" s="11"/>
      <c r="K1108" s="3" t="s">
        <v>1284</v>
      </c>
    </row>
    <row r="1109" spans="1:11" customFormat="1" ht="23.25" hidden="1" customHeight="1" x14ac:dyDescent="0.3">
      <c r="A1109" s="3">
        <v>2022</v>
      </c>
      <c r="B1109" s="94" t="s">
        <v>435</v>
      </c>
      <c r="C1109" s="5">
        <v>44772</v>
      </c>
      <c r="D1109" s="1" t="s">
        <v>364</v>
      </c>
      <c r="E1109" s="3" t="s">
        <v>99</v>
      </c>
      <c r="F1109" s="2"/>
      <c r="G1109" s="2">
        <v>2500</v>
      </c>
      <c r="H1109" s="4">
        <f t="shared" si="17"/>
        <v>68390.3</v>
      </c>
      <c r="I1109" s="11"/>
      <c r="J1109" s="11"/>
      <c r="K1109" s="3" t="s">
        <v>1285</v>
      </c>
    </row>
    <row r="1110" spans="1:11" customFormat="1" ht="23.25" hidden="1" customHeight="1" x14ac:dyDescent="0.3">
      <c r="A1110" s="3">
        <v>2022</v>
      </c>
      <c r="B1110" s="94" t="s">
        <v>435</v>
      </c>
      <c r="C1110" s="5">
        <v>44772</v>
      </c>
      <c r="D1110" s="1" t="s">
        <v>441</v>
      </c>
      <c r="E1110" s="3" t="s">
        <v>99</v>
      </c>
      <c r="F1110" s="2"/>
      <c r="G1110" s="2">
        <v>2948</v>
      </c>
      <c r="H1110" s="4">
        <f t="shared" si="17"/>
        <v>65442.3</v>
      </c>
      <c r="I1110" s="11"/>
      <c r="J1110" s="11"/>
      <c r="K1110" s="3" t="s">
        <v>1286</v>
      </c>
    </row>
    <row r="1111" spans="1:11" customFormat="1" ht="23.25" hidden="1" customHeight="1" x14ac:dyDescent="0.3">
      <c r="A1111" s="3">
        <v>2022</v>
      </c>
      <c r="B1111" s="94" t="s">
        <v>435</v>
      </c>
      <c r="C1111" s="5">
        <v>44772</v>
      </c>
      <c r="D1111" s="1" t="s">
        <v>457</v>
      </c>
      <c r="E1111" s="3" t="s">
        <v>99</v>
      </c>
      <c r="F1111" s="2"/>
      <c r="G1111" s="2">
        <v>3600</v>
      </c>
      <c r="H1111" s="4">
        <f t="shared" si="17"/>
        <v>61842.3</v>
      </c>
      <c r="I1111" s="11"/>
      <c r="J1111" s="11"/>
      <c r="K1111" s="3" t="s">
        <v>1287</v>
      </c>
    </row>
    <row r="1112" spans="1:11" customFormat="1" ht="23.25" hidden="1" customHeight="1" x14ac:dyDescent="0.3">
      <c r="A1112" s="3">
        <v>2022</v>
      </c>
      <c r="B1112" s="94" t="s">
        <v>435</v>
      </c>
      <c r="C1112" s="5">
        <v>44772</v>
      </c>
      <c r="D1112" s="1" t="s">
        <v>593</v>
      </c>
      <c r="E1112" s="3" t="s">
        <v>99</v>
      </c>
      <c r="F1112" s="2"/>
      <c r="G1112" s="2">
        <v>6818</v>
      </c>
      <c r="H1112" s="4">
        <f t="shared" si="17"/>
        <v>55024.3</v>
      </c>
      <c r="I1112" s="11"/>
      <c r="J1112" s="11"/>
      <c r="K1112" s="3" t="s">
        <v>1288</v>
      </c>
    </row>
    <row r="1113" spans="1:11" customFormat="1" ht="23.25" hidden="1" customHeight="1" x14ac:dyDescent="0.3">
      <c r="A1113" s="3">
        <v>2022</v>
      </c>
      <c r="B1113" s="94" t="s">
        <v>435</v>
      </c>
      <c r="C1113" s="5">
        <v>44772</v>
      </c>
      <c r="D1113" s="1" t="s">
        <v>87</v>
      </c>
      <c r="E1113" s="3" t="s">
        <v>99</v>
      </c>
      <c r="F1113" s="2"/>
      <c r="G1113" s="2">
        <v>10000</v>
      </c>
      <c r="H1113" s="4">
        <f t="shared" si="17"/>
        <v>45024.3</v>
      </c>
      <c r="I1113" s="11"/>
      <c r="J1113" s="11"/>
      <c r="K1113" s="3" t="s">
        <v>1289</v>
      </c>
    </row>
    <row r="1114" spans="1:11" customFormat="1" ht="23.25" hidden="1" customHeight="1" x14ac:dyDescent="0.3">
      <c r="A1114" s="3">
        <v>2022</v>
      </c>
      <c r="B1114" s="94" t="s">
        <v>435</v>
      </c>
      <c r="C1114" s="5">
        <v>44772</v>
      </c>
      <c r="D1114" s="1" t="s">
        <v>96</v>
      </c>
      <c r="E1114" s="3" t="s">
        <v>99</v>
      </c>
      <c r="F1114" s="2"/>
      <c r="G1114" s="2">
        <v>40000</v>
      </c>
      <c r="H1114" s="4">
        <f t="shared" si="17"/>
        <v>5024.3000000000029</v>
      </c>
      <c r="I1114" s="11"/>
      <c r="J1114" s="11"/>
      <c r="K1114" s="3" t="s">
        <v>1290</v>
      </c>
    </row>
    <row r="1115" spans="1:11" s="75" customFormat="1" ht="23.25" hidden="1" customHeight="1" thickBot="1" x14ac:dyDescent="0.35">
      <c r="A1115" s="34">
        <v>2022</v>
      </c>
      <c r="B1115" s="95" t="s">
        <v>435</v>
      </c>
      <c r="C1115" s="19">
        <v>44772</v>
      </c>
      <c r="D1115" s="24" t="s">
        <v>434</v>
      </c>
      <c r="E1115" s="34" t="s">
        <v>99</v>
      </c>
      <c r="F1115" s="21"/>
      <c r="G1115" s="21">
        <v>1598</v>
      </c>
      <c r="H1115" s="22">
        <f t="shared" si="17"/>
        <v>3426.3000000000029</v>
      </c>
      <c r="I1115" s="80"/>
      <c r="J1115" s="11"/>
      <c r="K1115" s="34" t="s">
        <v>1291</v>
      </c>
    </row>
    <row r="1116" spans="1:11" customFormat="1" ht="23.25" hidden="1" customHeight="1" x14ac:dyDescent="0.3">
      <c r="A1116" s="3">
        <v>2022</v>
      </c>
      <c r="B1116" s="94" t="s">
        <v>135</v>
      </c>
      <c r="C1116" s="5">
        <v>44774</v>
      </c>
      <c r="D1116" s="1" t="s">
        <v>955</v>
      </c>
      <c r="E1116" s="3" t="s">
        <v>22</v>
      </c>
      <c r="F1116" s="2">
        <v>20400</v>
      </c>
      <c r="G1116" s="2"/>
      <c r="H1116" s="4">
        <f t="shared" si="17"/>
        <v>23826.300000000003</v>
      </c>
      <c r="I1116" s="11"/>
      <c r="J1116" s="11"/>
      <c r="K1116" s="3" t="s">
        <v>1301</v>
      </c>
    </row>
    <row r="1117" spans="1:11" customFormat="1" ht="23.25" hidden="1" customHeight="1" x14ac:dyDescent="0.3">
      <c r="A1117" s="3">
        <v>2022</v>
      </c>
      <c r="B1117" s="94" t="s">
        <v>135</v>
      </c>
      <c r="C1117" s="5">
        <v>44775</v>
      </c>
      <c r="D1117" s="1" t="s">
        <v>462</v>
      </c>
      <c r="E1117" s="3" t="s">
        <v>22</v>
      </c>
      <c r="F1117" s="2">
        <v>2050</v>
      </c>
      <c r="G1117" s="2"/>
      <c r="H1117" s="4">
        <f t="shared" si="17"/>
        <v>25876.300000000003</v>
      </c>
      <c r="I1117" s="11"/>
      <c r="J1117" s="11"/>
      <c r="K1117" s="3" t="s">
        <v>1302</v>
      </c>
    </row>
    <row r="1118" spans="1:11" customFormat="1" ht="23.25" hidden="1" customHeight="1" x14ac:dyDescent="0.3">
      <c r="A1118" s="3">
        <v>2022</v>
      </c>
      <c r="B1118" s="94" t="s">
        <v>135</v>
      </c>
      <c r="C1118" s="5">
        <v>44775</v>
      </c>
      <c r="D1118" s="1" t="s">
        <v>1111</v>
      </c>
      <c r="E1118" s="3" t="s">
        <v>22</v>
      </c>
      <c r="F1118" s="2">
        <v>3300</v>
      </c>
      <c r="G1118" s="2"/>
      <c r="H1118" s="4">
        <f t="shared" si="17"/>
        <v>29176.300000000003</v>
      </c>
      <c r="I1118" s="11"/>
      <c r="J1118" s="11"/>
      <c r="K1118" s="3" t="s">
        <v>1303</v>
      </c>
    </row>
    <row r="1119" spans="1:11" customFormat="1" ht="23.25" hidden="1" customHeight="1" x14ac:dyDescent="0.3">
      <c r="A1119" s="3">
        <v>2022</v>
      </c>
      <c r="B1119" s="94" t="s">
        <v>135</v>
      </c>
      <c r="C1119" s="5">
        <v>44775</v>
      </c>
      <c r="D1119" s="1" t="s">
        <v>169</v>
      </c>
      <c r="E1119" s="3" t="s">
        <v>99</v>
      </c>
      <c r="F1119" s="2"/>
      <c r="G1119" s="2">
        <v>5000</v>
      </c>
      <c r="H1119" s="4">
        <f t="shared" si="17"/>
        <v>24176.300000000003</v>
      </c>
      <c r="I1119" s="11"/>
      <c r="J1119" s="11"/>
      <c r="K1119" s="3" t="s">
        <v>1306</v>
      </c>
    </row>
    <row r="1120" spans="1:11" customFormat="1" ht="23.25" hidden="1" customHeight="1" x14ac:dyDescent="0.3">
      <c r="A1120" s="3">
        <v>2022</v>
      </c>
      <c r="B1120" s="94" t="s">
        <v>135</v>
      </c>
      <c r="C1120" s="5">
        <v>44776</v>
      </c>
      <c r="D1120" s="1" t="s">
        <v>544</v>
      </c>
      <c r="E1120" s="3" t="s">
        <v>22</v>
      </c>
      <c r="F1120" s="2">
        <v>26450</v>
      </c>
      <c r="G1120" s="2"/>
      <c r="H1120" s="4">
        <f t="shared" si="17"/>
        <v>50626.3</v>
      </c>
      <c r="I1120" s="11"/>
      <c r="J1120" s="11"/>
      <c r="K1120" s="3" t="s">
        <v>1304</v>
      </c>
    </row>
    <row r="1121" spans="1:11" customFormat="1" ht="23.25" hidden="1" customHeight="1" x14ac:dyDescent="0.3">
      <c r="A1121" s="3">
        <v>2022</v>
      </c>
      <c r="B1121" s="94" t="s">
        <v>135</v>
      </c>
      <c r="C1121" s="5">
        <v>44778</v>
      </c>
      <c r="D1121" s="1" t="s">
        <v>40</v>
      </c>
      <c r="E1121" s="3" t="s">
        <v>71</v>
      </c>
      <c r="F1121" s="2"/>
      <c r="G1121" s="2">
        <v>5000</v>
      </c>
      <c r="H1121" s="4">
        <f t="shared" si="17"/>
        <v>45626.3</v>
      </c>
      <c r="I1121" s="11"/>
      <c r="J1121" s="11"/>
      <c r="K1121" s="3" t="s">
        <v>1309</v>
      </c>
    </row>
    <row r="1122" spans="1:11" customFormat="1" ht="23.25" hidden="1" customHeight="1" x14ac:dyDescent="0.3">
      <c r="A1122" s="3">
        <v>2022</v>
      </c>
      <c r="B1122" s="94" t="s">
        <v>135</v>
      </c>
      <c r="C1122" s="5">
        <v>44781</v>
      </c>
      <c r="D1122" s="1" t="s">
        <v>87</v>
      </c>
      <c r="E1122" s="3" t="s">
        <v>99</v>
      </c>
      <c r="F1122" s="2"/>
      <c r="G1122" s="2">
        <v>10000</v>
      </c>
      <c r="H1122" s="4">
        <f t="shared" si="17"/>
        <v>35626.300000000003</v>
      </c>
      <c r="I1122" s="11"/>
      <c r="J1122" s="11"/>
      <c r="K1122" s="3" t="s">
        <v>1308</v>
      </c>
    </row>
    <row r="1123" spans="1:11" customFormat="1" ht="23.25" hidden="1" customHeight="1" x14ac:dyDescent="0.3">
      <c r="A1123" s="3">
        <v>2022</v>
      </c>
      <c r="B1123" s="94" t="s">
        <v>135</v>
      </c>
      <c r="C1123" s="5">
        <v>44782</v>
      </c>
      <c r="D1123" s="1" t="s">
        <v>345</v>
      </c>
      <c r="E1123" s="3" t="s">
        <v>22</v>
      </c>
      <c r="F1123" s="2">
        <v>1900</v>
      </c>
      <c r="G1123" s="2"/>
      <c r="H1123" s="4">
        <f t="shared" si="17"/>
        <v>37526.300000000003</v>
      </c>
      <c r="I1123" s="11"/>
      <c r="J1123" s="11"/>
      <c r="K1123" s="3" t="s">
        <v>1305</v>
      </c>
    </row>
    <row r="1124" spans="1:11" customFormat="1" ht="23.25" hidden="1" customHeight="1" x14ac:dyDescent="0.3">
      <c r="A1124" s="3">
        <v>2022</v>
      </c>
      <c r="B1124" s="94" t="s">
        <v>135</v>
      </c>
      <c r="C1124" s="5">
        <v>44782</v>
      </c>
      <c r="D1124" s="1" t="s">
        <v>169</v>
      </c>
      <c r="E1124" s="3" t="s">
        <v>99</v>
      </c>
      <c r="F1124" s="2"/>
      <c r="G1124" s="2">
        <v>5000</v>
      </c>
      <c r="H1124" s="4">
        <f t="shared" si="17"/>
        <v>32526.300000000003</v>
      </c>
      <c r="I1124" s="11"/>
      <c r="J1124" s="11"/>
      <c r="K1124" s="3" t="s">
        <v>1307</v>
      </c>
    </row>
    <row r="1125" spans="1:11" customFormat="1" ht="23.25" hidden="1" customHeight="1" x14ac:dyDescent="0.3">
      <c r="A1125" s="3">
        <v>2022</v>
      </c>
      <c r="B1125" s="94" t="s">
        <v>135</v>
      </c>
      <c r="C1125" s="5">
        <v>44785</v>
      </c>
      <c r="D1125" s="1" t="s">
        <v>1111</v>
      </c>
      <c r="E1125" s="3" t="s">
        <v>22</v>
      </c>
      <c r="F1125" s="2">
        <v>1600</v>
      </c>
      <c r="G1125" s="2"/>
      <c r="H1125" s="4">
        <f t="shared" si="17"/>
        <v>34126.300000000003</v>
      </c>
      <c r="I1125" s="11"/>
      <c r="J1125" s="11"/>
      <c r="K1125" s="3" t="s">
        <v>1318</v>
      </c>
    </row>
    <row r="1126" spans="1:11" customFormat="1" ht="23.25" hidden="1" customHeight="1" x14ac:dyDescent="0.3">
      <c r="A1126" s="3">
        <v>2022</v>
      </c>
      <c r="B1126" s="94" t="s">
        <v>135</v>
      </c>
      <c r="C1126" s="5">
        <v>44785</v>
      </c>
      <c r="D1126" s="1" t="s">
        <v>534</v>
      </c>
      <c r="E1126" s="3" t="s">
        <v>22</v>
      </c>
      <c r="F1126" s="2">
        <v>16320</v>
      </c>
      <c r="G1126" s="2"/>
      <c r="H1126" s="4">
        <f t="shared" si="17"/>
        <v>50446.3</v>
      </c>
      <c r="I1126" s="11"/>
      <c r="J1126" s="11"/>
      <c r="K1126" s="3" t="s">
        <v>1319</v>
      </c>
    </row>
    <row r="1127" spans="1:11" customFormat="1" ht="23.25" hidden="1" customHeight="1" x14ac:dyDescent="0.3">
      <c r="A1127" s="3">
        <v>2022</v>
      </c>
      <c r="B1127" s="94" t="s">
        <v>135</v>
      </c>
      <c r="C1127" s="5">
        <v>44790</v>
      </c>
      <c r="D1127" s="1" t="s">
        <v>77</v>
      </c>
      <c r="E1127" s="3" t="s">
        <v>22</v>
      </c>
      <c r="F1127" s="2">
        <v>1500</v>
      </c>
      <c r="G1127" s="2"/>
      <c r="H1127" s="4">
        <f t="shared" si="17"/>
        <v>51946.3</v>
      </c>
      <c r="I1127" s="11"/>
      <c r="J1127" s="11"/>
      <c r="K1127" s="3" t="s">
        <v>1333</v>
      </c>
    </row>
    <row r="1128" spans="1:11" customFormat="1" ht="23.25" hidden="1" customHeight="1" x14ac:dyDescent="0.3">
      <c r="A1128" s="3">
        <v>2022</v>
      </c>
      <c r="B1128" s="94" t="s">
        <v>135</v>
      </c>
      <c r="C1128" s="5">
        <v>44791</v>
      </c>
      <c r="D1128" s="1" t="s">
        <v>166</v>
      </c>
      <c r="E1128" s="3" t="s">
        <v>22</v>
      </c>
      <c r="F1128" s="2">
        <v>2850</v>
      </c>
      <c r="G1128" s="2"/>
      <c r="H1128" s="4">
        <f t="shared" si="17"/>
        <v>54796.3</v>
      </c>
      <c r="I1128" s="11"/>
      <c r="J1128" s="11"/>
      <c r="K1128" s="3" t="s">
        <v>1336</v>
      </c>
    </row>
    <row r="1129" spans="1:11" customFormat="1" ht="23.25" hidden="1" customHeight="1" x14ac:dyDescent="0.3">
      <c r="A1129" s="3">
        <v>2022</v>
      </c>
      <c r="B1129" s="94" t="s">
        <v>135</v>
      </c>
      <c r="C1129" s="5">
        <v>44793</v>
      </c>
      <c r="D1129" s="1" t="s">
        <v>383</v>
      </c>
      <c r="E1129" s="3" t="s">
        <v>22</v>
      </c>
      <c r="F1129" s="2">
        <v>10000</v>
      </c>
      <c r="G1129" s="2"/>
      <c r="H1129" s="4">
        <f t="shared" si="17"/>
        <v>64796.3</v>
      </c>
      <c r="I1129" s="11"/>
      <c r="J1129" s="11"/>
      <c r="K1129" s="3" t="s">
        <v>1340</v>
      </c>
    </row>
    <row r="1130" spans="1:11" customFormat="1" ht="23.25" hidden="1" customHeight="1" x14ac:dyDescent="0.3">
      <c r="A1130" s="3">
        <v>2022</v>
      </c>
      <c r="B1130" s="94" t="s">
        <v>135</v>
      </c>
      <c r="C1130" s="5">
        <v>44793</v>
      </c>
      <c r="D1130" s="1" t="s">
        <v>155</v>
      </c>
      <c r="E1130" s="3" t="s">
        <v>99</v>
      </c>
      <c r="F1130" s="2"/>
      <c r="G1130" s="2">
        <v>4511</v>
      </c>
      <c r="H1130" s="4">
        <f t="shared" si="17"/>
        <v>60285.3</v>
      </c>
      <c r="I1130" s="11"/>
      <c r="J1130" s="11"/>
      <c r="K1130" s="3" t="s">
        <v>1337</v>
      </c>
    </row>
    <row r="1131" spans="1:11" customFormat="1" ht="23.25" hidden="1" customHeight="1" x14ac:dyDescent="0.3">
      <c r="A1131" s="3">
        <v>2022</v>
      </c>
      <c r="B1131" s="94" t="s">
        <v>135</v>
      </c>
      <c r="C1131" s="5">
        <v>44793</v>
      </c>
      <c r="D1131" s="1" t="s">
        <v>40</v>
      </c>
      <c r="E1131" s="3" t="s">
        <v>71</v>
      </c>
      <c r="F1131" s="2"/>
      <c r="G1131" s="2">
        <v>52576.11</v>
      </c>
      <c r="H1131" s="4">
        <f t="shared" si="17"/>
        <v>7709.1900000000023</v>
      </c>
      <c r="I1131" s="11"/>
      <c r="J1131" s="11"/>
      <c r="K1131" s="3" t="s">
        <v>1338</v>
      </c>
    </row>
    <row r="1132" spans="1:11" customFormat="1" ht="23.25" hidden="1" customHeight="1" x14ac:dyDescent="0.3">
      <c r="A1132" s="3">
        <v>2022</v>
      </c>
      <c r="B1132" s="94" t="s">
        <v>135</v>
      </c>
      <c r="C1132" s="5">
        <v>44795</v>
      </c>
      <c r="D1132" s="1" t="s">
        <v>574</v>
      </c>
      <c r="E1132" s="3" t="s">
        <v>22</v>
      </c>
      <c r="F1132" s="2">
        <v>7000</v>
      </c>
      <c r="G1132" s="2"/>
      <c r="H1132" s="4">
        <f t="shared" si="17"/>
        <v>14709.190000000002</v>
      </c>
      <c r="I1132" s="11"/>
      <c r="J1132" s="11"/>
      <c r="K1132" s="3" t="s">
        <v>1335</v>
      </c>
    </row>
    <row r="1133" spans="1:11" customFormat="1" ht="23.25" hidden="1" customHeight="1" x14ac:dyDescent="0.3">
      <c r="A1133" s="3">
        <v>2022</v>
      </c>
      <c r="B1133" s="94" t="s">
        <v>135</v>
      </c>
      <c r="C1133" s="5">
        <v>44796</v>
      </c>
      <c r="D1133" s="1" t="s">
        <v>569</v>
      </c>
      <c r="E1133" s="3" t="s">
        <v>22</v>
      </c>
      <c r="F1133" s="2">
        <v>1350</v>
      </c>
      <c r="G1133" s="2"/>
      <c r="H1133" s="4">
        <f t="shared" si="17"/>
        <v>16059.190000000002</v>
      </c>
      <c r="I1133" s="11"/>
      <c r="J1133" s="11"/>
      <c r="K1133" s="3" t="s">
        <v>1334</v>
      </c>
    </row>
    <row r="1134" spans="1:11" customFormat="1" ht="23.25" hidden="1" customHeight="1" x14ac:dyDescent="0.3">
      <c r="A1134" s="3">
        <v>2022</v>
      </c>
      <c r="B1134" s="94" t="s">
        <v>135</v>
      </c>
      <c r="C1134" s="5">
        <v>44802</v>
      </c>
      <c r="D1134" s="1" t="s">
        <v>463</v>
      </c>
      <c r="E1134" s="3" t="s">
        <v>22</v>
      </c>
      <c r="F1134" s="2">
        <v>2200</v>
      </c>
      <c r="G1134" s="2"/>
      <c r="H1134" s="4">
        <f t="shared" si="17"/>
        <v>18259.190000000002</v>
      </c>
      <c r="I1134" s="11"/>
      <c r="J1134" s="11"/>
      <c r="K1134" s="3" t="s">
        <v>1342</v>
      </c>
    </row>
    <row r="1135" spans="1:11" customFormat="1" ht="23.25" hidden="1" customHeight="1" x14ac:dyDescent="0.3">
      <c r="A1135" s="3">
        <v>2022</v>
      </c>
      <c r="B1135" s="94" t="s">
        <v>135</v>
      </c>
      <c r="C1135" s="5">
        <v>44802</v>
      </c>
      <c r="D1135" s="1" t="s">
        <v>955</v>
      </c>
      <c r="E1135" s="3" t="s">
        <v>22</v>
      </c>
      <c r="F1135" s="2">
        <v>20400</v>
      </c>
      <c r="G1135" s="2"/>
      <c r="H1135" s="4">
        <f t="shared" si="17"/>
        <v>38659.19</v>
      </c>
      <c r="I1135" s="11"/>
      <c r="J1135" s="11"/>
      <c r="K1135" s="3" t="s">
        <v>1343</v>
      </c>
    </row>
    <row r="1136" spans="1:11" customFormat="1" ht="23.25" hidden="1" customHeight="1" x14ac:dyDescent="0.3">
      <c r="A1136" s="3">
        <v>2022</v>
      </c>
      <c r="B1136" s="94" t="s">
        <v>135</v>
      </c>
      <c r="C1136" s="5">
        <v>44802</v>
      </c>
      <c r="D1136" s="1" t="s">
        <v>367</v>
      </c>
      <c r="E1136" s="3" t="s">
        <v>22</v>
      </c>
      <c r="F1136" s="2">
        <v>69250</v>
      </c>
      <c r="G1136" s="2"/>
      <c r="H1136" s="4">
        <f t="shared" si="17"/>
        <v>107909.19</v>
      </c>
      <c r="I1136" s="11"/>
      <c r="J1136" s="11"/>
      <c r="K1136" s="3" t="s">
        <v>1344</v>
      </c>
    </row>
    <row r="1137" spans="1:11" customFormat="1" ht="23.25" hidden="1" customHeight="1" x14ac:dyDescent="0.3">
      <c r="A1137" s="3">
        <v>2022</v>
      </c>
      <c r="B1137" s="94" t="s">
        <v>135</v>
      </c>
      <c r="C1137" s="5">
        <v>44802</v>
      </c>
      <c r="D1137" s="1" t="s">
        <v>477</v>
      </c>
      <c r="E1137" s="3" t="s">
        <v>22</v>
      </c>
      <c r="F1137" s="2">
        <v>1800</v>
      </c>
      <c r="G1137" s="2"/>
      <c r="H1137" s="4">
        <f t="shared" si="17"/>
        <v>109709.19</v>
      </c>
      <c r="I1137" s="11"/>
      <c r="J1137" s="11"/>
      <c r="K1137" s="3" t="s">
        <v>1345</v>
      </c>
    </row>
    <row r="1138" spans="1:11" customFormat="1" ht="23.25" hidden="1" customHeight="1" x14ac:dyDescent="0.3">
      <c r="A1138" s="3">
        <v>2022</v>
      </c>
      <c r="B1138" s="94" t="s">
        <v>135</v>
      </c>
      <c r="C1138" s="5">
        <v>44803</v>
      </c>
      <c r="D1138" s="1" t="s">
        <v>479</v>
      </c>
      <c r="E1138" s="3" t="s">
        <v>22</v>
      </c>
      <c r="F1138" s="2">
        <v>1450</v>
      </c>
      <c r="G1138" s="2"/>
      <c r="H1138" s="4">
        <f t="shared" si="17"/>
        <v>111159.19</v>
      </c>
      <c r="I1138" s="11"/>
      <c r="J1138" s="11"/>
      <c r="K1138" s="3" t="s">
        <v>1346</v>
      </c>
    </row>
    <row r="1139" spans="1:11" customFormat="1" ht="23.25" hidden="1" customHeight="1" x14ac:dyDescent="0.3">
      <c r="A1139" s="3">
        <v>2022</v>
      </c>
      <c r="B1139" s="94" t="s">
        <v>135</v>
      </c>
      <c r="C1139" s="5">
        <v>44803</v>
      </c>
      <c r="D1139" s="1" t="s">
        <v>145</v>
      </c>
      <c r="E1139" s="3" t="s">
        <v>99</v>
      </c>
      <c r="F1139" s="2"/>
      <c r="G1139" s="2">
        <v>2880</v>
      </c>
      <c r="H1139" s="4">
        <f t="shared" si="17"/>
        <v>108279.19</v>
      </c>
      <c r="I1139" s="11"/>
      <c r="J1139" s="11"/>
      <c r="K1139" s="3" t="s">
        <v>1347</v>
      </c>
    </row>
    <row r="1140" spans="1:11" customFormat="1" ht="23.25" hidden="1" customHeight="1" x14ac:dyDescent="0.3">
      <c r="A1140" s="3">
        <v>2022</v>
      </c>
      <c r="B1140" s="94" t="s">
        <v>135</v>
      </c>
      <c r="C1140" s="5">
        <v>44803</v>
      </c>
      <c r="D1140" s="1" t="s">
        <v>156</v>
      </c>
      <c r="E1140" s="3" t="s">
        <v>99</v>
      </c>
      <c r="F1140" s="2"/>
      <c r="G1140" s="2">
        <v>4032</v>
      </c>
      <c r="H1140" s="4">
        <f t="shared" si="17"/>
        <v>104247.19</v>
      </c>
      <c r="I1140" s="11"/>
      <c r="J1140" s="11"/>
      <c r="K1140" s="3" t="s">
        <v>1348</v>
      </c>
    </row>
    <row r="1141" spans="1:11" customFormat="1" ht="23.25" hidden="1" customHeight="1" x14ac:dyDescent="0.3">
      <c r="A1141" s="3">
        <v>2022</v>
      </c>
      <c r="B1141" s="94" t="s">
        <v>135</v>
      </c>
      <c r="C1141" s="5">
        <v>44803</v>
      </c>
      <c r="D1141" s="1" t="s">
        <v>457</v>
      </c>
      <c r="E1141" s="3" t="s">
        <v>99</v>
      </c>
      <c r="F1141" s="2"/>
      <c r="G1141" s="2">
        <v>3600</v>
      </c>
      <c r="H1141" s="4">
        <f t="shared" si="17"/>
        <v>100647.19</v>
      </c>
      <c r="I1141" s="11"/>
      <c r="J1141" s="11"/>
      <c r="K1141" s="3" t="s">
        <v>1349</v>
      </c>
    </row>
    <row r="1142" spans="1:11" customFormat="1" ht="23.25" hidden="1" customHeight="1" x14ac:dyDescent="0.3">
      <c r="A1142" s="3">
        <v>2022</v>
      </c>
      <c r="B1142" s="94" t="s">
        <v>135</v>
      </c>
      <c r="C1142" s="5">
        <v>44803</v>
      </c>
      <c r="D1142" s="1" t="s">
        <v>441</v>
      </c>
      <c r="E1142" s="3" t="s">
        <v>99</v>
      </c>
      <c r="F1142" s="2"/>
      <c r="G1142" s="2">
        <v>2948</v>
      </c>
      <c r="H1142" s="4">
        <f t="shared" si="17"/>
        <v>97699.19</v>
      </c>
      <c r="I1142" s="11"/>
      <c r="J1142" s="11"/>
      <c r="K1142" s="3" t="s">
        <v>1350</v>
      </c>
    </row>
    <row r="1143" spans="1:11" customFormat="1" ht="23.25" hidden="1" customHeight="1" x14ac:dyDescent="0.3">
      <c r="A1143" s="3">
        <v>2022</v>
      </c>
      <c r="B1143" s="94" t="s">
        <v>135</v>
      </c>
      <c r="C1143" s="5">
        <v>44803</v>
      </c>
      <c r="D1143" s="1" t="s">
        <v>593</v>
      </c>
      <c r="E1143" s="3" t="s">
        <v>99</v>
      </c>
      <c r="F1143" s="2"/>
      <c r="G1143" s="2">
        <v>6818</v>
      </c>
      <c r="H1143" s="4">
        <f t="shared" si="17"/>
        <v>90881.19</v>
      </c>
      <c r="I1143" s="11"/>
      <c r="J1143" s="11"/>
      <c r="K1143" s="3" t="s">
        <v>1366</v>
      </c>
    </row>
    <row r="1144" spans="1:11" customFormat="1" ht="23.25" hidden="1" customHeight="1" x14ac:dyDescent="0.3">
      <c r="A1144" s="3">
        <v>2022</v>
      </c>
      <c r="B1144" s="94" t="s">
        <v>135</v>
      </c>
      <c r="C1144" s="5">
        <v>44803</v>
      </c>
      <c r="D1144" s="1" t="s">
        <v>364</v>
      </c>
      <c r="E1144" s="3" t="s">
        <v>99</v>
      </c>
      <c r="F1144" s="2"/>
      <c r="G1144" s="2">
        <v>2500</v>
      </c>
      <c r="H1144" s="4">
        <f t="shared" si="17"/>
        <v>88381.19</v>
      </c>
      <c r="I1144" s="11"/>
      <c r="J1144" s="11"/>
      <c r="K1144" s="3" t="s">
        <v>1363</v>
      </c>
    </row>
    <row r="1145" spans="1:11" customFormat="1" ht="23.25" hidden="1" customHeight="1" x14ac:dyDescent="0.3">
      <c r="A1145" s="3">
        <v>2022</v>
      </c>
      <c r="B1145" s="94" t="s">
        <v>135</v>
      </c>
      <c r="C1145" s="5">
        <v>44803</v>
      </c>
      <c r="D1145" s="1" t="s">
        <v>96</v>
      </c>
      <c r="E1145" s="3" t="s">
        <v>99</v>
      </c>
      <c r="F1145" s="2"/>
      <c r="G1145" s="2">
        <v>50000</v>
      </c>
      <c r="H1145" s="4">
        <f t="shared" si="17"/>
        <v>38381.19</v>
      </c>
      <c r="I1145" s="11"/>
      <c r="J1145" s="11"/>
      <c r="K1145" s="3" t="s">
        <v>1364</v>
      </c>
    </row>
    <row r="1146" spans="1:11" customFormat="1" ht="23.25" hidden="1" customHeight="1" x14ac:dyDescent="0.3">
      <c r="A1146" s="3">
        <v>2022</v>
      </c>
      <c r="B1146" s="94" t="s">
        <v>135</v>
      </c>
      <c r="C1146" s="5">
        <v>44803</v>
      </c>
      <c r="D1146" s="1" t="s">
        <v>96</v>
      </c>
      <c r="E1146" s="3" t="s">
        <v>99</v>
      </c>
      <c r="F1146" s="2"/>
      <c r="G1146" s="2">
        <v>20000</v>
      </c>
      <c r="H1146" s="4">
        <f t="shared" si="17"/>
        <v>18381.190000000002</v>
      </c>
      <c r="I1146" s="11"/>
      <c r="J1146" s="11"/>
      <c r="K1146" s="3" t="s">
        <v>1365</v>
      </c>
    </row>
    <row r="1147" spans="1:11" s="75" customFormat="1" ht="23.25" hidden="1" customHeight="1" thickBot="1" x14ac:dyDescent="0.35">
      <c r="A1147" s="34">
        <v>2022</v>
      </c>
      <c r="B1147" s="95" t="s">
        <v>135</v>
      </c>
      <c r="C1147" s="19">
        <v>44804</v>
      </c>
      <c r="D1147" s="24" t="s">
        <v>434</v>
      </c>
      <c r="E1147" s="34" t="s">
        <v>99</v>
      </c>
      <c r="F1147" s="21"/>
      <c r="G1147" s="21">
        <v>1598</v>
      </c>
      <c r="H1147" s="22">
        <f t="shared" si="17"/>
        <v>16783.190000000002</v>
      </c>
      <c r="I1147" s="80"/>
      <c r="J1147" s="11"/>
      <c r="K1147" s="34" t="s">
        <v>1371</v>
      </c>
    </row>
    <row r="1148" spans="1:11" ht="23.25" hidden="1" customHeight="1" x14ac:dyDescent="0.3">
      <c r="A1148" s="3">
        <v>2022</v>
      </c>
      <c r="B1148" s="94" t="s">
        <v>147</v>
      </c>
      <c r="C1148" s="5">
        <v>44809</v>
      </c>
      <c r="D1148" s="1" t="s">
        <v>544</v>
      </c>
      <c r="E1148" s="3" t="s">
        <v>22</v>
      </c>
      <c r="F1148" s="2">
        <v>24150</v>
      </c>
      <c r="G1148" s="2"/>
      <c r="H1148" s="4">
        <f t="shared" si="17"/>
        <v>40933.19</v>
      </c>
      <c r="K1148" s="3" t="s">
        <v>1389</v>
      </c>
    </row>
    <row r="1149" spans="1:11" ht="23.25" hidden="1" customHeight="1" x14ac:dyDescent="0.3">
      <c r="A1149" s="3">
        <v>2022</v>
      </c>
      <c r="B1149" s="94" t="s">
        <v>147</v>
      </c>
      <c r="C1149" s="5">
        <v>44813</v>
      </c>
      <c r="D1149" s="1" t="s">
        <v>469</v>
      </c>
      <c r="E1149" s="3" t="s">
        <v>22</v>
      </c>
      <c r="F1149" s="2">
        <v>1000</v>
      </c>
      <c r="G1149" s="2"/>
      <c r="H1149" s="4">
        <f t="shared" si="17"/>
        <v>41933.19</v>
      </c>
      <c r="K1149" s="3" t="s">
        <v>1390</v>
      </c>
    </row>
    <row r="1150" spans="1:11" ht="23.25" hidden="1" customHeight="1" x14ac:dyDescent="0.3">
      <c r="A1150" s="3">
        <v>2022</v>
      </c>
      <c r="B1150" s="94" t="s">
        <v>147</v>
      </c>
      <c r="C1150" s="5">
        <v>44813</v>
      </c>
      <c r="D1150" s="1" t="s">
        <v>350</v>
      </c>
      <c r="E1150" s="3" t="s">
        <v>22</v>
      </c>
      <c r="F1150" s="2">
        <v>4350</v>
      </c>
      <c r="G1150" s="2"/>
      <c r="H1150" s="4">
        <f t="shared" si="17"/>
        <v>46283.19</v>
      </c>
      <c r="K1150" s="3" t="s">
        <v>1391</v>
      </c>
    </row>
    <row r="1151" spans="1:11" ht="23.25" hidden="1" customHeight="1" x14ac:dyDescent="0.3">
      <c r="A1151" s="3">
        <v>2022</v>
      </c>
      <c r="B1151" s="94" t="s">
        <v>147</v>
      </c>
      <c r="C1151" s="5">
        <v>44816</v>
      </c>
      <c r="D1151" s="1" t="s">
        <v>166</v>
      </c>
      <c r="E1151" s="3" t="s">
        <v>22</v>
      </c>
      <c r="F1151" s="2">
        <v>2100</v>
      </c>
      <c r="G1151" s="2"/>
      <c r="H1151" s="4">
        <f t="shared" si="17"/>
        <v>48383.19</v>
      </c>
      <c r="K1151" s="3" t="s">
        <v>1392</v>
      </c>
    </row>
    <row r="1152" spans="1:11" ht="23.25" hidden="1" customHeight="1" x14ac:dyDescent="0.3">
      <c r="A1152" s="3">
        <v>2022</v>
      </c>
      <c r="B1152" s="94" t="s">
        <v>147</v>
      </c>
      <c r="C1152" s="5">
        <v>44819</v>
      </c>
      <c r="D1152" s="1" t="s">
        <v>1111</v>
      </c>
      <c r="E1152" s="3" t="s">
        <v>22</v>
      </c>
      <c r="F1152" s="2">
        <v>6500</v>
      </c>
      <c r="G1152" s="2"/>
      <c r="H1152" s="4">
        <f t="shared" si="17"/>
        <v>54883.19</v>
      </c>
      <c r="K1152" s="3" t="s">
        <v>1400</v>
      </c>
    </row>
    <row r="1153" spans="1:11" ht="23.25" hidden="1" customHeight="1" x14ac:dyDescent="0.3">
      <c r="A1153" s="3">
        <v>2022</v>
      </c>
      <c r="B1153" s="94" t="s">
        <v>147</v>
      </c>
      <c r="C1153" s="5">
        <v>44819</v>
      </c>
      <c r="D1153" s="1" t="s">
        <v>534</v>
      </c>
      <c r="E1153" s="3" t="s">
        <v>22</v>
      </c>
      <c r="F1153" s="2">
        <v>12070</v>
      </c>
      <c r="G1153" s="2"/>
      <c r="H1153" s="4">
        <f t="shared" si="17"/>
        <v>66953.19</v>
      </c>
      <c r="K1153" s="3" t="s">
        <v>1401</v>
      </c>
    </row>
    <row r="1154" spans="1:11" ht="23.25" hidden="1" customHeight="1" x14ac:dyDescent="0.3">
      <c r="A1154" s="3">
        <v>2022</v>
      </c>
      <c r="B1154" s="94" t="s">
        <v>147</v>
      </c>
      <c r="C1154" s="5">
        <v>44823</v>
      </c>
      <c r="D1154" s="1" t="s">
        <v>1398</v>
      </c>
      <c r="E1154" s="3" t="s">
        <v>22</v>
      </c>
      <c r="F1154" s="2">
        <v>5600</v>
      </c>
      <c r="G1154" s="2"/>
      <c r="H1154" s="4">
        <f t="shared" si="17"/>
        <v>72553.19</v>
      </c>
      <c r="K1154" s="3" t="s">
        <v>1402</v>
      </c>
    </row>
    <row r="1155" spans="1:11" ht="23.25" hidden="1" customHeight="1" x14ac:dyDescent="0.3">
      <c r="A1155" s="3">
        <v>2022</v>
      </c>
      <c r="B1155" s="94" t="s">
        <v>147</v>
      </c>
      <c r="C1155" s="5">
        <v>44824</v>
      </c>
      <c r="D1155" s="1" t="s">
        <v>462</v>
      </c>
      <c r="E1155" s="3" t="s">
        <v>22</v>
      </c>
      <c r="F1155" s="2">
        <v>3580</v>
      </c>
      <c r="G1155" s="2"/>
      <c r="H1155" s="4">
        <f t="shared" ref="H1155:H1167" si="18">H1154+F1155-G1155</f>
        <v>76133.19</v>
      </c>
      <c r="K1155" s="3" t="s">
        <v>1403</v>
      </c>
    </row>
    <row r="1156" spans="1:11" ht="23.25" hidden="1" customHeight="1" x14ac:dyDescent="0.3">
      <c r="A1156" s="3">
        <v>2022</v>
      </c>
      <c r="B1156" s="94" t="s">
        <v>147</v>
      </c>
      <c r="C1156" s="5">
        <v>44824</v>
      </c>
      <c r="D1156" s="1" t="s">
        <v>574</v>
      </c>
      <c r="E1156" s="3" t="s">
        <v>22</v>
      </c>
      <c r="F1156" s="2">
        <v>17000</v>
      </c>
      <c r="G1156" s="2"/>
      <c r="H1156" s="4">
        <f t="shared" si="18"/>
        <v>93133.19</v>
      </c>
      <c r="K1156" s="3" t="s">
        <v>1404</v>
      </c>
    </row>
    <row r="1157" spans="1:11" ht="23.25" hidden="1" customHeight="1" x14ac:dyDescent="0.3">
      <c r="A1157" s="3">
        <v>2022</v>
      </c>
      <c r="B1157" s="94" t="s">
        <v>147</v>
      </c>
      <c r="C1157" s="5">
        <v>44824</v>
      </c>
      <c r="D1157" s="1" t="s">
        <v>96</v>
      </c>
      <c r="E1157" s="3" t="s">
        <v>99</v>
      </c>
      <c r="F1157" s="2"/>
      <c r="G1157" s="2">
        <v>20000</v>
      </c>
      <c r="H1157" s="4">
        <f t="shared" si="18"/>
        <v>73133.19</v>
      </c>
      <c r="K1157" s="3" t="s">
        <v>1407</v>
      </c>
    </row>
    <row r="1158" spans="1:11" ht="23.25" hidden="1" customHeight="1" x14ac:dyDescent="0.3">
      <c r="A1158" s="3">
        <v>2022</v>
      </c>
      <c r="B1158" s="94" t="s">
        <v>147</v>
      </c>
      <c r="C1158" s="5">
        <v>44824</v>
      </c>
      <c r="D1158" s="1" t="s">
        <v>40</v>
      </c>
      <c r="E1158" s="3" t="s">
        <v>71</v>
      </c>
      <c r="F1158" s="2"/>
      <c r="G1158" s="2">
        <v>56914.73</v>
      </c>
      <c r="H1158" s="4">
        <f t="shared" si="18"/>
        <v>16218.46</v>
      </c>
      <c r="K1158" s="3" t="s">
        <v>1405</v>
      </c>
    </row>
    <row r="1159" spans="1:11" ht="23.25" hidden="1" customHeight="1" x14ac:dyDescent="0.3">
      <c r="A1159" s="3">
        <v>2022</v>
      </c>
      <c r="B1159" s="94" t="s">
        <v>147</v>
      </c>
      <c r="C1159" s="5">
        <v>44825</v>
      </c>
      <c r="D1159" s="1" t="s">
        <v>169</v>
      </c>
      <c r="E1159" s="3" t="s">
        <v>99</v>
      </c>
      <c r="F1159" s="2"/>
      <c r="G1159" s="2">
        <v>5000</v>
      </c>
      <c r="H1159" s="4">
        <f t="shared" si="18"/>
        <v>11218.46</v>
      </c>
      <c r="K1159" s="3" t="s">
        <v>1406</v>
      </c>
    </row>
    <row r="1160" spans="1:11" ht="23.25" hidden="1" customHeight="1" x14ac:dyDescent="0.3">
      <c r="A1160" s="3">
        <v>2022</v>
      </c>
      <c r="B1160" s="94" t="s">
        <v>147</v>
      </c>
      <c r="C1160" s="5">
        <v>44830</v>
      </c>
      <c r="D1160" s="1" t="s">
        <v>367</v>
      </c>
      <c r="E1160" s="3" t="s">
        <v>22</v>
      </c>
      <c r="F1160" s="2">
        <v>38650</v>
      </c>
      <c r="G1160" s="2"/>
      <c r="H1160" s="4">
        <f t="shared" si="18"/>
        <v>49868.46</v>
      </c>
      <c r="K1160" s="3" t="s">
        <v>1418</v>
      </c>
    </row>
    <row r="1161" spans="1:11" ht="23.25" hidden="1" customHeight="1" x14ac:dyDescent="0.3">
      <c r="A1161" s="3">
        <v>2022</v>
      </c>
      <c r="B1161" s="94" t="s">
        <v>147</v>
      </c>
      <c r="C1161" s="5">
        <v>44831</v>
      </c>
      <c r="D1161" s="1" t="s">
        <v>594</v>
      </c>
      <c r="E1161" s="3" t="s">
        <v>22</v>
      </c>
      <c r="F1161" s="2">
        <v>2405</v>
      </c>
      <c r="G1161" s="2"/>
      <c r="H1161" s="4">
        <f t="shared" si="18"/>
        <v>52273.46</v>
      </c>
      <c r="K1161" s="3" t="s">
        <v>1419</v>
      </c>
    </row>
    <row r="1162" spans="1:11" ht="23.25" hidden="1" customHeight="1" x14ac:dyDescent="0.3">
      <c r="A1162" s="3">
        <v>2022</v>
      </c>
      <c r="B1162" s="94" t="s">
        <v>147</v>
      </c>
      <c r="C1162" s="5">
        <v>44831</v>
      </c>
      <c r="D1162" s="1" t="s">
        <v>96</v>
      </c>
      <c r="E1162" s="3" t="s">
        <v>99</v>
      </c>
      <c r="F1162" s="2"/>
      <c r="G1162" s="2">
        <v>30000</v>
      </c>
      <c r="H1162" s="4">
        <f t="shared" si="18"/>
        <v>22273.46</v>
      </c>
      <c r="K1162" s="3" t="s">
        <v>1417</v>
      </c>
    </row>
    <row r="1163" spans="1:11" ht="23.25" hidden="1" customHeight="1" x14ac:dyDescent="0.3">
      <c r="A1163" s="3">
        <v>2022</v>
      </c>
      <c r="B1163" s="94" t="s">
        <v>147</v>
      </c>
      <c r="C1163" s="5">
        <v>44832</v>
      </c>
      <c r="D1163" s="1" t="s">
        <v>569</v>
      </c>
      <c r="E1163" s="3" t="s">
        <v>22</v>
      </c>
      <c r="F1163" s="2">
        <v>1300</v>
      </c>
      <c r="G1163" s="2"/>
      <c r="H1163" s="4">
        <f t="shared" si="18"/>
        <v>23573.46</v>
      </c>
      <c r="K1163" s="3" t="s">
        <v>1439</v>
      </c>
    </row>
    <row r="1164" spans="1:11" ht="23.25" hidden="1" customHeight="1" x14ac:dyDescent="0.3">
      <c r="A1164" s="3">
        <v>2022</v>
      </c>
      <c r="B1164" s="94" t="s">
        <v>147</v>
      </c>
      <c r="C1164" s="5">
        <v>44832</v>
      </c>
      <c r="D1164" s="1" t="s">
        <v>955</v>
      </c>
      <c r="E1164" s="3" t="s">
        <v>22</v>
      </c>
      <c r="F1164" s="2">
        <v>28800</v>
      </c>
      <c r="G1164" s="2"/>
      <c r="H1164" s="4">
        <f t="shared" si="18"/>
        <v>52373.46</v>
      </c>
      <c r="K1164" s="3" t="s">
        <v>1440</v>
      </c>
    </row>
    <row r="1165" spans="1:11" ht="23.25" hidden="1" customHeight="1" x14ac:dyDescent="0.3">
      <c r="A1165" s="3">
        <v>2022</v>
      </c>
      <c r="B1165" s="94" t="s">
        <v>147</v>
      </c>
      <c r="C1165" s="5">
        <v>44833</v>
      </c>
      <c r="D1165" s="1" t="s">
        <v>156</v>
      </c>
      <c r="E1165" s="3" t="s">
        <v>99</v>
      </c>
      <c r="F1165" s="2"/>
      <c r="G1165" s="2">
        <v>4032</v>
      </c>
      <c r="H1165" s="4">
        <f t="shared" si="18"/>
        <v>48341.46</v>
      </c>
      <c r="K1165" s="3" t="s">
        <v>1441</v>
      </c>
    </row>
    <row r="1166" spans="1:11" ht="23.25" hidden="1" customHeight="1" x14ac:dyDescent="0.3">
      <c r="A1166" s="3">
        <v>2022</v>
      </c>
      <c r="B1166" s="94" t="s">
        <v>147</v>
      </c>
      <c r="C1166" s="5">
        <v>44833</v>
      </c>
      <c r="D1166" s="1" t="s">
        <v>364</v>
      </c>
      <c r="E1166" s="3" t="s">
        <v>99</v>
      </c>
      <c r="F1166" s="2"/>
      <c r="G1166" s="2">
        <v>2500</v>
      </c>
      <c r="H1166" s="4">
        <f t="shared" si="18"/>
        <v>45841.46</v>
      </c>
      <c r="K1166" s="3" t="s">
        <v>1444</v>
      </c>
    </row>
    <row r="1167" spans="1:11" ht="23.25" hidden="1" customHeight="1" x14ac:dyDescent="0.3">
      <c r="A1167" s="3">
        <v>2022</v>
      </c>
      <c r="B1167" s="94" t="s">
        <v>147</v>
      </c>
      <c r="C1167" s="5">
        <v>44833</v>
      </c>
      <c r="D1167" s="1" t="s">
        <v>441</v>
      </c>
      <c r="E1167" s="3" t="s">
        <v>99</v>
      </c>
      <c r="F1167" s="2"/>
      <c r="G1167" s="2">
        <v>2948</v>
      </c>
      <c r="H1167" s="4">
        <f t="shared" si="18"/>
        <v>42893.46</v>
      </c>
      <c r="K1167" s="3" t="s">
        <v>1442</v>
      </c>
    </row>
    <row r="1168" spans="1:11" ht="23.25" hidden="1" customHeight="1" x14ac:dyDescent="0.3">
      <c r="A1168" s="3">
        <v>2022</v>
      </c>
      <c r="B1168" s="94" t="s">
        <v>147</v>
      </c>
      <c r="C1168" s="5">
        <v>44833</v>
      </c>
      <c r="D1168" s="1" t="s">
        <v>457</v>
      </c>
      <c r="E1168" s="3" t="s">
        <v>99</v>
      </c>
      <c r="F1168" s="2"/>
      <c r="G1168" s="2">
        <v>3600</v>
      </c>
      <c r="H1168" s="4">
        <f t="shared" ref="H1168:H1191" si="19">H1167+F1168-G1168</f>
        <v>39293.46</v>
      </c>
      <c r="K1168" s="3" t="s">
        <v>1443</v>
      </c>
    </row>
    <row r="1169" spans="1:11" ht="23.25" hidden="1" customHeight="1" x14ac:dyDescent="0.3">
      <c r="A1169" s="3">
        <v>2022</v>
      </c>
      <c r="B1169" s="94" t="s">
        <v>147</v>
      </c>
      <c r="C1169" s="5">
        <v>44833</v>
      </c>
      <c r="D1169" s="1" t="s">
        <v>593</v>
      </c>
      <c r="E1169" s="3" t="s">
        <v>99</v>
      </c>
      <c r="F1169" s="2"/>
      <c r="G1169" s="2">
        <v>6818</v>
      </c>
      <c r="H1169" s="4">
        <f t="shared" si="19"/>
        <v>32475.46</v>
      </c>
      <c r="K1169" s="3" t="s">
        <v>1445</v>
      </c>
    </row>
    <row r="1170" spans="1:11" ht="23.25" hidden="1" customHeight="1" x14ac:dyDescent="0.3">
      <c r="A1170" s="3">
        <v>2022</v>
      </c>
      <c r="B1170" s="94" t="s">
        <v>147</v>
      </c>
      <c r="C1170" s="5">
        <v>44833</v>
      </c>
      <c r="D1170" s="1" t="s">
        <v>96</v>
      </c>
      <c r="E1170" s="3" t="s">
        <v>99</v>
      </c>
      <c r="F1170" s="2"/>
      <c r="G1170" s="2">
        <v>20000</v>
      </c>
      <c r="H1170" s="4">
        <f t="shared" si="19"/>
        <v>12475.46</v>
      </c>
      <c r="K1170" s="3" t="s">
        <v>1432</v>
      </c>
    </row>
    <row r="1171" spans="1:11" s="80" customFormat="1" ht="23.25" hidden="1" customHeight="1" thickBot="1" x14ac:dyDescent="0.35">
      <c r="A1171" s="34">
        <v>2022</v>
      </c>
      <c r="B1171" s="95" t="s">
        <v>147</v>
      </c>
      <c r="C1171" s="19">
        <v>44834</v>
      </c>
      <c r="D1171" s="24" t="s">
        <v>434</v>
      </c>
      <c r="E1171" s="34" t="s">
        <v>99</v>
      </c>
      <c r="F1171" s="21"/>
      <c r="G1171" s="21">
        <v>1598</v>
      </c>
      <c r="H1171" s="22">
        <f t="shared" si="19"/>
        <v>10877.46</v>
      </c>
      <c r="J1171" s="11"/>
      <c r="K1171" s="34" t="s">
        <v>1448</v>
      </c>
    </row>
    <row r="1172" spans="1:11" ht="23.25" hidden="1" customHeight="1" x14ac:dyDescent="0.3">
      <c r="A1172" s="3">
        <v>2022</v>
      </c>
      <c r="B1172" s="94" t="s">
        <v>459</v>
      </c>
      <c r="C1172" s="5">
        <v>44838</v>
      </c>
      <c r="D1172" s="1" t="s">
        <v>462</v>
      </c>
      <c r="E1172" s="3" t="s">
        <v>22</v>
      </c>
      <c r="F1172" s="2">
        <v>1550</v>
      </c>
      <c r="G1172" s="2"/>
      <c r="H1172" s="4">
        <f t="shared" si="19"/>
        <v>12427.46</v>
      </c>
      <c r="I1172" s="11" t="s">
        <v>179</v>
      </c>
      <c r="K1172" s="3" t="s">
        <v>1465</v>
      </c>
    </row>
    <row r="1173" spans="1:11" ht="23.25" hidden="1" customHeight="1" x14ac:dyDescent="0.3">
      <c r="A1173" s="3">
        <v>2022</v>
      </c>
      <c r="B1173" s="94" t="s">
        <v>459</v>
      </c>
      <c r="C1173" s="5">
        <v>44838</v>
      </c>
      <c r="D1173" s="1" t="s">
        <v>1111</v>
      </c>
      <c r="E1173" s="3" t="s">
        <v>22</v>
      </c>
      <c r="F1173" s="2">
        <v>4100</v>
      </c>
      <c r="G1173" s="2"/>
      <c r="H1173" s="4">
        <f t="shared" si="19"/>
        <v>16527.46</v>
      </c>
      <c r="K1173" s="3" t="s">
        <v>1466</v>
      </c>
    </row>
    <row r="1174" spans="1:11" ht="23.25" hidden="1" customHeight="1" x14ac:dyDescent="0.3">
      <c r="A1174" s="3">
        <v>2022</v>
      </c>
      <c r="B1174" s="94" t="s">
        <v>459</v>
      </c>
      <c r="C1174" s="5">
        <v>44838</v>
      </c>
      <c r="D1174" s="1" t="s">
        <v>544</v>
      </c>
      <c r="E1174" s="3" t="s">
        <v>22</v>
      </c>
      <c r="F1174" s="2">
        <v>20700</v>
      </c>
      <c r="G1174" s="2"/>
      <c r="H1174" s="4">
        <f t="shared" si="19"/>
        <v>37227.46</v>
      </c>
      <c r="K1174" s="3" t="s">
        <v>1465</v>
      </c>
    </row>
    <row r="1175" spans="1:11" ht="23.25" hidden="1" customHeight="1" x14ac:dyDescent="0.3">
      <c r="A1175" s="3">
        <v>2022</v>
      </c>
      <c r="B1175" s="94" t="s">
        <v>459</v>
      </c>
      <c r="C1175" s="5">
        <v>44838</v>
      </c>
      <c r="D1175" s="1" t="s">
        <v>537</v>
      </c>
      <c r="E1175" s="3" t="s">
        <v>22</v>
      </c>
      <c r="F1175" s="2">
        <v>1170</v>
      </c>
      <c r="G1175" s="2"/>
      <c r="H1175" s="4">
        <f t="shared" si="19"/>
        <v>38397.46</v>
      </c>
      <c r="K1175" s="3" t="s">
        <v>1467</v>
      </c>
    </row>
    <row r="1176" spans="1:11" ht="23.25" hidden="1" customHeight="1" x14ac:dyDescent="0.3">
      <c r="A1176" s="3">
        <v>2022</v>
      </c>
      <c r="B1176" s="94" t="s">
        <v>459</v>
      </c>
      <c r="C1176" s="5">
        <v>44841</v>
      </c>
      <c r="D1176" s="1" t="s">
        <v>469</v>
      </c>
      <c r="E1176" s="3" t="s">
        <v>22</v>
      </c>
      <c r="F1176" s="2">
        <v>1000</v>
      </c>
      <c r="G1176" s="2"/>
      <c r="H1176" s="4">
        <f t="shared" si="19"/>
        <v>39397.46</v>
      </c>
      <c r="K1176" s="3" t="s">
        <v>1468</v>
      </c>
    </row>
    <row r="1177" spans="1:11" ht="23.25" hidden="1" customHeight="1" x14ac:dyDescent="0.3">
      <c r="A1177" s="3">
        <v>2022</v>
      </c>
      <c r="B1177" s="94" t="s">
        <v>459</v>
      </c>
      <c r="C1177" s="5">
        <v>44841</v>
      </c>
      <c r="D1177" s="1" t="s">
        <v>1463</v>
      </c>
      <c r="E1177" s="3" t="s">
        <v>325</v>
      </c>
      <c r="F1177" s="2">
        <v>5758.15</v>
      </c>
      <c r="G1177" s="2"/>
      <c r="H1177" s="4">
        <f t="shared" si="19"/>
        <v>45155.61</v>
      </c>
      <c r="K1177" s="3" t="s">
        <v>1473</v>
      </c>
    </row>
    <row r="1178" spans="1:11" ht="23.25" hidden="1" customHeight="1" x14ac:dyDescent="0.3">
      <c r="A1178" s="3">
        <v>2022</v>
      </c>
      <c r="B1178" s="94" t="s">
        <v>459</v>
      </c>
      <c r="C1178" s="5">
        <v>44844</v>
      </c>
      <c r="D1178" s="1" t="s">
        <v>169</v>
      </c>
      <c r="E1178" s="3" t="s">
        <v>99</v>
      </c>
      <c r="F1178" s="2"/>
      <c r="G1178" s="2">
        <v>5000</v>
      </c>
      <c r="H1178" s="4">
        <f t="shared" si="19"/>
        <v>40155.61</v>
      </c>
      <c r="K1178" s="3" t="s">
        <v>1478</v>
      </c>
    </row>
    <row r="1179" spans="1:11" ht="23.25" hidden="1" customHeight="1" x14ac:dyDescent="0.3">
      <c r="A1179" s="3">
        <v>2022</v>
      </c>
      <c r="B1179" s="94" t="s">
        <v>459</v>
      </c>
      <c r="C1179" s="5">
        <v>44846</v>
      </c>
      <c r="D1179" s="1" t="s">
        <v>534</v>
      </c>
      <c r="E1179" s="3" t="s">
        <v>22</v>
      </c>
      <c r="F1179" s="2">
        <v>12960</v>
      </c>
      <c r="G1179" s="2"/>
      <c r="H1179" s="4">
        <f t="shared" si="19"/>
        <v>53115.61</v>
      </c>
      <c r="K1179" s="3" t="s">
        <v>1476</v>
      </c>
    </row>
    <row r="1180" spans="1:11" ht="23.25" hidden="1" customHeight="1" x14ac:dyDescent="0.3">
      <c r="A1180" s="3">
        <v>2022</v>
      </c>
      <c r="B1180" s="94" t="s">
        <v>459</v>
      </c>
      <c r="C1180" s="5">
        <v>44847</v>
      </c>
      <c r="D1180" s="1" t="s">
        <v>166</v>
      </c>
      <c r="E1180" s="3" t="s">
        <v>22</v>
      </c>
      <c r="F1180" s="2">
        <v>13050</v>
      </c>
      <c r="G1180" s="2"/>
      <c r="H1180" s="4">
        <f t="shared" si="19"/>
        <v>66165.61</v>
      </c>
      <c r="K1180" s="3" t="s">
        <v>1477</v>
      </c>
    </row>
    <row r="1181" spans="1:11" ht="23.25" hidden="1" customHeight="1" x14ac:dyDescent="0.3">
      <c r="A1181" s="3">
        <v>2022</v>
      </c>
      <c r="B1181" s="94" t="s">
        <v>459</v>
      </c>
      <c r="C1181" s="5">
        <v>44848</v>
      </c>
      <c r="D1181" s="1" t="s">
        <v>96</v>
      </c>
      <c r="E1181" s="3" t="s">
        <v>99</v>
      </c>
      <c r="F1181" s="2"/>
      <c r="G1181" s="2">
        <v>30000</v>
      </c>
      <c r="H1181" s="4">
        <f t="shared" si="19"/>
        <v>36165.61</v>
      </c>
      <c r="K1181" s="3" t="s">
        <v>1491</v>
      </c>
    </row>
    <row r="1182" spans="1:11" ht="23.25" hidden="1" customHeight="1" x14ac:dyDescent="0.3">
      <c r="A1182" s="3">
        <v>2022</v>
      </c>
      <c r="B1182" s="94" t="s">
        <v>459</v>
      </c>
      <c r="C1182" s="5">
        <v>44852</v>
      </c>
      <c r="D1182" s="1" t="s">
        <v>25</v>
      </c>
      <c r="E1182" s="3" t="s">
        <v>22</v>
      </c>
      <c r="F1182" s="2">
        <v>2500</v>
      </c>
      <c r="G1182" s="2"/>
      <c r="H1182" s="4">
        <f t="shared" si="19"/>
        <v>38665.61</v>
      </c>
      <c r="K1182" s="3" t="s">
        <v>1493</v>
      </c>
    </row>
    <row r="1183" spans="1:11" ht="23.25" hidden="1" customHeight="1" x14ac:dyDescent="0.3">
      <c r="A1183" s="3">
        <v>2022</v>
      </c>
      <c r="B1183" s="94" t="s">
        <v>459</v>
      </c>
      <c r="C1183" s="5">
        <v>44853</v>
      </c>
      <c r="D1183" s="1" t="s">
        <v>1398</v>
      </c>
      <c r="E1183" s="3" t="s">
        <v>22</v>
      </c>
      <c r="F1183" s="2">
        <v>9800</v>
      </c>
      <c r="G1183" s="2"/>
      <c r="H1183" s="4">
        <f t="shared" si="19"/>
        <v>48465.61</v>
      </c>
      <c r="K1183" s="3" t="s">
        <v>1494</v>
      </c>
    </row>
    <row r="1184" spans="1:11" ht="23.25" hidden="1" customHeight="1" x14ac:dyDescent="0.3">
      <c r="A1184" s="3">
        <v>2022</v>
      </c>
      <c r="B1184" s="94" t="s">
        <v>459</v>
      </c>
      <c r="C1184" s="5">
        <v>44854</v>
      </c>
      <c r="D1184" s="1" t="s">
        <v>574</v>
      </c>
      <c r="E1184" s="3" t="s">
        <v>22</v>
      </c>
      <c r="F1184" s="2">
        <v>8000</v>
      </c>
      <c r="G1184" s="2"/>
      <c r="H1184" s="4">
        <f t="shared" si="19"/>
        <v>56465.61</v>
      </c>
      <c r="K1184" s="3" t="s">
        <v>1495</v>
      </c>
    </row>
    <row r="1185" spans="1:11" ht="23.25" hidden="1" customHeight="1" x14ac:dyDescent="0.3">
      <c r="A1185" s="3">
        <v>2022</v>
      </c>
      <c r="B1185" s="94" t="s">
        <v>459</v>
      </c>
      <c r="C1185" s="5">
        <v>44855</v>
      </c>
      <c r="D1185" s="1" t="s">
        <v>40</v>
      </c>
      <c r="E1185" s="3" t="s">
        <v>71</v>
      </c>
      <c r="F1185" s="2"/>
      <c r="G1185" s="2">
        <v>48740.5</v>
      </c>
      <c r="H1185" s="4">
        <f t="shared" si="19"/>
        <v>7725.1100000000006</v>
      </c>
      <c r="K1185" s="3" t="s">
        <v>1497</v>
      </c>
    </row>
    <row r="1186" spans="1:11" ht="23.25" hidden="1" customHeight="1" x14ac:dyDescent="0.3">
      <c r="A1186" s="3">
        <v>2022</v>
      </c>
      <c r="B1186" s="94" t="s">
        <v>459</v>
      </c>
      <c r="C1186" s="5">
        <v>44855</v>
      </c>
      <c r="D1186" s="1" t="s">
        <v>367</v>
      </c>
      <c r="E1186" s="3" t="s">
        <v>22</v>
      </c>
      <c r="F1186" s="2">
        <v>57400</v>
      </c>
      <c r="G1186" s="2"/>
      <c r="H1186" s="4">
        <f t="shared" si="19"/>
        <v>65125.11</v>
      </c>
      <c r="K1186" s="3" t="s">
        <v>1496</v>
      </c>
    </row>
    <row r="1187" spans="1:11" ht="23.25" hidden="1" customHeight="1" x14ac:dyDescent="0.3">
      <c r="A1187" s="3">
        <v>2022</v>
      </c>
      <c r="B1187" s="94" t="s">
        <v>459</v>
      </c>
      <c r="C1187" s="5">
        <v>44861</v>
      </c>
      <c r="D1187" s="1" t="s">
        <v>1526</v>
      </c>
      <c r="E1187" s="3" t="s">
        <v>325</v>
      </c>
      <c r="F1187" s="2">
        <v>12012.93</v>
      </c>
      <c r="G1187" s="2"/>
      <c r="H1187" s="4">
        <f t="shared" si="19"/>
        <v>77138.040000000008</v>
      </c>
      <c r="K1187" s="119" t="s">
        <v>1525</v>
      </c>
    </row>
    <row r="1188" spans="1:11" ht="23.25" hidden="1" customHeight="1" x14ac:dyDescent="0.3">
      <c r="A1188" s="3">
        <v>2022</v>
      </c>
      <c r="B1188" s="94" t="s">
        <v>459</v>
      </c>
      <c r="C1188" s="5">
        <v>44862</v>
      </c>
      <c r="D1188" s="1" t="s">
        <v>96</v>
      </c>
      <c r="E1188" s="3" t="s">
        <v>99</v>
      </c>
      <c r="F1188" s="2"/>
      <c r="G1188" s="2">
        <v>50000</v>
      </c>
      <c r="H1188" s="4">
        <f t="shared" si="19"/>
        <v>27138.040000000008</v>
      </c>
      <c r="K1188" s="3" t="s">
        <v>1524</v>
      </c>
    </row>
    <row r="1189" spans="1:11" ht="23.25" hidden="1" customHeight="1" x14ac:dyDescent="0.3">
      <c r="A1189" s="3">
        <v>2022</v>
      </c>
      <c r="B1189" s="94" t="s">
        <v>459</v>
      </c>
      <c r="C1189" s="5">
        <v>44865</v>
      </c>
      <c r="D1189" s="1" t="s">
        <v>364</v>
      </c>
      <c r="E1189" s="3" t="s">
        <v>99</v>
      </c>
      <c r="F1189" s="2"/>
      <c r="G1189" s="2">
        <v>2500</v>
      </c>
      <c r="H1189" s="4">
        <f t="shared" si="19"/>
        <v>24638.040000000008</v>
      </c>
      <c r="K1189" s="3" t="s">
        <v>1542</v>
      </c>
    </row>
    <row r="1190" spans="1:11" ht="23.25" hidden="1" customHeight="1" x14ac:dyDescent="0.3">
      <c r="A1190" s="3">
        <v>2022</v>
      </c>
      <c r="B1190" s="94" t="s">
        <v>459</v>
      </c>
      <c r="C1190" s="5">
        <v>44865</v>
      </c>
      <c r="D1190" s="1" t="s">
        <v>441</v>
      </c>
      <c r="E1190" s="3" t="s">
        <v>99</v>
      </c>
      <c r="F1190" s="2"/>
      <c r="G1190" s="2">
        <v>2948</v>
      </c>
      <c r="H1190" s="4">
        <f t="shared" si="19"/>
        <v>21690.040000000008</v>
      </c>
      <c r="K1190" s="3" t="s">
        <v>1543</v>
      </c>
    </row>
    <row r="1191" spans="1:11" ht="23.25" hidden="1" customHeight="1" x14ac:dyDescent="0.3">
      <c r="A1191" s="3">
        <v>2022</v>
      </c>
      <c r="B1191" s="94" t="s">
        <v>459</v>
      </c>
      <c r="C1191" s="5">
        <v>44865</v>
      </c>
      <c r="D1191" s="1" t="s">
        <v>457</v>
      </c>
      <c r="E1191" s="3" t="s">
        <v>99</v>
      </c>
      <c r="F1191" s="2"/>
      <c r="G1191" s="2">
        <v>3600</v>
      </c>
      <c r="H1191" s="4">
        <f t="shared" si="19"/>
        <v>18090.040000000008</v>
      </c>
      <c r="K1191" s="3" t="s">
        <v>1544</v>
      </c>
    </row>
    <row r="1192" spans="1:11" ht="23.25" hidden="1" customHeight="1" x14ac:dyDescent="0.3">
      <c r="A1192" s="3">
        <v>2022</v>
      </c>
      <c r="B1192" s="94" t="s">
        <v>459</v>
      </c>
      <c r="C1192" s="5">
        <v>44865</v>
      </c>
      <c r="D1192" s="1" t="s">
        <v>593</v>
      </c>
      <c r="E1192" s="3" t="s">
        <v>99</v>
      </c>
      <c r="F1192" s="2"/>
      <c r="G1192" s="2">
        <v>6818</v>
      </c>
      <c r="H1192" s="4">
        <f t="shared" ref="H1192:H1197" si="20">H1191+F1192-G1192</f>
        <v>11272.040000000008</v>
      </c>
      <c r="K1192" s="3" t="s">
        <v>1545</v>
      </c>
    </row>
    <row r="1193" spans="1:11" ht="23.25" hidden="1" customHeight="1" x14ac:dyDescent="0.3">
      <c r="A1193" s="3">
        <v>2022</v>
      </c>
      <c r="B1193" s="94" t="s">
        <v>459</v>
      </c>
      <c r="C1193" s="5">
        <v>44865</v>
      </c>
      <c r="D1193" s="1" t="s">
        <v>434</v>
      </c>
      <c r="E1193" s="3" t="s">
        <v>99</v>
      </c>
      <c r="F1193" s="2"/>
      <c r="G1193" s="2">
        <v>1598</v>
      </c>
      <c r="H1193" s="4">
        <f t="shared" si="20"/>
        <v>9674.0400000000081</v>
      </c>
      <c r="K1193" s="3" t="s">
        <v>1546</v>
      </c>
    </row>
    <row r="1194" spans="1:11" s="80" customFormat="1" ht="23.25" hidden="1" customHeight="1" thickBot="1" x14ac:dyDescent="0.35">
      <c r="A1194" s="34">
        <v>2022</v>
      </c>
      <c r="B1194" s="95" t="s">
        <v>459</v>
      </c>
      <c r="C1194" s="19">
        <v>44865</v>
      </c>
      <c r="D1194" s="24" t="s">
        <v>87</v>
      </c>
      <c r="E1194" s="34" t="s">
        <v>99</v>
      </c>
      <c r="F1194" s="21"/>
      <c r="G1194" s="21">
        <v>6000</v>
      </c>
      <c r="H1194" s="22">
        <f t="shared" si="20"/>
        <v>3674.0400000000081</v>
      </c>
      <c r="J1194" s="11"/>
      <c r="K1194" s="34" t="s">
        <v>1547</v>
      </c>
    </row>
    <row r="1195" spans="1:11" ht="23.25" hidden="1" customHeight="1" x14ac:dyDescent="0.3">
      <c r="A1195" s="3">
        <v>2022</v>
      </c>
      <c r="B1195" s="94" t="s">
        <v>360</v>
      </c>
      <c r="C1195" s="5">
        <v>44866</v>
      </c>
      <c r="D1195" s="1" t="s">
        <v>462</v>
      </c>
      <c r="E1195" s="3" t="s">
        <v>22</v>
      </c>
      <c r="F1195" s="2">
        <v>5650</v>
      </c>
      <c r="G1195" s="2"/>
      <c r="H1195" s="4">
        <f t="shared" si="20"/>
        <v>9324.0400000000081</v>
      </c>
      <c r="K1195" s="3" t="s">
        <v>1548</v>
      </c>
    </row>
    <row r="1196" spans="1:11" ht="23.25" hidden="1" customHeight="1" x14ac:dyDescent="0.3">
      <c r="A1196" s="3">
        <v>2022</v>
      </c>
      <c r="B1196" s="94" t="s">
        <v>360</v>
      </c>
      <c r="C1196" s="5">
        <v>44868</v>
      </c>
      <c r="D1196" s="1" t="s">
        <v>473</v>
      </c>
      <c r="E1196" s="3" t="s">
        <v>22</v>
      </c>
      <c r="F1196" s="2">
        <v>1914</v>
      </c>
      <c r="G1196" s="2"/>
      <c r="H1196" s="4">
        <f t="shared" si="20"/>
        <v>11238.040000000008</v>
      </c>
      <c r="K1196" s="3" t="s">
        <v>1549</v>
      </c>
    </row>
    <row r="1197" spans="1:11" ht="23.25" hidden="1" customHeight="1" x14ac:dyDescent="0.3">
      <c r="A1197" s="3">
        <v>2022</v>
      </c>
      <c r="B1197" s="94" t="s">
        <v>360</v>
      </c>
      <c r="C1197" s="5">
        <v>44868</v>
      </c>
      <c r="D1197" s="1" t="s">
        <v>544</v>
      </c>
      <c r="E1197" s="3" t="s">
        <v>22</v>
      </c>
      <c r="F1197" s="2">
        <v>19550</v>
      </c>
      <c r="G1197" s="2"/>
      <c r="H1197" s="4">
        <f t="shared" si="20"/>
        <v>30788.040000000008</v>
      </c>
      <c r="K1197" s="3" t="s">
        <v>1550</v>
      </c>
    </row>
    <row r="1198" spans="1:11" ht="23.25" hidden="1" customHeight="1" x14ac:dyDescent="0.3">
      <c r="A1198" s="3">
        <v>2022</v>
      </c>
      <c r="B1198" s="94" t="s">
        <v>360</v>
      </c>
      <c r="C1198" s="5">
        <v>44869</v>
      </c>
      <c r="D1198" s="1" t="s">
        <v>955</v>
      </c>
      <c r="E1198" s="3" t="s">
        <v>22</v>
      </c>
      <c r="F1198" s="2">
        <v>7200</v>
      </c>
      <c r="G1198" s="2"/>
      <c r="H1198" s="4">
        <f t="shared" ref="H1198:H1242" si="21">H1197+F1198-G1198</f>
        <v>37988.040000000008</v>
      </c>
      <c r="K1198" s="3" t="s">
        <v>1551</v>
      </c>
    </row>
    <row r="1199" spans="1:11" ht="23.25" hidden="1" customHeight="1" x14ac:dyDescent="0.3">
      <c r="A1199" s="3">
        <v>2022</v>
      </c>
      <c r="B1199" s="94" t="s">
        <v>360</v>
      </c>
      <c r="C1199" s="5">
        <v>44873</v>
      </c>
      <c r="D1199" s="1" t="s">
        <v>169</v>
      </c>
      <c r="E1199" s="3" t="s">
        <v>99</v>
      </c>
      <c r="F1199" s="2"/>
      <c r="G1199" s="2">
        <v>10000</v>
      </c>
      <c r="H1199" s="4">
        <f t="shared" si="21"/>
        <v>27988.040000000008</v>
      </c>
      <c r="K1199" s="3" t="s">
        <v>1552</v>
      </c>
    </row>
    <row r="1200" spans="1:11" ht="23.25" hidden="1" customHeight="1" x14ac:dyDescent="0.3">
      <c r="A1200" s="3">
        <v>2022</v>
      </c>
      <c r="B1200" s="94" t="s">
        <v>360</v>
      </c>
      <c r="C1200" s="5">
        <v>44874</v>
      </c>
      <c r="D1200" s="1" t="s">
        <v>1111</v>
      </c>
      <c r="E1200" s="3" t="s">
        <v>22</v>
      </c>
      <c r="F1200" s="2">
        <v>4150</v>
      </c>
      <c r="G1200" s="2"/>
      <c r="H1200" s="4">
        <f t="shared" si="21"/>
        <v>32138.040000000008</v>
      </c>
      <c r="K1200" s="3" t="s">
        <v>1563</v>
      </c>
    </row>
    <row r="1201" spans="1:11" ht="23.25" hidden="1" customHeight="1" x14ac:dyDescent="0.3">
      <c r="A1201" s="3">
        <v>2022</v>
      </c>
      <c r="B1201" s="94" t="s">
        <v>360</v>
      </c>
      <c r="C1201" s="5">
        <v>44876</v>
      </c>
      <c r="D1201" s="1" t="s">
        <v>534</v>
      </c>
      <c r="E1201" s="3" t="s">
        <v>22</v>
      </c>
      <c r="F1201" s="2">
        <v>17350</v>
      </c>
      <c r="G1201" s="2"/>
      <c r="H1201" s="4">
        <f t="shared" si="21"/>
        <v>49488.040000000008</v>
      </c>
      <c r="K1201" s="3" t="s">
        <v>1564</v>
      </c>
    </row>
    <row r="1202" spans="1:11" ht="23.25" hidden="1" customHeight="1" x14ac:dyDescent="0.3">
      <c r="A1202" s="3">
        <v>2022</v>
      </c>
      <c r="B1202" s="94" t="s">
        <v>360</v>
      </c>
      <c r="C1202" s="5">
        <v>44880</v>
      </c>
      <c r="D1202" s="1" t="s">
        <v>594</v>
      </c>
      <c r="E1202" s="3" t="s">
        <v>22</v>
      </c>
      <c r="F1202" s="2">
        <v>17793.3</v>
      </c>
      <c r="G1202" s="2"/>
      <c r="H1202" s="4">
        <f t="shared" si="21"/>
        <v>67281.340000000011</v>
      </c>
      <c r="K1202" s="3" t="s">
        <v>1565</v>
      </c>
    </row>
    <row r="1203" spans="1:11" ht="23.25" hidden="1" customHeight="1" x14ac:dyDescent="0.3">
      <c r="A1203" s="3">
        <v>2022</v>
      </c>
      <c r="B1203" s="94" t="s">
        <v>360</v>
      </c>
      <c r="C1203" s="5">
        <v>44886</v>
      </c>
      <c r="D1203" s="1" t="s">
        <v>40</v>
      </c>
      <c r="E1203" s="3" t="s">
        <v>71</v>
      </c>
      <c r="F1203" s="2"/>
      <c r="G1203" s="2">
        <v>49037.05</v>
      </c>
      <c r="H1203" s="4">
        <f t="shared" si="21"/>
        <v>18244.290000000008</v>
      </c>
      <c r="K1203" s="3" t="s">
        <v>1567</v>
      </c>
    </row>
    <row r="1204" spans="1:11" ht="23.25" hidden="1" customHeight="1" x14ac:dyDescent="0.3">
      <c r="A1204" s="3">
        <v>2022</v>
      </c>
      <c r="B1204" s="94" t="s">
        <v>360</v>
      </c>
      <c r="C1204" s="5">
        <v>44886</v>
      </c>
      <c r="D1204" s="1" t="s">
        <v>574</v>
      </c>
      <c r="E1204" s="3" t="s">
        <v>22</v>
      </c>
      <c r="F1204" s="2">
        <v>11000</v>
      </c>
      <c r="G1204" s="2"/>
      <c r="H1204" s="4">
        <f t="shared" si="21"/>
        <v>29244.290000000008</v>
      </c>
      <c r="K1204" s="3" t="s">
        <v>1566</v>
      </c>
    </row>
    <row r="1205" spans="1:11" ht="23.25" hidden="1" customHeight="1" x14ac:dyDescent="0.3">
      <c r="A1205" s="3">
        <v>2022</v>
      </c>
      <c r="B1205" s="94" t="s">
        <v>360</v>
      </c>
      <c r="C1205" s="5">
        <v>44888</v>
      </c>
      <c r="D1205" s="1" t="s">
        <v>87</v>
      </c>
      <c r="E1205" s="3" t="s">
        <v>99</v>
      </c>
      <c r="F1205" s="2"/>
      <c r="G1205" s="2">
        <v>5000</v>
      </c>
      <c r="H1205" s="4">
        <f t="shared" si="21"/>
        <v>24244.290000000008</v>
      </c>
      <c r="K1205" s="3" t="s">
        <v>1568</v>
      </c>
    </row>
    <row r="1206" spans="1:11" ht="23.25" hidden="1" customHeight="1" x14ac:dyDescent="0.3">
      <c r="A1206" s="3">
        <v>2022</v>
      </c>
      <c r="B1206" s="94" t="s">
        <v>360</v>
      </c>
      <c r="C1206" s="5">
        <v>44888</v>
      </c>
      <c r="D1206" s="1" t="s">
        <v>469</v>
      </c>
      <c r="E1206" s="3" t="s">
        <v>22</v>
      </c>
      <c r="F1206" s="2">
        <v>1900</v>
      </c>
      <c r="G1206" s="2"/>
      <c r="H1206" s="4">
        <f t="shared" si="21"/>
        <v>26144.290000000008</v>
      </c>
      <c r="K1206" s="3" t="s">
        <v>1605</v>
      </c>
    </row>
    <row r="1207" spans="1:11" ht="23.25" hidden="1" customHeight="1" x14ac:dyDescent="0.3">
      <c r="A1207" s="3">
        <v>2022</v>
      </c>
      <c r="B1207" s="94" t="s">
        <v>360</v>
      </c>
      <c r="C1207" s="5">
        <v>44888</v>
      </c>
      <c r="D1207" s="1" t="s">
        <v>572</v>
      </c>
      <c r="E1207" s="3" t="s">
        <v>22</v>
      </c>
      <c r="F1207" s="2">
        <v>3800</v>
      </c>
      <c r="G1207" s="2"/>
      <c r="H1207" s="4">
        <f t="shared" si="21"/>
        <v>29944.290000000008</v>
      </c>
      <c r="K1207" s="3" t="s">
        <v>1606</v>
      </c>
    </row>
    <row r="1208" spans="1:11" ht="23.25" hidden="1" customHeight="1" x14ac:dyDescent="0.3">
      <c r="A1208" s="3">
        <v>2022</v>
      </c>
      <c r="B1208" s="94" t="s">
        <v>360</v>
      </c>
      <c r="C1208" s="5">
        <v>44889</v>
      </c>
      <c r="D1208" s="1" t="s">
        <v>367</v>
      </c>
      <c r="E1208" s="3" t="s">
        <v>22</v>
      </c>
      <c r="F1208" s="2">
        <v>68900</v>
      </c>
      <c r="G1208" s="2"/>
      <c r="H1208" s="4">
        <f t="shared" si="21"/>
        <v>98844.290000000008</v>
      </c>
      <c r="K1208" s="3" t="s">
        <v>1607</v>
      </c>
    </row>
    <row r="1209" spans="1:11" ht="23.25" hidden="1" customHeight="1" x14ac:dyDescent="0.3">
      <c r="A1209" s="3">
        <v>2022</v>
      </c>
      <c r="B1209" s="94" t="s">
        <v>360</v>
      </c>
      <c r="C1209" s="5">
        <v>44893</v>
      </c>
      <c r="D1209" s="1" t="s">
        <v>96</v>
      </c>
      <c r="E1209" s="3" t="s">
        <v>99</v>
      </c>
      <c r="F1209" s="2"/>
      <c r="G1209" s="2">
        <v>50000</v>
      </c>
      <c r="H1209" s="4">
        <f t="shared" si="21"/>
        <v>48844.290000000008</v>
      </c>
      <c r="K1209" s="3" t="s">
        <v>1589</v>
      </c>
    </row>
    <row r="1210" spans="1:11" ht="23.25" hidden="1" customHeight="1" x14ac:dyDescent="0.3">
      <c r="A1210" s="3">
        <v>2022</v>
      </c>
      <c r="B1210" s="94" t="s">
        <v>360</v>
      </c>
      <c r="C1210" s="5">
        <v>44893</v>
      </c>
      <c r="D1210" s="1" t="s">
        <v>169</v>
      </c>
      <c r="E1210" s="3" t="s">
        <v>99</v>
      </c>
      <c r="F1210" s="2"/>
      <c r="G1210" s="2">
        <v>6000</v>
      </c>
      <c r="H1210" s="4">
        <f t="shared" si="21"/>
        <v>42844.290000000008</v>
      </c>
      <c r="K1210" s="3" t="s">
        <v>1608</v>
      </c>
    </row>
    <row r="1211" spans="1:11" ht="23.25" hidden="1" customHeight="1" x14ac:dyDescent="0.3">
      <c r="A1211" s="3">
        <v>2022</v>
      </c>
      <c r="B1211" s="94" t="s">
        <v>360</v>
      </c>
      <c r="C1211" s="5">
        <v>44893</v>
      </c>
      <c r="D1211" s="1" t="s">
        <v>364</v>
      </c>
      <c r="E1211" s="3" t="s">
        <v>99</v>
      </c>
      <c r="F1211" s="2"/>
      <c r="G1211" s="2">
        <v>2500</v>
      </c>
      <c r="H1211" s="4">
        <f t="shared" si="21"/>
        <v>40344.290000000008</v>
      </c>
      <c r="K1211" s="3" t="s">
        <v>1609</v>
      </c>
    </row>
    <row r="1212" spans="1:11" ht="23.25" hidden="1" customHeight="1" x14ac:dyDescent="0.3">
      <c r="A1212" s="3">
        <v>2022</v>
      </c>
      <c r="B1212" s="94" t="s">
        <v>360</v>
      </c>
      <c r="C1212" s="5">
        <v>44893</v>
      </c>
      <c r="D1212" s="1" t="s">
        <v>593</v>
      </c>
      <c r="E1212" s="3" t="s">
        <v>99</v>
      </c>
      <c r="F1212" s="2"/>
      <c r="G1212" s="2">
        <v>6818</v>
      </c>
      <c r="H1212" s="4">
        <f t="shared" si="21"/>
        <v>33526.290000000008</v>
      </c>
      <c r="K1212" s="3" t="s">
        <v>1610</v>
      </c>
    </row>
    <row r="1213" spans="1:11" ht="23.25" hidden="1" customHeight="1" x14ac:dyDescent="0.3">
      <c r="A1213" s="3">
        <v>2022</v>
      </c>
      <c r="B1213" s="94" t="s">
        <v>360</v>
      </c>
      <c r="C1213" s="5">
        <v>44893</v>
      </c>
      <c r="D1213" s="1" t="s">
        <v>457</v>
      </c>
      <c r="E1213" s="3" t="s">
        <v>99</v>
      </c>
      <c r="F1213" s="2"/>
      <c r="G1213" s="2">
        <v>3600</v>
      </c>
      <c r="H1213" s="4">
        <f t="shared" si="21"/>
        <v>29926.290000000008</v>
      </c>
      <c r="K1213" s="3" t="s">
        <v>1612</v>
      </c>
    </row>
    <row r="1214" spans="1:11" ht="23.25" hidden="1" customHeight="1" x14ac:dyDescent="0.3">
      <c r="A1214" s="3">
        <v>2022</v>
      </c>
      <c r="B1214" s="94" t="s">
        <v>360</v>
      </c>
      <c r="C1214" s="5">
        <v>44893</v>
      </c>
      <c r="D1214" s="1" t="s">
        <v>441</v>
      </c>
      <c r="E1214" s="3" t="s">
        <v>99</v>
      </c>
      <c r="F1214" s="2"/>
      <c r="G1214" s="2">
        <v>2948</v>
      </c>
      <c r="H1214" s="4">
        <f t="shared" si="21"/>
        <v>26978.290000000008</v>
      </c>
      <c r="K1214" s="3" t="s">
        <v>1611</v>
      </c>
    </row>
    <row r="1215" spans="1:11" ht="23.25" hidden="1" customHeight="1" x14ac:dyDescent="0.3">
      <c r="A1215" s="3">
        <v>2022</v>
      </c>
      <c r="B1215" s="94" t="s">
        <v>360</v>
      </c>
      <c r="C1215" s="5">
        <v>44895</v>
      </c>
      <c r="D1215" s="1" t="s">
        <v>25</v>
      </c>
      <c r="E1215" s="3" t="s">
        <v>22</v>
      </c>
      <c r="F1215" s="88">
        <v>2900</v>
      </c>
      <c r="G1215" s="88"/>
      <c r="H1215" s="4">
        <f t="shared" si="21"/>
        <v>29878.290000000008</v>
      </c>
      <c r="K1215" s="3" t="s">
        <v>1614</v>
      </c>
    </row>
    <row r="1216" spans="1:11" s="80" customFormat="1" ht="23.25" hidden="1" customHeight="1" thickBot="1" x14ac:dyDescent="0.35">
      <c r="A1216" s="34">
        <v>2022</v>
      </c>
      <c r="B1216" s="95" t="s">
        <v>360</v>
      </c>
      <c r="C1216" s="19">
        <v>44895</v>
      </c>
      <c r="D1216" s="24" t="s">
        <v>434</v>
      </c>
      <c r="E1216" s="34" t="s">
        <v>99</v>
      </c>
      <c r="F1216" s="21"/>
      <c r="G1216" s="21">
        <v>1598</v>
      </c>
      <c r="H1216" s="22">
        <f t="shared" si="21"/>
        <v>28280.290000000008</v>
      </c>
      <c r="J1216" s="11"/>
      <c r="K1216" s="34" t="s">
        <v>1613</v>
      </c>
    </row>
    <row r="1217" spans="1:12" ht="23.25" hidden="1" customHeight="1" x14ac:dyDescent="0.3">
      <c r="A1217" s="3">
        <v>2022</v>
      </c>
      <c r="B1217" s="94" t="s">
        <v>159</v>
      </c>
      <c r="C1217" s="5">
        <v>44897</v>
      </c>
      <c r="D1217" s="1" t="s">
        <v>169</v>
      </c>
      <c r="E1217" s="3" t="s">
        <v>99</v>
      </c>
      <c r="F1217" s="2"/>
      <c r="G1217" s="2">
        <v>5000</v>
      </c>
      <c r="H1217" s="4">
        <f t="shared" si="21"/>
        <v>23280.290000000008</v>
      </c>
      <c r="K1217" s="3" t="s">
        <v>1631</v>
      </c>
    </row>
    <row r="1218" spans="1:12" s="141" customFormat="1" ht="23.25" hidden="1" customHeight="1" x14ac:dyDescent="0.3">
      <c r="A1218" s="119">
        <v>2022</v>
      </c>
      <c r="B1218" s="142" t="s">
        <v>159</v>
      </c>
      <c r="C1218" s="138">
        <v>44897</v>
      </c>
      <c r="D1218" s="140" t="s">
        <v>26</v>
      </c>
      <c r="E1218" s="119" t="s">
        <v>22</v>
      </c>
      <c r="F1218" s="143">
        <v>3205</v>
      </c>
      <c r="G1218" s="143"/>
      <c r="H1218" s="139">
        <f t="shared" si="21"/>
        <v>26485.290000000008</v>
      </c>
      <c r="J1218" s="11"/>
      <c r="K1218" s="119" t="s">
        <v>1693</v>
      </c>
      <c r="L1218" s="141" t="s">
        <v>179</v>
      </c>
    </row>
    <row r="1219" spans="1:12" ht="23.25" hidden="1" customHeight="1" x14ac:dyDescent="0.3">
      <c r="A1219" s="3">
        <v>2022</v>
      </c>
      <c r="B1219" s="94" t="s">
        <v>159</v>
      </c>
      <c r="C1219" s="5">
        <v>44898</v>
      </c>
      <c r="D1219" s="1" t="s">
        <v>462</v>
      </c>
      <c r="E1219" s="3" t="s">
        <v>22</v>
      </c>
      <c r="F1219" s="2">
        <v>1500</v>
      </c>
      <c r="G1219" s="2"/>
      <c r="H1219" s="4">
        <f t="shared" si="21"/>
        <v>27985.290000000008</v>
      </c>
      <c r="K1219" s="3" t="s">
        <v>1618</v>
      </c>
    </row>
    <row r="1220" spans="1:12" ht="23.25" hidden="1" customHeight="1" x14ac:dyDescent="0.3">
      <c r="A1220" s="3">
        <v>2022</v>
      </c>
      <c r="B1220" s="94" t="s">
        <v>159</v>
      </c>
      <c r="C1220" s="5">
        <v>44900</v>
      </c>
      <c r="D1220" s="1" t="s">
        <v>582</v>
      </c>
      <c r="E1220" s="3" t="s">
        <v>22</v>
      </c>
      <c r="F1220" s="2">
        <v>1910</v>
      </c>
      <c r="G1220" s="2"/>
      <c r="H1220" s="4">
        <f t="shared" si="21"/>
        <v>29895.290000000008</v>
      </c>
      <c r="K1220" s="3" t="s">
        <v>1617</v>
      </c>
    </row>
    <row r="1221" spans="1:12" ht="23.25" hidden="1" customHeight="1" x14ac:dyDescent="0.3">
      <c r="A1221" s="3">
        <v>2022</v>
      </c>
      <c r="B1221" s="94" t="s">
        <v>159</v>
      </c>
      <c r="C1221" s="5">
        <v>44900</v>
      </c>
      <c r="D1221" s="1" t="s">
        <v>544</v>
      </c>
      <c r="E1221" s="3" t="s">
        <v>22</v>
      </c>
      <c r="F1221" s="2">
        <v>13800</v>
      </c>
      <c r="G1221" s="2"/>
      <c r="H1221" s="4">
        <f t="shared" si="21"/>
        <v>43695.290000000008</v>
      </c>
      <c r="K1221" s="3" t="s">
        <v>1616</v>
      </c>
    </row>
    <row r="1222" spans="1:12" ht="23.25" hidden="1" customHeight="1" x14ac:dyDescent="0.3">
      <c r="A1222" s="3">
        <v>2022</v>
      </c>
      <c r="B1222" s="94" t="s">
        <v>159</v>
      </c>
      <c r="C1222" s="5">
        <v>44903</v>
      </c>
      <c r="D1222" s="1" t="s">
        <v>1111</v>
      </c>
      <c r="E1222" s="3" t="s">
        <v>22</v>
      </c>
      <c r="F1222" s="2">
        <v>1650</v>
      </c>
      <c r="G1222" s="2"/>
      <c r="H1222" s="4">
        <f t="shared" si="21"/>
        <v>45345.290000000008</v>
      </c>
      <c r="K1222" s="3" t="s">
        <v>1615</v>
      </c>
    </row>
    <row r="1223" spans="1:12" ht="23.25" hidden="1" customHeight="1" x14ac:dyDescent="0.3">
      <c r="A1223" s="3">
        <v>2022</v>
      </c>
      <c r="B1223" s="94" t="s">
        <v>159</v>
      </c>
      <c r="C1223" s="5">
        <v>44903</v>
      </c>
      <c r="D1223" s="1" t="s">
        <v>166</v>
      </c>
      <c r="E1223" s="3" t="s">
        <v>22</v>
      </c>
      <c r="F1223" s="2">
        <v>2100</v>
      </c>
      <c r="G1223" s="2"/>
      <c r="H1223" s="4">
        <f t="shared" si="21"/>
        <v>47445.290000000008</v>
      </c>
      <c r="K1223" s="3" t="s">
        <v>1619</v>
      </c>
    </row>
    <row r="1224" spans="1:12" ht="23.25" hidden="1" customHeight="1" x14ac:dyDescent="0.3">
      <c r="A1224" s="3">
        <v>2022</v>
      </c>
      <c r="B1224" s="94" t="s">
        <v>159</v>
      </c>
      <c r="C1224" s="5">
        <v>44904</v>
      </c>
      <c r="D1224" s="1" t="s">
        <v>87</v>
      </c>
      <c r="E1224" s="3" t="s">
        <v>99</v>
      </c>
      <c r="F1224" s="2"/>
      <c r="G1224" s="2">
        <v>5000</v>
      </c>
      <c r="H1224" s="4">
        <f t="shared" si="21"/>
        <v>42445.290000000008</v>
      </c>
      <c r="K1224" s="3" t="s">
        <v>1633</v>
      </c>
    </row>
    <row r="1225" spans="1:12" ht="23.25" hidden="1" customHeight="1" x14ac:dyDescent="0.3">
      <c r="A1225" s="3">
        <v>2022</v>
      </c>
      <c r="B1225" s="94" t="s">
        <v>159</v>
      </c>
      <c r="C1225" s="5">
        <v>44907</v>
      </c>
      <c r="D1225" s="1" t="s">
        <v>537</v>
      </c>
      <c r="E1225" s="3" t="s">
        <v>22</v>
      </c>
      <c r="F1225" s="2">
        <v>5000</v>
      </c>
      <c r="G1225" s="2"/>
      <c r="H1225" s="4">
        <f t="shared" si="21"/>
        <v>47445.290000000008</v>
      </c>
      <c r="K1225" s="3" t="s">
        <v>1637</v>
      </c>
    </row>
    <row r="1226" spans="1:12" ht="23.25" hidden="1" customHeight="1" x14ac:dyDescent="0.3">
      <c r="A1226" s="3">
        <v>2022</v>
      </c>
      <c r="B1226" s="94" t="s">
        <v>159</v>
      </c>
      <c r="C1226" s="5">
        <v>44910</v>
      </c>
      <c r="D1226" s="1" t="s">
        <v>1111</v>
      </c>
      <c r="E1226" s="3" t="s">
        <v>22</v>
      </c>
      <c r="F1226" s="2">
        <v>3350</v>
      </c>
      <c r="G1226" s="2"/>
      <c r="H1226" s="4">
        <f t="shared" si="21"/>
        <v>50795.290000000008</v>
      </c>
      <c r="K1226" s="3" t="s">
        <v>1638</v>
      </c>
    </row>
    <row r="1227" spans="1:12" ht="23.25" hidden="1" customHeight="1" x14ac:dyDescent="0.3">
      <c r="A1227" s="3">
        <v>2022</v>
      </c>
      <c r="B1227" s="94" t="s">
        <v>159</v>
      </c>
      <c r="C1227" s="5">
        <v>44911</v>
      </c>
      <c r="D1227" s="1" t="s">
        <v>594</v>
      </c>
      <c r="E1227" s="3" t="s">
        <v>22</v>
      </c>
      <c r="F1227" s="2">
        <v>3026.8</v>
      </c>
      <c r="G1227" s="2"/>
      <c r="H1227" s="4">
        <f t="shared" si="21"/>
        <v>53822.090000000011</v>
      </c>
      <c r="K1227" s="3" t="s">
        <v>1639</v>
      </c>
    </row>
    <row r="1228" spans="1:12" ht="23.25" hidden="1" customHeight="1" x14ac:dyDescent="0.3">
      <c r="A1228" s="3">
        <v>2022</v>
      </c>
      <c r="B1228" s="94" t="s">
        <v>159</v>
      </c>
      <c r="C1228" s="5">
        <v>44914</v>
      </c>
      <c r="D1228" s="1" t="s">
        <v>534</v>
      </c>
      <c r="E1228" s="3" t="s">
        <v>22</v>
      </c>
      <c r="F1228" s="2">
        <v>9440</v>
      </c>
      <c r="G1228" s="2"/>
      <c r="H1228" s="4">
        <f t="shared" si="21"/>
        <v>63262.090000000011</v>
      </c>
      <c r="K1228" s="3" t="s">
        <v>1640</v>
      </c>
    </row>
    <row r="1229" spans="1:12" ht="23.25" hidden="1" customHeight="1" x14ac:dyDescent="0.3">
      <c r="A1229" s="3">
        <v>2022</v>
      </c>
      <c r="B1229" s="94" t="s">
        <v>159</v>
      </c>
      <c r="C1229" s="5">
        <v>44915</v>
      </c>
      <c r="D1229" s="1" t="s">
        <v>574</v>
      </c>
      <c r="E1229" s="3" t="s">
        <v>22</v>
      </c>
      <c r="F1229" s="2">
        <v>7000</v>
      </c>
      <c r="G1229" s="2"/>
      <c r="H1229" s="4">
        <f t="shared" si="21"/>
        <v>70262.090000000011</v>
      </c>
      <c r="K1229" s="3" t="s">
        <v>1641</v>
      </c>
    </row>
    <row r="1230" spans="1:12" ht="23.25" hidden="1" customHeight="1" x14ac:dyDescent="0.3">
      <c r="A1230" s="3">
        <v>2022</v>
      </c>
      <c r="B1230" s="94" t="s">
        <v>159</v>
      </c>
      <c r="C1230" s="5">
        <v>44916</v>
      </c>
      <c r="D1230" s="1" t="s">
        <v>40</v>
      </c>
      <c r="E1230" s="3" t="s">
        <v>71</v>
      </c>
      <c r="F1230" s="2"/>
      <c r="G1230" s="2">
        <v>54434.5</v>
      </c>
      <c r="H1230" s="4">
        <f t="shared" si="21"/>
        <v>15827.590000000011</v>
      </c>
      <c r="K1230" s="3" t="s">
        <v>1676</v>
      </c>
    </row>
    <row r="1231" spans="1:12" s="141" customFormat="1" ht="23.25" hidden="1" customHeight="1" x14ac:dyDescent="0.3">
      <c r="A1231" s="119">
        <v>2022</v>
      </c>
      <c r="B1231" s="142" t="s">
        <v>159</v>
      </c>
      <c r="C1231" s="138">
        <v>44917</v>
      </c>
      <c r="D1231" s="140" t="s">
        <v>477</v>
      </c>
      <c r="E1231" s="119" t="s">
        <v>22</v>
      </c>
      <c r="F1231" s="143">
        <v>1350</v>
      </c>
      <c r="G1231" s="143"/>
      <c r="H1231" s="139">
        <f t="shared" si="21"/>
        <v>17177.590000000011</v>
      </c>
      <c r="J1231" s="11"/>
      <c r="K1231" s="119" t="s">
        <v>1694</v>
      </c>
    </row>
    <row r="1232" spans="1:12" ht="23.25" hidden="1" customHeight="1" x14ac:dyDescent="0.3">
      <c r="A1232" s="3">
        <v>2022</v>
      </c>
      <c r="B1232" s="94" t="s">
        <v>159</v>
      </c>
      <c r="C1232" s="5">
        <v>44922</v>
      </c>
      <c r="D1232" s="1" t="s">
        <v>367</v>
      </c>
      <c r="E1232" s="3" t="s">
        <v>22</v>
      </c>
      <c r="F1232" s="2">
        <v>85106.84</v>
      </c>
      <c r="G1232" s="2"/>
      <c r="H1232" s="4">
        <f t="shared" si="21"/>
        <v>102284.43000000001</v>
      </c>
      <c r="K1232" s="3" t="s">
        <v>1682</v>
      </c>
    </row>
    <row r="1233" spans="1:11" ht="23.25" hidden="1" customHeight="1" x14ac:dyDescent="0.3">
      <c r="A1233" s="3">
        <v>2022</v>
      </c>
      <c r="B1233" s="94" t="s">
        <v>159</v>
      </c>
      <c r="C1233" s="5">
        <v>44923</v>
      </c>
      <c r="D1233" s="1" t="s">
        <v>955</v>
      </c>
      <c r="E1233" s="3" t="s">
        <v>22</v>
      </c>
      <c r="F1233" s="2">
        <v>2700</v>
      </c>
      <c r="G1233" s="2"/>
      <c r="H1233" s="4">
        <f t="shared" si="21"/>
        <v>104984.43000000001</v>
      </c>
      <c r="K1233" s="3" t="s">
        <v>1683</v>
      </c>
    </row>
    <row r="1234" spans="1:11" ht="23.25" hidden="1" customHeight="1" x14ac:dyDescent="0.3">
      <c r="A1234" s="3">
        <v>2022</v>
      </c>
      <c r="B1234" s="94" t="s">
        <v>159</v>
      </c>
      <c r="C1234" s="5">
        <v>44924</v>
      </c>
      <c r="D1234" s="1" t="s">
        <v>364</v>
      </c>
      <c r="E1234" s="3" t="s">
        <v>99</v>
      </c>
      <c r="F1234" s="2"/>
      <c r="G1234" s="2">
        <v>2500</v>
      </c>
      <c r="H1234" s="4">
        <f t="shared" si="21"/>
        <v>102484.43000000001</v>
      </c>
      <c r="K1234" s="3" t="s">
        <v>1677</v>
      </c>
    </row>
    <row r="1235" spans="1:11" ht="23.25" hidden="1" customHeight="1" x14ac:dyDescent="0.3">
      <c r="A1235" s="3">
        <v>2022</v>
      </c>
      <c r="B1235" s="94" t="s">
        <v>159</v>
      </c>
      <c r="C1235" s="5">
        <v>44924</v>
      </c>
      <c r="D1235" s="1" t="s">
        <v>593</v>
      </c>
      <c r="E1235" s="3" t="s">
        <v>99</v>
      </c>
      <c r="F1235" s="2"/>
      <c r="G1235" s="2">
        <v>6818</v>
      </c>
      <c r="H1235" s="4">
        <f t="shared" si="21"/>
        <v>95666.430000000008</v>
      </c>
      <c r="K1235" s="3" t="s">
        <v>1678</v>
      </c>
    </row>
    <row r="1236" spans="1:11" ht="23.25" hidden="1" customHeight="1" x14ac:dyDescent="0.3">
      <c r="A1236" s="3">
        <v>2022</v>
      </c>
      <c r="B1236" s="94" t="s">
        <v>159</v>
      </c>
      <c r="C1236" s="5">
        <v>44924</v>
      </c>
      <c r="D1236" s="1" t="s">
        <v>457</v>
      </c>
      <c r="E1236" s="3" t="s">
        <v>99</v>
      </c>
      <c r="F1236" s="2"/>
      <c r="G1236" s="2">
        <v>3600</v>
      </c>
      <c r="H1236" s="4">
        <f t="shared" si="21"/>
        <v>92066.430000000008</v>
      </c>
      <c r="K1236" s="3" t="s">
        <v>1679</v>
      </c>
    </row>
    <row r="1237" spans="1:11" ht="23.25" hidden="1" customHeight="1" x14ac:dyDescent="0.3">
      <c r="A1237" s="3">
        <v>2022</v>
      </c>
      <c r="B1237" s="94" t="s">
        <v>159</v>
      </c>
      <c r="C1237" s="5">
        <v>44924</v>
      </c>
      <c r="D1237" s="1" t="s">
        <v>441</v>
      </c>
      <c r="E1237" s="3" t="s">
        <v>99</v>
      </c>
      <c r="F1237" s="2"/>
      <c r="G1237" s="2">
        <v>2948</v>
      </c>
      <c r="H1237" s="4">
        <f t="shared" si="21"/>
        <v>89118.430000000008</v>
      </c>
      <c r="K1237" s="3" t="s">
        <v>1680</v>
      </c>
    </row>
    <row r="1238" spans="1:11" ht="23.25" hidden="1" customHeight="1" x14ac:dyDescent="0.3">
      <c r="A1238" s="3">
        <v>2022</v>
      </c>
      <c r="B1238" s="94" t="s">
        <v>159</v>
      </c>
      <c r="C1238" s="5">
        <v>44924</v>
      </c>
      <c r="D1238" s="1" t="s">
        <v>96</v>
      </c>
      <c r="E1238" s="3" t="s">
        <v>99</v>
      </c>
      <c r="F1238" s="2"/>
      <c r="G1238" s="2">
        <v>80000</v>
      </c>
      <c r="H1238" s="4">
        <f t="shared" si="21"/>
        <v>9118.4300000000076</v>
      </c>
      <c r="K1238" s="3" t="s">
        <v>1655</v>
      </c>
    </row>
    <row r="1239" spans="1:11" ht="23.25" hidden="1" customHeight="1" x14ac:dyDescent="0.3">
      <c r="A1239" s="3">
        <v>2022</v>
      </c>
      <c r="B1239" s="94" t="s">
        <v>159</v>
      </c>
      <c r="C1239" s="5">
        <v>44926</v>
      </c>
      <c r="D1239" s="1" t="s">
        <v>462</v>
      </c>
      <c r="E1239" s="3" t="s">
        <v>22</v>
      </c>
      <c r="F1239" s="2">
        <v>2030</v>
      </c>
      <c r="G1239" s="2"/>
      <c r="H1239" s="4">
        <f t="shared" si="21"/>
        <v>11148.430000000008</v>
      </c>
      <c r="K1239" s="3" t="s">
        <v>1686</v>
      </c>
    </row>
    <row r="1240" spans="1:11" s="80" customFormat="1" ht="23.25" hidden="1" customHeight="1" thickBot="1" x14ac:dyDescent="0.35">
      <c r="A1240" s="34">
        <v>2022</v>
      </c>
      <c r="B1240" s="95" t="s">
        <v>159</v>
      </c>
      <c r="C1240" s="19">
        <v>44926</v>
      </c>
      <c r="D1240" s="24" t="s">
        <v>434</v>
      </c>
      <c r="E1240" s="34" t="s">
        <v>99</v>
      </c>
      <c r="F1240" s="21"/>
      <c r="G1240" s="21">
        <v>1598</v>
      </c>
      <c r="H1240" s="22">
        <f t="shared" si="21"/>
        <v>9550.4300000000076</v>
      </c>
      <c r="J1240" s="11"/>
      <c r="K1240" s="34" t="s">
        <v>1689</v>
      </c>
    </row>
    <row r="1241" spans="1:11" ht="23.25" hidden="1" customHeight="1" x14ac:dyDescent="0.3">
      <c r="A1241" s="3">
        <v>2023</v>
      </c>
      <c r="B1241" s="94" t="s">
        <v>104</v>
      </c>
      <c r="C1241" s="5">
        <v>44928</v>
      </c>
      <c r="D1241" s="1" t="s">
        <v>1111</v>
      </c>
      <c r="E1241" s="3" t="s">
        <v>22</v>
      </c>
      <c r="F1241" s="2">
        <v>2450</v>
      </c>
      <c r="G1241" s="2"/>
      <c r="H1241" s="4">
        <f t="shared" si="21"/>
        <v>12000.430000000008</v>
      </c>
      <c r="K1241" s="3" t="s">
        <v>1696</v>
      </c>
    </row>
    <row r="1242" spans="1:11" ht="23.25" hidden="1" customHeight="1" x14ac:dyDescent="0.3">
      <c r="A1242" s="3">
        <v>2023</v>
      </c>
      <c r="B1242" s="94" t="s">
        <v>104</v>
      </c>
      <c r="C1242" s="5">
        <v>44931</v>
      </c>
      <c r="D1242" s="1" t="s">
        <v>1111</v>
      </c>
      <c r="E1242" s="3" t="s">
        <v>22</v>
      </c>
      <c r="F1242" s="2">
        <v>800</v>
      </c>
      <c r="G1242" s="2"/>
      <c r="H1242" s="4">
        <f t="shared" si="21"/>
        <v>12800.430000000008</v>
      </c>
      <c r="K1242" s="3" t="s">
        <v>1697</v>
      </c>
    </row>
    <row r="1243" spans="1:11" ht="23.25" hidden="1" customHeight="1" x14ac:dyDescent="0.3">
      <c r="A1243" s="3">
        <v>2023</v>
      </c>
      <c r="B1243" s="94" t="s">
        <v>104</v>
      </c>
      <c r="C1243" s="5">
        <v>44931</v>
      </c>
      <c r="D1243" s="1" t="s">
        <v>544</v>
      </c>
      <c r="E1243" s="3" t="s">
        <v>22</v>
      </c>
      <c r="F1243" s="2">
        <v>14950</v>
      </c>
      <c r="G1243" s="2"/>
      <c r="H1243" s="4">
        <f t="shared" ref="H1243:H1270" si="22">H1242+F1243-G1243</f>
        <v>27750.430000000008</v>
      </c>
      <c r="K1243" s="3" t="s">
        <v>1698</v>
      </c>
    </row>
    <row r="1244" spans="1:11" ht="23.25" hidden="1" customHeight="1" x14ac:dyDescent="0.3">
      <c r="A1244" s="3">
        <v>2023</v>
      </c>
      <c r="B1244" s="94" t="s">
        <v>104</v>
      </c>
      <c r="C1244" s="5">
        <v>44932</v>
      </c>
      <c r="D1244" s="1" t="s">
        <v>469</v>
      </c>
      <c r="E1244" s="3" t="s">
        <v>22</v>
      </c>
      <c r="F1244" s="2">
        <v>2470</v>
      </c>
      <c r="G1244" s="2"/>
      <c r="H1244" s="4">
        <f t="shared" si="22"/>
        <v>30220.430000000008</v>
      </c>
      <c r="K1244" s="3" t="s">
        <v>1699</v>
      </c>
    </row>
    <row r="1245" spans="1:11" ht="23.25" hidden="1" customHeight="1" x14ac:dyDescent="0.3">
      <c r="A1245" s="3">
        <v>2023</v>
      </c>
      <c r="B1245" s="94" t="s">
        <v>104</v>
      </c>
      <c r="C1245" s="5">
        <v>44932</v>
      </c>
      <c r="D1245" s="1" t="s">
        <v>1690</v>
      </c>
      <c r="E1245" s="3" t="s">
        <v>22</v>
      </c>
      <c r="F1245" s="2">
        <v>3600</v>
      </c>
      <c r="G1245" s="2"/>
      <c r="H1245" s="4">
        <f t="shared" si="22"/>
        <v>33820.430000000008</v>
      </c>
      <c r="K1245" s="3" t="s">
        <v>1700</v>
      </c>
    </row>
    <row r="1246" spans="1:11" ht="23.25" hidden="1" customHeight="1" x14ac:dyDescent="0.3">
      <c r="A1246" s="3">
        <v>2023</v>
      </c>
      <c r="B1246" s="94" t="s">
        <v>104</v>
      </c>
      <c r="C1246" s="5">
        <v>44938</v>
      </c>
      <c r="D1246" s="1" t="s">
        <v>1790</v>
      </c>
      <c r="E1246" s="3" t="s">
        <v>22</v>
      </c>
      <c r="F1246" s="2">
        <v>2191.8000000000002</v>
      </c>
      <c r="G1246" s="2"/>
      <c r="H1246" s="4">
        <f t="shared" si="22"/>
        <v>36012.23000000001</v>
      </c>
      <c r="K1246" s="3" t="s">
        <v>1701</v>
      </c>
    </row>
    <row r="1247" spans="1:11" ht="23.25" hidden="1" customHeight="1" x14ac:dyDescent="0.3">
      <c r="A1247" s="3">
        <v>2023</v>
      </c>
      <c r="B1247" s="94" t="s">
        <v>104</v>
      </c>
      <c r="C1247" s="5">
        <v>44939</v>
      </c>
      <c r="D1247" s="1" t="s">
        <v>96</v>
      </c>
      <c r="E1247" s="3" t="s">
        <v>99</v>
      </c>
      <c r="F1247" s="2"/>
      <c r="G1247" s="2">
        <v>20000</v>
      </c>
      <c r="H1247" s="4">
        <f t="shared" si="22"/>
        <v>16012.23000000001</v>
      </c>
      <c r="K1247" s="3" t="s">
        <v>1716</v>
      </c>
    </row>
    <row r="1248" spans="1:11" ht="23.25" hidden="1" customHeight="1" x14ac:dyDescent="0.3">
      <c r="A1248" s="3">
        <v>2023</v>
      </c>
      <c r="B1248" s="94" t="s">
        <v>104</v>
      </c>
      <c r="C1248" s="5">
        <v>44940</v>
      </c>
      <c r="D1248" s="1" t="s">
        <v>462</v>
      </c>
      <c r="E1248" s="3" t="s">
        <v>22</v>
      </c>
      <c r="F1248" s="2">
        <v>6110</v>
      </c>
      <c r="G1248" s="2"/>
      <c r="H1248" s="4">
        <f t="shared" si="22"/>
        <v>22122.23000000001</v>
      </c>
      <c r="K1248" s="3" t="s">
        <v>1724</v>
      </c>
    </row>
    <row r="1249" spans="1:11" ht="23.25" hidden="1" customHeight="1" x14ac:dyDescent="0.3">
      <c r="A1249" s="3">
        <v>2023</v>
      </c>
      <c r="B1249" s="94" t="s">
        <v>104</v>
      </c>
      <c r="C1249" s="5">
        <v>44942</v>
      </c>
      <c r="D1249" s="1" t="s">
        <v>534</v>
      </c>
      <c r="E1249" s="3" t="s">
        <v>22</v>
      </c>
      <c r="F1249" s="2">
        <v>12760</v>
      </c>
      <c r="G1249" s="2"/>
      <c r="H1249" s="4">
        <f t="shared" si="22"/>
        <v>34882.23000000001</v>
      </c>
      <c r="K1249" s="3" t="s">
        <v>1725</v>
      </c>
    </row>
    <row r="1250" spans="1:11" ht="23.25" hidden="1" customHeight="1" x14ac:dyDescent="0.3">
      <c r="A1250" s="3">
        <v>2023</v>
      </c>
      <c r="B1250" s="94" t="s">
        <v>104</v>
      </c>
      <c r="C1250" s="5">
        <v>44943</v>
      </c>
      <c r="D1250" s="1" t="s">
        <v>582</v>
      </c>
      <c r="E1250" s="3" t="s">
        <v>22</v>
      </c>
      <c r="F1250" s="2">
        <v>1160</v>
      </c>
      <c r="G1250" s="2"/>
      <c r="H1250" s="4">
        <f t="shared" si="22"/>
        <v>36042.23000000001</v>
      </c>
      <c r="K1250" s="3" t="s">
        <v>1734</v>
      </c>
    </row>
    <row r="1251" spans="1:11" ht="23.25" hidden="1" customHeight="1" x14ac:dyDescent="0.3">
      <c r="A1251" s="3">
        <v>2023</v>
      </c>
      <c r="B1251" s="94" t="s">
        <v>104</v>
      </c>
      <c r="C1251" s="5">
        <v>44944</v>
      </c>
      <c r="D1251" s="1" t="s">
        <v>537</v>
      </c>
      <c r="E1251" s="3" t="s">
        <v>22</v>
      </c>
      <c r="F1251" s="2">
        <v>4972.8</v>
      </c>
      <c r="G1251" s="2"/>
      <c r="H1251" s="4">
        <f t="shared" si="22"/>
        <v>41015.030000000013</v>
      </c>
      <c r="K1251" s="3" t="s">
        <v>1735</v>
      </c>
    </row>
    <row r="1252" spans="1:11" ht="23.25" hidden="1" customHeight="1" x14ac:dyDescent="0.3">
      <c r="A1252" s="3">
        <v>2023</v>
      </c>
      <c r="B1252" s="94" t="s">
        <v>104</v>
      </c>
      <c r="C1252" s="5">
        <v>44946</v>
      </c>
      <c r="D1252" s="1" t="s">
        <v>574</v>
      </c>
      <c r="E1252" s="3" t="s">
        <v>22</v>
      </c>
      <c r="F1252" s="2">
        <v>16000</v>
      </c>
      <c r="G1252" s="2"/>
      <c r="H1252" s="4">
        <f t="shared" si="22"/>
        <v>57015.030000000013</v>
      </c>
      <c r="K1252" s="3" t="s">
        <v>1736</v>
      </c>
    </row>
    <row r="1253" spans="1:11" ht="23.25" hidden="1" customHeight="1" x14ac:dyDescent="0.3">
      <c r="A1253" s="3">
        <v>2023</v>
      </c>
      <c r="B1253" s="94" t="s">
        <v>104</v>
      </c>
      <c r="C1253" s="5">
        <v>44946</v>
      </c>
      <c r="D1253" s="1" t="s">
        <v>383</v>
      </c>
      <c r="E1253" s="3" t="s">
        <v>99</v>
      </c>
      <c r="F1253" s="2">
        <v>10000</v>
      </c>
      <c r="G1253" s="2"/>
      <c r="H1253" s="4">
        <f t="shared" si="22"/>
        <v>67015.030000000013</v>
      </c>
      <c r="K1253" s="3" t="s">
        <v>1741</v>
      </c>
    </row>
    <row r="1254" spans="1:11" ht="23.25" hidden="1" customHeight="1" x14ac:dyDescent="0.3">
      <c r="A1254" s="3">
        <v>2023</v>
      </c>
      <c r="B1254" s="94" t="s">
        <v>104</v>
      </c>
      <c r="C1254" s="5">
        <v>44946</v>
      </c>
      <c r="D1254" s="1" t="s">
        <v>87</v>
      </c>
      <c r="E1254" s="3" t="s">
        <v>99</v>
      </c>
      <c r="F1254" s="2"/>
      <c r="G1254" s="2">
        <v>5000</v>
      </c>
      <c r="H1254" s="4">
        <f t="shared" si="22"/>
        <v>62015.030000000013</v>
      </c>
      <c r="K1254" s="3" t="s">
        <v>1738</v>
      </c>
    </row>
    <row r="1255" spans="1:11" ht="23.25" hidden="1" customHeight="1" x14ac:dyDescent="0.3">
      <c r="A1255" s="3">
        <v>2023</v>
      </c>
      <c r="B1255" s="94" t="s">
        <v>104</v>
      </c>
      <c r="C1255" s="5">
        <v>44946</v>
      </c>
      <c r="D1255" s="1" t="s">
        <v>169</v>
      </c>
      <c r="E1255" s="3" t="s">
        <v>99</v>
      </c>
      <c r="F1255" s="2"/>
      <c r="G1255" s="2">
        <v>5000</v>
      </c>
      <c r="H1255" s="4">
        <f t="shared" si="22"/>
        <v>57015.030000000013</v>
      </c>
      <c r="K1255" s="3" t="s">
        <v>1739</v>
      </c>
    </row>
    <row r="1256" spans="1:11" ht="23.25" hidden="1" customHeight="1" x14ac:dyDescent="0.3">
      <c r="A1256" s="3">
        <v>2023</v>
      </c>
      <c r="B1256" s="94" t="s">
        <v>104</v>
      </c>
      <c r="C1256" s="5">
        <v>44946</v>
      </c>
      <c r="D1256" s="1" t="s">
        <v>40</v>
      </c>
      <c r="E1256" s="3" t="s">
        <v>71</v>
      </c>
      <c r="F1256" s="2"/>
      <c r="G1256" s="2">
        <v>56600.24</v>
      </c>
      <c r="H1256" s="4">
        <f t="shared" si="22"/>
        <v>414.79000000001543</v>
      </c>
      <c r="K1256" s="3" t="s">
        <v>1740</v>
      </c>
    </row>
    <row r="1257" spans="1:11" ht="23.25" hidden="1" customHeight="1" x14ac:dyDescent="0.3">
      <c r="A1257" s="3">
        <v>2023</v>
      </c>
      <c r="B1257" s="94" t="s">
        <v>104</v>
      </c>
      <c r="C1257" s="5">
        <v>44952</v>
      </c>
      <c r="D1257" s="1" t="s">
        <v>367</v>
      </c>
      <c r="E1257" s="3" t="s">
        <v>22</v>
      </c>
      <c r="F1257" s="2">
        <v>69350</v>
      </c>
      <c r="G1257" s="2"/>
      <c r="H1257" s="4">
        <f t="shared" si="22"/>
        <v>69764.790000000008</v>
      </c>
      <c r="K1257" s="3" t="s">
        <v>1737</v>
      </c>
    </row>
    <row r="1258" spans="1:11" ht="23.25" hidden="1" customHeight="1" x14ac:dyDescent="0.3">
      <c r="A1258" s="3">
        <v>2023</v>
      </c>
      <c r="B1258" s="94" t="s">
        <v>104</v>
      </c>
      <c r="C1258" s="5">
        <v>44957</v>
      </c>
      <c r="D1258" s="1" t="s">
        <v>96</v>
      </c>
      <c r="E1258" s="3" t="s">
        <v>99</v>
      </c>
      <c r="F1258" s="2"/>
      <c r="G1258" s="2">
        <v>40000</v>
      </c>
      <c r="H1258" s="4">
        <f t="shared" si="22"/>
        <v>29764.790000000008</v>
      </c>
      <c r="K1258" s="3" t="s">
        <v>1743</v>
      </c>
    </row>
    <row r="1259" spans="1:11" ht="23.25" hidden="1" customHeight="1" x14ac:dyDescent="0.3">
      <c r="A1259" s="3">
        <v>2023</v>
      </c>
      <c r="B1259" s="94" t="s">
        <v>104</v>
      </c>
      <c r="C1259" s="5">
        <v>44957</v>
      </c>
      <c r="D1259" s="1" t="s">
        <v>87</v>
      </c>
      <c r="E1259" s="3" t="s">
        <v>99</v>
      </c>
      <c r="F1259" s="2"/>
      <c r="G1259" s="2">
        <v>10000</v>
      </c>
      <c r="H1259" s="4">
        <f t="shared" si="22"/>
        <v>19764.790000000008</v>
      </c>
      <c r="K1259" s="3" t="s">
        <v>1744</v>
      </c>
    </row>
    <row r="1260" spans="1:11" ht="23.25" hidden="1" customHeight="1" x14ac:dyDescent="0.3">
      <c r="A1260" s="3">
        <v>2023</v>
      </c>
      <c r="B1260" s="94" t="s">
        <v>104</v>
      </c>
      <c r="C1260" s="5">
        <v>44957</v>
      </c>
      <c r="D1260" s="1" t="s">
        <v>364</v>
      </c>
      <c r="E1260" s="3" t="s">
        <v>99</v>
      </c>
      <c r="F1260" s="2"/>
      <c r="G1260" s="2">
        <v>2500</v>
      </c>
      <c r="H1260" s="4">
        <f t="shared" si="22"/>
        <v>17264.790000000008</v>
      </c>
      <c r="K1260" s="3" t="s">
        <v>1745</v>
      </c>
    </row>
    <row r="1261" spans="1:11" ht="23.25" hidden="1" customHeight="1" x14ac:dyDescent="0.3">
      <c r="A1261" s="3">
        <v>2023</v>
      </c>
      <c r="B1261" s="94" t="s">
        <v>104</v>
      </c>
      <c r="C1261" s="5">
        <v>44957</v>
      </c>
      <c r="D1261" s="1" t="s">
        <v>593</v>
      </c>
      <c r="E1261" s="3" t="s">
        <v>99</v>
      </c>
      <c r="F1261" s="2"/>
      <c r="G1261" s="2">
        <v>6818</v>
      </c>
      <c r="H1261" s="4">
        <f t="shared" si="22"/>
        <v>10446.790000000008</v>
      </c>
      <c r="K1261" s="3" t="s">
        <v>1746</v>
      </c>
    </row>
    <row r="1262" spans="1:11" ht="23.25" hidden="1" customHeight="1" x14ac:dyDescent="0.3">
      <c r="A1262" s="3">
        <v>2023</v>
      </c>
      <c r="B1262" s="94" t="s">
        <v>104</v>
      </c>
      <c r="C1262" s="5">
        <v>44957</v>
      </c>
      <c r="D1262" s="1" t="s">
        <v>457</v>
      </c>
      <c r="E1262" s="3" t="s">
        <v>99</v>
      </c>
      <c r="F1262" s="2"/>
      <c r="G1262" s="2">
        <v>3600</v>
      </c>
      <c r="H1262" s="4">
        <f t="shared" si="22"/>
        <v>6846.7900000000081</v>
      </c>
      <c r="K1262" s="3" t="s">
        <v>1747</v>
      </c>
    </row>
    <row r="1263" spans="1:11" ht="23.25" hidden="1" customHeight="1" x14ac:dyDescent="0.3">
      <c r="A1263" s="3">
        <v>2023</v>
      </c>
      <c r="B1263" s="94" t="s">
        <v>104</v>
      </c>
      <c r="C1263" s="5">
        <v>44957</v>
      </c>
      <c r="D1263" s="1" t="s">
        <v>441</v>
      </c>
      <c r="E1263" s="3" t="s">
        <v>99</v>
      </c>
      <c r="F1263" s="2"/>
      <c r="G1263" s="2">
        <v>2948</v>
      </c>
      <c r="H1263" s="4">
        <f t="shared" si="22"/>
        <v>3898.7900000000081</v>
      </c>
      <c r="K1263" s="3" t="s">
        <v>1748</v>
      </c>
    </row>
    <row r="1264" spans="1:11" s="80" customFormat="1" ht="23.25" hidden="1" customHeight="1" thickBot="1" x14ac:dyDescent="0.35">
      <c r="A1264" s="34">
        <v>2023</v>
      </c>
      <c r="B1264" s="95" t="s">
        <v>104</v>
      </c>
      <c r="C1264" s="19">
        <v>44957</v>
      </c>
      <c r="D1264" s="24" t="s">
        <v>434</v>
      </c>
      <c r="E1264" s="34" t="s">
        <v>99</v>
      </c>
      <c r="F1264" s="21"/>
      <c r="G1264" s="21">
        <v>1598</v>
      </c>
      <c r="H1264" s="22">
        <f t="shared" si="22"/>
        <v>2300.7900000000081</v>
      </c>
      <c r="J1264" s="11"/>
      <c r="K1264" s="34" t="s">
        <v>1749</v>
      </c>
    </row>
    <row r="1265" spans="1:11" ht="23.25" hidden="1" customHeight="1" x14ac:dyDescent="0.3">
      <c r="A1265" s="3">
        <v>2023</v>
      </c>
      <c r="B1265" s="94" t="s">
        <v>358</v>
      </c>
      <c r="C1265" s="5">
        <v>44960</v>
      </c>
      <c r="D1265" s="1" t="s">
        <v>462</v>
      </c>
      <c r="E1265" s="3" t="s">
        <v>22</v>
      </c>
      <c r="F1265" s="2">
        <v>6010</v>
      </c>
      <c r="G1265" s="2"/>
      <c r="H1265" s="4">
        <f t="shared" si="22"/>
        <v>8310.7900000000081</v>
      </c>
      <c r="K1265" s="3" t="s">
        <v>1769</v>
      </c>
    </row>
    <row r="1266" spans="1:11" ht="23.25" hidden="1" customHeight="1" x14ac:dyDescent="0.3">
      <c r="A1266" s="3">
        <v>2023</v>
      </c>
      <c r="B1266" s="94" t="s">
        <v>358</v>
      </c>
      <c r="C1266" s="5">
        <v>44963</v>
      </c>
      <c r="D1266" s="1" t="s">
        <v>169</v>
      </c>
      <c r="E1266" s="3" t="s">
        <v>99</v>
      </c>
      <c r="F1266" s="2"/>
      <c r="G1266" s="2">
        <v>5000</v>
      </c>
      <c r="H1266" s="4">
        <f t="shared" si="22"/>
        <v>3310.7900000000081</v>
      </c>
      <c r="K1266" s="3" t="s">
        <v>1778</v>
      </c>
    </row>
    <row r="1267" spans="1:11" ht="23.25" hidden="1" customHeight="1" x14ac:dyDescent="0.3">
      <c r="A1267" s="3">
        <v>2023</v>
      </c>
      <c r="B1267" s="94" t="s">
        <v>358</v>
      </c>
      <c r="C1267" s="5">
        <v>44964</v>
      </c>
      <c r="D1267" s="1" t="s">
        <v>462</v>
      </c>
      <c r="E1267" s="3" t="s">
        <v>22</v>
      </c>
      <c r="F1267" s="2">
        <v>2300</v>
      </c>
      <c r="G1267" s="2"/>
      <c r="H1267" s="4">
        <f t="shared" si="22"/>
        <v>5610.7900000000081</v>
      </c>
      <c r="K1267" s="3" t="s">
        <v>1770</v>
      </c>
    </row>
    <row r="1268" spans="1:11" ht="23.25" hidden="1" customHeight="1" x14ac:dyDescent="0.3">
      <c r="A1268" s="3">
        <v>2023</v>
      </c>
      <c r="B1268" s="94" t="s">
        <v>358</v>
      </c>
      <c r="C1268" s="5">
        <v>44964</v>
      </c>
      <c r="D1268" s="1" t="s">
        <v>544</v>
      </c>
      <c r="E1268" s="3" t="s">
        <v>22</v>
      </c>
      <c r="F1268" s="2">
        <v>10350</v>
      </c>
      <c r="G1268" s="2"/>
      <c r="H1268" s="4">
        <f t="shared" si="22"/>
        <v>15960.790000000008</v>
      </c>
      <c r="K1268" s="3" t="s">
        <v>1771</v>
      </c>
    </row>
    <row r="1269" spans="1:11" ht="23.25" hidden="1" customHeight="1" x14ac:dyDescent="0.3">
      <c r="A1269" s="3">
        <v>2023</v>
      </c>
      <c r="B1269" s="94" t="s">
        <v>358</v>
      </c>
      <c r="C1269" s="5">
        <v>44964</v>
      </c>
      <c r="D1269" s="1" t="s">
        <v>368</v>
      </c>
      <c r="E1269" s="3" t="s">
        <v>22</v>
      </c>
      <c r="F1269" s="2">
        <v>1000</v>
      </c>
      <c r="G1269" s="2"/>
      <c r="H1269" s="4">
        <f t="shared" si="22"/>
        <v>16960.790000000008</v>
      </c>
      <c r="K1269" s="3" t="s">
        <v>1772</v>
      </c>
    </row>
    <row r="1270" spans="1:11" ht="23.25" hidden="1" customHeight="1" x14ac:dyDescent="0.3">
      <c r="A1270" s="3">
        <v>2023</v>
      </c>
      <c r="B1270" s="94" t="s">
        <v>358</v>
      </c>
      <c r="C1270" s="5">
        <v>44964</v>
      </c>
      <c r="D1270" s="1" t="s">
        <v>26</v>
      </c>
      <c r="E1270" s="3" t="s">
        <v>22</v>
      </c>
      <c r="F1270" s="2">
        <v>2300</v>
      </c>
      <c r="G1270" s="2"/>
      <c r="H1270" s="4">
        <f t="shared" si="22"/>
        <v>19260.790000000008</v>
      </c>
      <c r="K1270" s="3" t="s">
        <v>1773</v>
      </c>
    </row>
    <row r="1271" spans="1:11" ht="23.25" hidden="1" customHeight="1" x14ac:dyDescent="0.3">
      <c r="A1271" s="3">
        <v>2023</v>
      </c>
      <c r="B1271" s="94" t="s">
        <v>358</v>
      </c>
      <c r="C1271" s="5">
        <v>44965</v>
      </c>
      <c r="D1271" s="1" t="s">
        <v>96</v>
      </c>
      <c r="E1271" s="3" t="s">
        <v>99</v>
      </c>
      <c r="F1271" s="2"/>
      <c r="G1271" s="2">
        <v>10000</v>
      </c>
      <c r="H1271" s="4">
        <f t="shared" ref="H1271:H1274" si="23">H1270+F1271-G1271</f>
        <v>9260.7900000000081</v>
      </c>
      <c r="K1271" s="3" t="s">
        <v>1777</v>
      </c>
    </row>
    <row r="1272" spans="1:11" ht="23.25" hidden="1" customHeight="1" x14ac:dyDescent="0.3">
      <c r="A1272" s="3">
        <v>2023</v>
      </c>
      <c r="B1272" s="94" t="s">
        <v>358</v>
      </c>
      <c r="C1272" s="5">
        <v>44967</v>
      </c>
      <c r="D1272" s="1" t="s">
        <v>1790</v>
      </c>
      <c r="E1272" s="3" t="s">
        <v>22</v>
      </c>
      <c r="F1272" s="2">
        <v>3217.15</v>
      </c>
      <c r="G1272" s="2"/>
      <c r="H1272" s="4">
        <f t="shared" si="23"/>
        <v>12477.940000000008</v>
      </c>
      <c r="K1272" s="3" t="s">
        <v>1792</v>
      </c>
    </row>
    <row r="1273" spans="1:11" ht="23.25" hidden="1" customHeight="1" x14ac:dyDescent="0.3">
      <c r="A1273" s="3">
        <v>2023</v>
      </c>
      <c r="B1273" s="94" t="s">
        <v>358</v>
      </c>
      <c r="C1273" s="5">
        <v>44968</v>
      </c>
      <c r="D1273" s="1" t="s">
        <v>463</v>
      </c>
      <c r="E1273" s="3" t="s">
        <v>22</v>
      </c>
      <c r="F1273" s="2">
        <v>2300</v>
      </c>
      <c r="G1273" s="2"/>
      <c r="H1273" s="4">
        <f t="shared" si="23"/>
        <v>14777.940000000008</v>
      </c>
      <c r="K1273" s="3" t="s">
        <v>1793</v>
      </c>
    </row>
    <row r="1274" spans="1:11" ht="23.25" hidden="1" customHeight="1" x14ac:dyDescent="0.3">
      <c r="A1274" s="3">
        <v>2023</v>
      </c>
      <c r="B1274" s="94" t="s">
        <v>358</v>
      </c>
      <c r="C1274" s="5">
        <v>44970</v>
      </c>
      <c r="D1274" s="1" t="s">
        <v>469</v>
      </c>
      <c r="E1274" s="3" t="s">
        <v>22</v>
      </c>
      <c r="F1274" s="2">
        <v>6200</v>
      </c>
      <c r="G1274" s="2"/>
      <c r="H1274" s="4">
        <f t="shared" si="23"/>
        <v>20977.94000000001</v>
      </c>
      <c r="K1274" s="3" t="s">
        <v>1794</v>
      </c>
    </row>
    <row r="1275" spans="1:11" ht="23.25" hidden="1" customHeight="1" x14ac:dyDescent="0.3">
      <c r="A1275" s="3">
        <v>2023</v>
      </c>
      <c r="B1275" s="94" t="s">
        <v>358</v>
      </c>
      <c r="C1275" s="5">
        <v>44970</v>
      </c>
      <c r="D1275" s="1" t="s">
        <v>166</v>
      </c>
      <c r="E1275" s="3" t="s">
        <v>22</v>
      </c>
      <c r="F1275" s="2">
        <v>7600</v>
      </c>
      <c r="G1275" s="2"/>
      <c r="H1275" s="4">
        <f t="shared" ref="H1275:H1282" si="24">H1274+F1275-G1275</f>
        <v>28577.94000000001</v>
      </c>
      <c r="K1275" s="3" t="s">
        <v>1795</v>
      </c>
    </row>
    <row r="1276" spans="1:11" ht="23.25" hidden="1" customHeight="1" x14ac:dyDescent="0.3">
      <c r="A1276" s="3">
        <v>2023</v>
      </c>
      <c r="B1276" s="94" t="s">
        <v>358</v>
      </c>
      <c r="C1276" s="5">
        <v>44970</v>
      </c>
      <c r="D1276" s="1" t="s">
        <v>534</v>
      </c>
      <c r="E1276" s="3" t="s">
        <v>22</v>
      </c>
      <c r="F1276" s="2">
        <v>16710</v>
      </c>
      <c r="G1276" s="2"/>
      <c r="H1276" s="4">
        <f t="shared" si="24"/>
        <v>45287.94000000001</v>
      </c>
      <c r="K1276" s="3" t="s">
        <v>1796</v>
      </c>
    </row>
    <row r="1277" spans="1:11" ht="23.25" hidden="1" customHeight="1" x14ac:dyDescent="0.3">
      <c r="A1277" s="3">
        <v>2023</v>
      </c>
      <c r="B1277" s="94" t="s">
        <v>358</v>
      </c>
      <c r="C1277" s="5">
        <v>44974</v>
      </c>
      <c r="D1277" s="1" t="s">
        <v>1791</v>
      </c>
      <c r="E1277" s="3" t="s">
        <v>22</v>
      </c>
      <c r="F1277" s="2">
        <v>1100</v>
      </c>
      <c r="G1277" s="2"/>
      <c r="H1277" s="4">
        <f t="shared" si="24"/>
        <v>46387.94000000001</v>
      </c>
      <c r="K1277" s="3" t="s">
        <v>1797</v>
      </c>
    </row>
    <row r="1278" spans="1:11" ht="23.25" hidden="1" customHeight="1" x14ac:dyDescent="0.3">
      <c r="A1278" s="3">
        <v>2023</v>
      </c>
      <c r="B1278" s="94" t="s">
        <v>358</v>
      </c>
      <c r="C1278" s="5">
        <v>44977</v>
      </c>
      <c r="D1278" s="1" t="s">
        <v>574</v>
      </c>
      <c r="E1278" s="3" t="s">
        <v>22</v>
      </c>
      <c r="F1278" s="2">
        <v>13000</v>
      </c>
      <c r="G1278" s="2"/>
      <c r="H1278" s="4">
        <f t="shared" si="24"/>
        <v>59387.94000000001</v>
      </c>
      <c r="K1278" s="3" t="s">
        <v>1798</v>
      </c>
    </row>
    <row r="1279" spans="1:11" ht="23.25" hidden="1" customHeight="1" x14ac:dyDescent="0.3">
      <c r="A1279" s="3">
        <v>2023</v>
      </c>
      <c r="B1279" s="94" t="s">
        <v>358</v>
      </c>
      <c r="C1279" s="5">
        <v>44978</v>
      </c>
      <c r="D1279" s="1" t="s">
        <v>40</v>
      </c>
      <c r="E1279" s="3" t="s">
        <v>71</v>
      </c>
      <c r="F1279" s="2"/>
      <c r="G1279" s="2">
        <v>52572.73</v>
      </c>
      <c r="H1279" s="4">
        <f t="shared" si="24"/>
        <v>6815.2100000000064</v>
      </c>
      <c r="K1279" s="3" t="s">
        <v>1820</v>
      </c>
    </row>
    <row r="1280" spans="1:11" ht="23.25" hidden="1" customHeight="1" x14ac:dyDescent="0.3">
      <c r="A1280" s="3">
        <v>2023</v>
      </c>
      <c r="B1280" s="94" t="s">
        <v>358</v>
      </c>
      <c r="C1280" s="5">
        <v>44978</v>
      </c>
      <c r="D1280" s="1" t="s">
        <v>341</v>
      </c>
      <c r="E1280" s="3" t="s">
        <v>22</v>
      </c>
      <c r="F1280" s="2">
        <v>800</v>
      </c>
      <c r="G1280" s="2"/>
      <c r="H1280" s="4">
        <f t="shared" si="24"/>
        <v>7615.2100000000064</v>
      </c>
      <c r="K1280" s="3" t="s">
        <v>1816</v>
      </c>
    </row>
    <row r="1281" spans="1:11" ht="23.25" hidden="1" customHeight="1" x14ac:dyDescent="0.3">
      <c r="A1281" s="3">
        <v>2023</v>
      </c>
      <c r="B1281" s="94" t="s">
        <v>358</v>
      </c>
      <c r="C1281" s="5">
        <v>44979</v>
      </c>
      <c r="D1281" s="1" t="s">
        <v>462</v>
      </c>
      <c r="E1281" s="3" t="s">
        <v>22</v>
      </c>
      <c r="F1281" s="2">
        <v>2030</v>
      </c>
      <c r="G1281" s="2"/>
      <c r="H1281" s="4">
        <f t="shared" si="24"/>
        <v>9645.2100000000064</v>
      </c>
      <c r="K1281" s="3" t="s">
        <v>1817</v>
      </c>
    </row>
    <row r="1282" spans="1:11" ht="23.25" hidden="1" customHeight="1" x14ac:dyDescent="0.3">
      <c r="A1282" s="3">
        <v>2023</v>
      </c>
      <c r="B1282" s="94" t="s">
        <v>358</v>
      </c>
      <c r="C1282" s="5">
        <v>44980</v>
      </c>
      <c r="D1282" s="1" t="s">
        <v>345</v>
      </c>
      <c r="E1282" s="3" t="s">
        <v>22</v>
      </c>
      <c r="F1282" s="2">
        <v>1900</v>
      </c>
      <c r="G1282" s="2"/>
      <c r="H1282" s="4">
        <f t="shared" si="24"/>
        <v>11545.210000000006</v>
      </c>
      <c r="K1282" s="3" t="s">
        <v>1818</v>
      </c>
    </row>
    <row r="1283" spans="1:11" ht="23.25" hidden="1" customHeight="1" x14ac:dyDescent="0.3">
      <c r="A1283" s="3">
        <v>2023</v>
      </c>
      <c r="B1283" s="94" t="s">
        <v>358</v>
      </c>
      <c r="C1283" s="5">
        <v>44984</v>
      </c>
      <c r="D1283" s="1" t="s">
        <v>87</v>
      </c>
      <c r="E1283" s="3" t="s">
        <v>99</v>
      </c>
      <c r="F1283" s="2"/>
      <c r="G1283" s="2">
        <v>10000</v>
      </c>
      <c r="H1283" s="4">
        <f t="shared" ref="H1283:H1293" si="25">H1282+F1283-G1283</f>
        <v>1545.2100000000064</v>
      </c>
      <c r="K1283" s="3" t="s">
        <v>1832</v>
      </c>
    </row>
    <row r="1284" spans="1:11" ht="23.25" hidden="1" customHeight="1" x14ac:dyDescent="0.3">
      <c r="A1284" s="3">
        <v>2023</v>
      </c>
      <c r="B1284" s="94" t="s">
        <v>358</v>
      </c>
      <c r="C1284" s="5">
        <v>44984</v>
      </c>
      <c r="D1284" s="1" t="s">
        <v>367</v>
      </c>
      <c r="E1284" s="3" t="s">
        <v>22</v>
      </c>
      <c r="F1284" s="2">
        <v>53100</v>
      </c>
      <c r="G1284" s="2"/>
      <c r="H1284" s="4">
        <f t="shared" si="25"/>
        <v>54645.210000000006</v>
      </c>
      <c r="K1284" s="3" t="s">
        <v>1819</v>
      </c>
    </row>
    <row r="1285" spans="1:11" ht="23.25" hidden="1" customHeight="1" x14ac:dyDescent="0.3">
      <c r="A1285" s="3">
        <v>2023</v>
      </c>
      <c r="B1285" s="94" t="s">
        <v>358</v>
      </c>
      <c r="C1285" s="5">
        <v>44985</v>
      </c>
      <c r="D1285" s="1" t="s">
        <v>364</v>
      </c>
      <c r="E1285" s="3" t="s">
        <v>99</v>
      </c>
      <c r="F1285" s="2"/>
      <c r="G1285" s="2">
        <v>2500</v>
      </c>
      <c r="H1285" s="4">
        <f t="shared" si="25"/>
        <v>52145.210000000006</v>
      </c>
      <c r="K1285" s="3" t="s">
        <v>1833</v>
      </c>
    </row>
    <row r="1286" spans="1:11" ht="23.25" hidden="1" customHeight="1" x14ac:dyDescent="0.3">
      <c r="A1286" s="3">
        <v>2023</v>
      </c>
      <c r="B1286" s="94" t="s">
        <v>358</v>
      </c>
      <c r="C1286" s="5">
        <v>44985</v>
      </c>
      <c r="D1286" s="1" t="s">
        <v>593</v>
      </c>
      <c r="E1286" s="3" t="s">
        <v>99</v>
      </c>
      <c r="F1286" s="2"/>
      <c r="G1286" s="2">
        <v>6818</v>
      </c>
      <c r="H1286" s="4">
        <f t="shared" si="25"/>
        <v>45327.210000000006</v>
      </c>
      <c r="K1286" s="3" t="s">
        <v>1834</v>
      </c>
    </row>
    <row r="1287" spans="1:11" ht="23.25" hidden="1" customHeight="1" x14ac:dyDescent="0.3">
      <c r="A1287" s="3">
        <v>2023</v>
      </c>
      <c r="B1287" s="94" t="s">
        <v>358</v>
      </c>
      <c r="C1287" s="5">
        <v>44985</v>
      </c>
      <c r="D1287" s="1" t="s">
        <v>441</v>
      </c>
      <c r="E1287" s="3" t="s">
        <v>99</v>
      </c>
      <c r="F1287" s="2"/>
      <c r="G1287" s="2">
        <v>2948</v>
      </c>
      <c r="H1287" s="4">
        <f t="shared" si="25"/>
        <v>42379.210000000006</v>
      </c>
      <c r="K1287" s="3" t="s">
        <v>1835</v>
      </c>
    </row>
    <row r="1288" spans="1:11" ht="23.25" hidden="1" customHeight="1" x14ac:dyDescent="0.3">
      <c r="A1288" s="3">
        <v>2023</v>
      </c>
      <c r="B1288" s="94" t="s">
        <v>358</v>
      </c>
      <c r="C1288" s="5">
        <v>44985</v>
      </c>
      <c r="D1288" s="1" t="s">
        <v>457</v>
      </c>
      <c r="E1288" s="3" t="s">
        <v>99</v>
      </c>
      <c r="F1288" s="2"/>
      <c r="G1288" s="2">
        <v>3600</v>
      </c>
      <c r="H1288" s="4">
        <f t="shared" si="25"/>
        <v>38779.210000000006</v>
      </c>
      <c r="K1288" s="3" t="s">
        <v>1836</v>
      </c>
    </row>
    <row r="1289" spans="1:11" ht="23.25" hidden="1" customHeight="1" x14ac:dyDescent="0.3">
      <c r="A1289" s="3">
        <v>2023</v>
      </c>
      <c r="B1289" s="94" t="s">
        <v>358</v>
      </c>
      <c r="C1289" s="5">
        <v>44985</v>
      </c>
      <c r="D1289" s="1" t="s">
        <v>96</v>
      </c>
      <c r="E1289" s="3" t="s">
        <v>99</v>
      </c>
      <c r="F1289" s="2"/>
      <c r="G1289" s="2">
        <v>20000</v>
      </c>
      <c r="H1289" s="4">
        <f t="shared" si="25"/>
        <v>18779.210000000006</v>
      </c>
      <c r="K1289" s="3" t="s">
        <v>1831</v>
      </c>
    </row>
    <row r="1290" spans="1:11" ht="23.25" hidden="1" customHeight="1" x14ac:dyDescent="0.3">
      <c r="A1290" s="3">
        <v>2023</v>
      </c>
      <c r="B1290" s="94" t="s">
        <v>358</v>
      </c>
      <c r="C1290" s="5">
        <v>44985</v>
      </c>
      <c r="D1290" s="1" t="s">
        <v>169</v>
      </c>
      <c r="E1290" s="3" t="s">
        <v>99</v>
      </c>
      <c r="F1290" s="2"/>
      <c r="G1290" s="2">
        <v>5000</v>
      </c>
      <c r="H1290" s="4">
        <f t="shared" si="25"/>
        <v>13779.210000000006</v>
      </c>
      <c r="K1290" s="3" t="s">
        <v>1837</v>
      </c>
    </row>
    <row r="1291" spans="1:11" ht="23.25" hidden="1" customHeight="1" x14ac:dyDescent="0.3">
      <c r="A1291" s="3">
        <v>2023</v>
      </c>
      <c r="B1291" s="94" t="s">
        <v>358</v>
      </c>
      <c r="C1291" s="5">
        <v>44985</v>
      </c>
      <c r="D1291" s="1" t="s">
        <v>87</v>
      </c>
      <c r="E1291" s="3" t="s">
        <v>99</v>
      </c>
      <c r="F1291" s="2"/>
      <c r="G1291" s="2">
        <v>5000</v>
      </c>
      <c r="H1291" s="4">
        <f t="shared" si="25"/>
        <v>8779.2100000000064</v>
      </c>
      <c r="K1291" s="3" t="s">
        <v>1838</v>
      </c>
    </row>
    <row r="1292" spans="1:11" s="80" customFormat="1" ht="23.25" hidden="1" customHeight="1" thickBot="1" x14ac:dyDescent="0.35">
      <c r="A1292" s="34">
        <v>2023</v>
      </c>
      <c r="B1292" s="95" t="s">
        <v>358</v>
      </c>
      <c r="C1292" s="19">
        <v>44985</v>
      </c>
      <c r="D1292" s="24" t="s">
        <v>434</v>
      </c>
      <c r="E1292" s="34" t="s">
        <v>99</v>
      </c>
      <c r="F1292" s="21"/>
      <c r="G1292" s="21">
        <v>1598</v>
      </c>
      <c r="H1292" s="22">
        <f t="shared" si="25"/>
        <v>7181.2100000000064</v>
      </c>
      <c r="J1292" s="11"/>
      <c r="K1292" s="34" t="s">
        <v>1843</v>
      </c>
    </row>
    <row r="1293" spans="1:11" ht="23.25" hidden="1" customHeight="1" x14ac:dyDescent="0.3">
      <c r="A1293" s="3">
        <v>2023</v>
      </c>
      <c r="B1293" s="94" t="s">
        <v>369</v>
      </c>
      <c r="C1293" s="5">
        <v>44986</v>
      </c>
      <c r="D1293" s="1" t="s">
        <v>463</v>
      </c>
      <c r="E1293" s="3" t="s">
        <v>22</v>
      </c>
      <c r="F1293" s="2">
        <v>2030</v>
      </c>
      <c r="G1293" s="2"/>
      <c r="H1293" s="4">
        <f t="shared" si="25"/>
        <v>9211.2100000000064</v>
      </c>
      <c r="K1293" s="3" t="s">
        <v>1844</v>
      </c>
    </row>
    <row r="1294" spans="1:11" ht="23.25" hidden="1" customHeight="1" x14ac:dyDescent="0.3">
      <c r="A1294" s="3">
        <v>2023</v>
      </c>
      <c r="B1294" s="94" t="s">
        <v>369</v>
      </c>
      <c r="C1294" s="5">
        <v>44987</v>
      </c>
      <c r="D1294" s="1" t="s">
        <v>166</v>
      </c>
      <c r="E1294" s="3" t="s">
        <v>22</v>
      </c>
      <c r="F1294" s="2">
        <v>7600</v>
      </c>
      <c r="G1294" s="2"/>
      <c r="H1294" s="4">
        <f t="shared" ref="H1294:H1302" si="26">H1293+F1294-G1294</f>
        <v>16811.210000000006</v>
      </c>
      <c r="K1294" s="3" t="s">
        <v>1845</v>
      </c>
    </row>
    <row r="1295" spans="1:11" ht="23.25" hidden="1" customHeight="1" x14ac:dyDescent="0.3">
      <c r="A1295" s="3">
        <v>2023</v>
      </c>
      <c r="B1295" s="94" t="s">
        <v>369</v>
      </c>
      <c r="C1295" s="5">
        <v>44991</v>
      </c>
      <c r="D1295" s="1" t="s">
        <v>544</v>
      </c>
      <c r="E1295" s="3" t="s">
        <v>22</v>
      </c>
      <c r="F1295" s="2">
        <v>13800</v>
      </c>
      <c r="G1295" s="2"/>
      <c r="H1295" s="4">
        <f t="shared" si="26"/>
        <v>30611.210000000006</v>
      </c>
      <c r="K1295" s="3" t="s">
        <v>1846</v>
      </c>
    </row>
    <row r="1296" spans="1:11" ht="23.25" hidden="1" customHeight="1" x14ac:dyDescent="0.3">
      <c r="A1296" s="3">
        <v>2023</v>
      </c>
      <c r="B1296" s="94" t="s">
        <v>369</v>
      </c>
      <c r="C1296" s="5">
        <v>44991</v>
      </c>
      <c r="D1296" s="1" t="s">
        <v>26</v>
      </c>
      <c r="E1296" s="3" t="s">
        <v>22</v>
      </c>
      <c r="F1296" s="88">
        <v>1250</v>
      </c>
      <c r="G1296" s="88"/>
      <c r="H1296" s="4">
        <f t="shared" si="26"/>
        <v>31861.210000000006</v>
      </c>
      <c r="K1296" s="3" t="s">
        <v>1867</v>
      </c>
    </row>
    <row r="1297" spans="1:11" ht="23.25" hidden="1" customHeight="1" x14ac:dyDescent="0.3">
      <c r="A1297" s="3">
        <v>2023</v>
      </c>
      <c r="B1297" s="94" t="s">
        <v>369</v>
      </c>
      <c r="C1297" s="5">
        <v>44994</v>
      </c>
      <c r="D1297" s="1" t="s">
        <v>1111</v>
      </c>
      <c r="E1297" s="3" t="s">
        <v>22</v>
      </c>
      <c r="F1297" s="2">
        <v>3300</v>
      </c>
      <c r="G1297" s="2"/>
      <c r="H1297" s="4">
        <f t="shared" si="26"/>
        <v>35161.210000000006</v>
      </c>
      <c r="K1297" s="3" t="s">
        <v>1868</v>
      </c>
    </row>
    <row r="1298" spans="1:11" ht="23.25" hidden="1" customHeight="1" x14ac:dyDescent="0.3">
      <c r="A1298" s="3">
        <v>2023</v>
      </c>
      <c r="B1298" s="94" t="s">
        <v>369</v>
      </c>
      <c r="C1298" s="5">
        <v>44994</v>
      </c>
      <c r="D1298" s="1" t="s">
        <v>534</v>
      </c>
      <c r="E1298" s="3" t="s">
        <v>22</v>
      </c>
      <c r="F1298" s="2">
        <v>9730</v>
      </c>
      <c r="G1298" s="2"/>
      <c r="H1298" s="4">
        <f t="shared" si="26"/>
        <v>44891.210000000006</v>
      </c>
      <c r="K1298" s="3" t="s">
        <v>1869</v>
      </c>
    </row>
    <row r="1299" spans="1:11" ht="23.25" hidden="1" customHeight="1" x14ac:dyDescent="0.3">
      <c r="A1299" s="3">
        <v>2023</v>
      </c>
      <c r="B1299" s="94" t="s">
        <v>369</v>
      </c>
      <c r="C1299" s="5">
        <v>44995</v>
      </c>
      <c r="D1299" s="1" t="s">
        <v>1790</v>
      </c>
      <c r="E1299" s="3" t="s">
        <v>22</v>
      </c>
      <c r="F1299" s="2">
        <v>2300</v>
      </c>
      <c r="G1299" s="2"/>
      <c r="H1299" s="4">
        <f t="shared" si="26"/>
        <v>47191.210000000006</v>
      </c>
      <c r="K1299" s="3" t="s">
        <v>1870</v>
      </c>
    </row>
    <row r="1300" spans="1:11" ht="23.25" hidden="1" customHeight="1" x14ac:dyDescent="0.3">
      <c r="A1300" s="3">
        <v>2023</v>
      </c>
      <c r="B1300" s="94" t="s">
        <v>369</v>
      </c>
      <c r="C1300" s="5">
        <v>44996</v>
      </c>
      <c r="D1300" s="1" t="s">
        <v>87</v>
      </c>
      <c r="E1300" s="3" t="s">
        <v>99</v>
      </c>
      <c r="F1300" s="2"/>
      <c r="G1300" s="2">
        <v>5000</v>
      </c>
      <c r="H1300" s="4">
        <f t="shared" si="26"/>
        <v>42191.210000000006</v>
      </c>
      <c r="K1300" s="3" t="s">
        <v>1877</v>
      </c>
    </row>
    <row r="1301" spans="1:11" ht="23.25" hidden="1" customHeight="1" x14ac:dyDescent="0.3">
      <c r="A1301" s="3">
        <v>2023</v>
      </c>
      <c r="B1301" s="94" t="s">
        <v>369</v>
      </c>
      <c r="C1301" s="5">
        <v>44998</v>
      </c>
      <c r="D1301" s="1" t="s">
        <v>87</v>
      </c>
      <c r="E1301" s="3" t="s">
        <v>99</v>
      </c>
      <c r="F1301" s="2"/>
      <c r="G1301" s="2">
        <v>5000</v>
      </c>
      <c r="H1301" s="4">
        <f t="shared" si="26"/>
        <v>37191.210000000006</v>
      </c>
      <c r="K1301" s="3" t="s">
        <v>1878</v>
      </c>
    </row>
    <row r="1302" spans="1:11" ht="23.25" hidden="1" customHeight="1" x14ac:dyDescent="0.3">
      <c r="A1302" s="3">
        <v>2023</v>
      </c>
      <c r="B1302" s="94" t="s">
        <v>369</v>
      </c>
      <c r="C1302" s="5">
        <v>44998</v>
      </c>
      <c r="D1302" s="1" t="s">
        <v>169</v>
      </c>
      <c r="E1302" s="3" t="s">
        <v>99</v>
      </c>
      <c r="F1302" s="2"/>
      <c r="G1302" s="2">
        <v>5000</v>
      </c>
      <c r="H1302" s="4">
        <f t="shared" si="26"/>
        <v>32191.210000000006</v>
      </c>
      <c r="K1302" s="3" t="s">
        <v>1879</v>
      </c>
    </row>
    <row r="1303" spans="1:11" ht="23.25" hidden="1" customHeight="1" x14ac:dyDescent="0.3">
      <c r="A1303" s="3">
        <v>2023</v>
      </c>
      <c r="B1303" s="94" t="s">
        <v>369</v>
      </c>
      <c r="C1303" s="5">
        <v>44999</v>
      </c>
      <c r="D1303" s="1" t="s">
        <v>462</v>
      </c>
      <c r="E1303" s="3" t="s">
        <v>22</v>
      </c>
      <c r="F1303" s="2">
        <v>4080</v>
      </c>
      <c r="G1303" s="2"/>
      <c r="H1303" s="4">
        <f t="shared" ref="H1303:H1312" si="27">H1302+F1303-G1303</f>
        <v>36271.210000000006</v>
      </c>
      <c r="K1303" s="3" t="s">
        <v>1871</v>
      </c>
    </row>
    <row r="1304" spans="1:11" ht="23.25" hidden="1" customHeight="1" x14ac:dyDescent="0.3">
      <c r="A1304" s="3">
        <v>2023</v>
      </c>
      <c r="B1304" s="94" t="s">
        <v>369</v>
      </c>
      <c r="C1304" s="5">
        <v>45000</v>
      </c>
      <c r="D1304" s="1" t="s">
        <v>1398</v>
      </c>
      <c r="E1304" s="3" t="s">
        <v>22</v>
      </c>
      <c r="F1304" s="2">
        <v>2800</v>
      </c>
      <c r="G1304" s="2"/>
      <c r="H1304" s="4">
        <f t="shared" si="27"/>
        <v>39071.210000000006</v>
      </c>
      <c r="K1304" s="3" t="s">
        <v>1872</v>
      </c>
    </row>
    <row r="1305" spans="1:11" ht="23.25" hidden="1" customHeight="1" x14ac:dyDescent="0.3">
      <c r="A1305" s="3">
        <v>2023</v>
      </c>
      <c r="B1305" s="94" t="s">
        <v>369</v>
      </c>
      <c r="C1305" s="5">
        <v>45002</v>
      </c>
      <c r="D1305" s="1" t="s">
        <v>96</v>
      </c>
      <c r="E1305" s="3" t="s">
        <v>99</v>
      </c>
      <c r="F1305" s="2"/>
      <c r="G1305" s="2">
        <v>10000</v>
      </c>
      <c r="H1305" s="4">
        <f t="shared" si="27"/>
        <v>29071.210000000006</v>
      </c>
      <c r="K1305" s="3" t="s">
        <v>1880</v>
      </c>
    </row>
    <row r="1306" spans="1:11" ht="23.25" hidden="1" customHeight="1" x14ac:dyDescent="0.3">
      <c r="A1306" s="3">
        <v>2023</v>
      </c>
      <c r="B1306" s="94" t="s">
        <v>369</v>
      </c>
      <c r="C1306" s="5">
        <v>45005</v>
      </c>
      <c r="D1306" s="1" t="s">
        <v>574</v>
      </c>
      <c r="E1306" s="3" t="s">
        <v>22</v>
      </c>
      <c r="F1306" s="2">
        <v>15000</v>
      </c>
      <c r="G1306" s="2"/>
      <c r="H1306" s="4">
        <f t="shared" si="27"/>
        <v>44071.210000000006</v>
      </c>
      <c r="K1306" s="3" t="s">
        <v>1873</v>
      </c>
    </row>
    <row r="1307" spans="1:11" ht="23.25" hidden="1" customHeight="1" x14ac:dyDescent="0.3">
      <c r="A1307" s="3">
        <v>2023</v>
      </c>
      <c r="B1307" s="94" t="s">
        <v>369</v>
      </c>
      <c r="C1307" s="5">
        <v>45006</v>
      </c>
      <c r="D1307" s="1" t="s">
        <v>383</v>
      </c>
      <c r="E1307" s="3" t="s">
        <v>99</v>
      </c>
      <c r="F1307" s="2">
        <v>20000</v>
      </c>
      <c r="G1307" s="2"/>
      <c r="H1307" s="4">
        <f t="shared" si="27"/>
        <v>64071.210000000006</v>
      </c>
      <c r="K1307" s="3" t="s">
        <v>1881</v>
      </c>
    </row>
    <row r="1308" spans="1:11" ht="23.25" hidden="1" customHeight="1" x14ac:dyDescent="0.3">
      <c r="A1308" s="3">
        <v>2023</v>
      </c>
      <c r="B1308" s="94" t="s">
        <v>369</v>
      </c>
      <c r="C1308" s="5">
        <v>45006</v>
      </c>
      <c r="D1308" s="1" t="s">
        <v>169</v>
      </c>
      <c r="E1308" s="3" t="s">
        <v>99</v>
      </c>
      <c r="F1308" s="2"/>
      <c r="G1308" s="2">
        <v>3000</v>
      </c>
      <c r="H1308" s="4">
        <f t="shared" si="27"/>
        <v>61071.210000000006</v>
      </c>
      <c r="K1308" s="3" t="s">
        <v>1882</v>
      </c>
    </row>
    <row r="1309" spans="1:11" ht="23.25" hidden="1" customHeight="1" x14ac:dyDescent="0.3">
      <c r="A1309" s="3">
        <v>2023</v>
      </c>
      <c r="B1309" s="94" t="s">
        <v>369</v>
      </c>
      <c r="C1309" s="5">
        <v>45006</v>
      </c>
      <c r="D1309" s="1" t="s">
        <v>40</v>
      </c>
      <c r="E1309" s="3" t="s">
        <v>71</v>
      </c>
      <c r="F1309" s="2"/>
      <c r="G1309" s="2">
        <v>60202.92</v>
      </c>
      <c r="H1309" s="4">
        <f t="shared" si="27"/>
        <v>868.29000000000815</v>
      </c>
      <c r="K1309" s="3" t="s">
        <v>1883</v>
      </c>
    </row>
    <row r="1310" spans="1:11" ht="23.25" hidden="1" customHeight="1" x14ac:dyDescent="0.3">
      <c r="A1310" s="3">
        <v>2023</v>
      </c>
      <c r="B1310" s="94" t="s">
        <v>369</v>
      </c>
      <c r="C1310" s="5">
        <v>45007</v>
      </c>
      <c r="D1310" s="1" t="s">
        <v>469</v>
      </c>
      <c r="E1310" s="3" t="s">
        <v>22</v>
      </c>
      <c r="F1310" s="2">
        <v>5850</v>
      </c>
      <c r="G1310" s="2"/>
      <c r="H1310" s="4">
        <f t="shared" si="27"/>
        <v>6718.2900000000081</v>
      </c>
      <c r="K1310" s="3" t="s">
        <v>1874</v>
      </c>
    </row>
    <row r="1311" spans="1:11" ht="23.25" hidden="1" customHeight="1" x14ac:dyDescent="0.3">
      <c r="A1311" s="3">
        <v>2023</v>
      </c>
      <c r="B1311" s="94" t="s">
        <v>369</v>
      </c>
      <c r="C1311" s="5">
        <v>45007</v>
      </c>
      <c r="D1311" s="1" t="s">
        <v>477</v>
      </c>
      <c r="E1311" s="3" t="s">
        <v>22</v>
      </c>
      <c r="F1311" s="2">
        <v>1350</v>
      </c>
      <c r="G1311" s="2"/>
      <c r="H1311" s="4">
        <f t="shared" si="27"/>
        <v>8068.2900000000081</v>
      </c>
      <c r="K1311" s="3" t="s">
        <v>1875</v>
      </c>
    </row>
    <row r="1312" spans="1:11" ht="23.25" hidden="1" customHeight="1" x14ac:dyDescent="0.3">
      <c r="A1312" s="3">
        <v>2023</v>
      </c>
      <c r="B1312" s="94" t="s">
        <v>369</v>
      </c>
      <c r="C1312" s="5">
        <v>45008</v>
      </c>
      <c r="D1312" s="1" t="s">
        <v>469</v>
      </c>
      <c r="E1312" s="3" t="s">
        <v>22</v>
      </c>
      <c r="F1312" s="2">
        <v>1950</v>
      </c>
      <c r="G1312" s="2"/>
      <c r="H1312" s="4">
        <f t="shared" si="27"/>
        <v>10018.290000000008</v>
      </c>
      <c r="K1312" s="3" t="s">
        <v>1876</v>
      </c>
    </row>
    <row r="1313" spans="1:11" ht="23.25" hidden="1" customHeight="1" x14ac:dyDescent="0.3">
      <c r="A1313" s="3">
        <v>2023</v>
      </c>
      <c r="B1313" s="94" t="s">
        <v>369</v>
      </c>
      <c r="C1313" s="5">
        <v>45012</v>
      </c>
      <c r="D1313" s="1" t="s">
        <v>169</v>
      </c>
      <c r="E1313" s="3" t="s">
        <v>99</v>
      </c>
      <c r="F1313" s="2"/>
      <c r="G1313" s="2">
        <v>5000</v>
      </c>
      <c r="H1313" s="4">
        <f t="shared" ref="H1313:H1323" si="28">H1312+F1313-G1313</f>
        <v>5018.2900000000081</v>
      </c>
      <c r="K1313" s="3" t="s">
        <v>1897</v>
      </c>
    </row>
    <row r="1314" spans="1:11" ht="23.25" hidden="1" customHeight="1" x14ac:dyDescent="0.3">
      <c r="A1314" s="3">
        <v>2023</v>
      </c>
      <c r="B1314" s="94" t="s">
        <v>369</v>
      </c>
      <c r="C1314" s="5">
        <v>45012</v>
      </c>
      <c r="D1314" s="1" t="s">
        <v>367</v>
      </c>
      <c r="E1314" s="3" t="s">
        <v>22</v>
      </c>
      <c r="F1314" s="2">
        <v>39700</v>
      </c>
      <c r="G1314" s="2"/>
      <c r="H1314" s="4">
        <f t="shared" si="28"/>
        <v>44718.290000000008</v>
      </c>
      <c r="K1314" s="3" t="s">
        <v>1898</v>
      </c>
    </row>
    <row r="1315" spans="1:11" ht="23.25" hidden="1" customHeight="1" x14ac:dyDescent="0.3">
      <c r="A1315" s="3">
        <v>2023</v>
      </c>
      <c r="B1315" s="94" t="s">
        <v>369</v>
      </c>
      <c r="C1315" s="5">
        <v>45014</v>
      </c>
      <c r="D1315" s="1" t="s">
        <v>87</v>
      </c>
      <c r="E1315" s="3" t="s">
        <v>99</v>
      </c>
      <c r="F1315" s="2"/>
      <c r="G1315" s="2">
        <v>5000</v>
      </c>
      <c r="H1315" s="4">
        <f t="shared" si="28"/>
        <v>39718.290000000008</v>
      </c>
      <c r="K1315" s="3" t="s">
        <v>1899</v>
      </c>
    </row>
    <row r="1316" spans="1:11" ht="23.25" hidden="1" customHeight="1" x14ac:dyDescent="0.3">
      <c r="A1316" s="3">
        <v>2023</v>
      </c>
      <c r="B1316" s="94" t="s">
        <v>369</v>
      </c>
      <c r="C1316" s="5">
        <v>45014</v>
      </c>
      <c r="D1316" s="1" t="s">
        <v>96</v>
      </c>
      <c r="E1316" s="3" t="s">
        <v>99</v>
      </c>
      <c r="F1316" s="2"/>
      <c r="G1316" s="2">
        <v>20000</v>
      </c>
      <c r="H1316" s="4">
        <f t="shared" si="28"/>
        <v>19718.290000000008</v>
      </c>
      <c r="K1316" s="3" t="s">
        <v>1900</v>
      </c>
    </row>
    <row r="1317" spans="1:11" ht="23.25" hidden="1" customHeight="1" x14ac:dyDescent="0.3">
      <c r="A1317" s="3">
        <v>2023</v>
      </c>
      <c r="B1317" s="94" t="s">
        <v>369</v>
      </c>
      <c r="C1317" s="5">
        <v>45014</v>
      </c>
      <c r="D1317" s="1" t="s">
        <v>593</v>
      </c>
      <c r="E1317" s="3" t="s">
        <v>99</v>
      </c>
      <c r="F1317" s="2"/>
      <c r="G1317" s="2">
        <v>6818</v>
      </c>
      <c r="H1317" s="4">
        <f t="shared" si="28"/>
        <v>12900.290000000008</v>
      </c>
      <c r="K1317" s="3" t="s">
        <v>1902</v>
      </c>
    </row>
    <row r="1318" spans="1:11" ht="23.25" hidden="1" customHeight="1" x14ac:dyDescent="0.3">
      <c r="A1318" s="3">
        <v>2023</v>
      </c>
      <c r="B1318" s="94" t="s">
        <v>369</v>
      </c>
      <c r="C1318" s="5">
        <v>45014</v>
      </c>
      <c r="D1318" s="1" t="s">
        <v>364</v>
      </c>
      <c r="E1318" s="3" t="s">
        <v>99</v>
      </c>
      <c r="F1318" s="2"/>
      <c r="G1318" s="2">
        <v>2500</v>
      </c>
      <c r="H1318" s="4">
        <f t="shared" si="28"/>
        <v>10400.290000000008</v>
      </c>
      <c r="K1318" s="3" t="s">
        <v>1901</v>
      </c>
    </row>
    <row r="1319" spans="1:11" ht="23.25" hidden="1" customHeight="1" x14ac:dyDescent="0.3">
      <c r="A1319" s="3">
        <v>2023</v>
      </c>
      <c r="B1319" s="94" t="s">
        <v>369</v>
      </c>
      <c r="C1319" s="5">
        <v>45014</v>
      </c>
      <c r="D1319" s="1" t="s">
        <v>441</v>
      </c>
      <c r="E1319" s="3" t="s">
        <v>99</v>
      </c>
      <c r="F1319" s="2"/>
      <c r="G1319" s="2">
        <v>2948</v>
      </c>
      <c r="H1319" s="4">
        <f t="shared" si="28"/>
        <v>7452.2900000000081</v>
      </c>
      <c r="K1319" s="3" t="s">
        <v>1903</v>
      </c>
    </row>
    <row r="1320" spans="1:11" ht="23.25" hidden="1" customHeight="1" x14ac:dyDescent="0.3">
      <c r="A1320" s="3">
        <v>2023</v>
      </c>
      <c r="B1320" s="94" t="s">
        <v>369</v>
      </c>
      <c r="C1320" s="5">
        <v>45014</v>
      </c>
      <c r="D1320" s="1" t="s">
        <v>457</v>
      </c>
      <c r="E1320" s="3" t="s">
        <v>99</v>
      </c>
      <c r="F1320" s="2"/>
      <c r="G1320" s="2">
        <v>3600</v>
      </c>
      <c r="H1320" s="4">
        <f t="shared" si="28"/>
        <v>3852.2900000000081</v>
      </c>
      <c r="K1320" s="3" t="s">
        <v>1904</v>
      </c>
    </row>
    <row r="1321" spans="1:11" ht="23.25" hidden="1" customHeight="1" x14ac:dyDescent="0.3">
      <c r="A1321" s="3">
        <v>2023</v>
      </c>
      <c r="B1321" s="94" t="s">
        <v>369</v>
      </c>
      <c r="C1321" s="5">
        <v>45016</v>
      </c>
      <c r="D1321" s="1" t="s">
        <v>569</v>
      </c>
      <c r="E1321" s="3" t="s">
        <v>22</v>
      </c>
      <c r="F1321" s="2">
        <v>2600</v>
      </c>
      <c r="G1321" s="2"/>
      <c r="H1321" s="4">
        <f t="shared" si="28"/>
        <v>6452.2900000000081</v>
      </c>
      <c r="K1321" s="3" t="s">
        <v>1910</v>
      </c>
    </row>
    <row r="1322" spans="1:11" s="80" customFormat="1" ht="23.25" hidden="1" customHeight="1" thickBot="1" x14ac:dyDescent="0.35">
      <c r="A1322" s="34">
        <v>2023</v>
      </c>
      <c r="B1322" s="95" t="s">
        <v>369</v>
      </c>
      <c r="C1322" s="19">
        <v>45016</v>
      </c>
      <c r="D1322" s="24" t="s">
        <v>434</v>
      </c>
      <c r="E1322" s="34" t="s">
        <v>99</v>
      </c>
      <c r="F1322" s="21"/>
      <c r="G1322" s="21">
        <v>1598</v>
      </c>
      <c r="H1322" s="22">
        <f t="shared" si="28"/>
        <v>4854.2900000000081</v>
      </c>
      <c r="J1322" s="11"/>
      <c r="K1322" s="34" t="s">
        <v>1911</v>
      </c>
    </row>
    <row r="1323" spans="1:11" ht="23.25" hidden="1" customHeight="1" x14ac:dyDescent="0.3">
      <c r="A1323" s="3">
        <v>2023</v>
      </c>
      <c r="B1323" s="94" t="s">
        <v>389</v>
      </c>
      <c r="C1323" s="5">
        <v>45019</v>
      </c>
      <c r="D1323" s="1" t="s">
        <v>169</v>
      </c>
      <c r="E1323" s="3" t="s">
        <v>99</v>
      </c>
      <c r="F1323" s="2"/>
      <c r="G1323" s="2">
        <v>2000</v>
      </c>
      <c r="H1323" s="4">
        <f t="shared" si="28"/>
        <v>2854.2900000000081</v>
      </c>
      <c r="K1323" s="3" t="s">
        <v>1912</v>
      </c>
    </row>
    <row r="1324" spans="1:11" ht="23.25" hidden="1" customHeight="1" x14ac:dyDescent="0.3">
      <c r="A1324" s="3">
        <v>2023</v>
      </c>
      <c r="B1324" s="94" t="s">
        <v>389</v>
      </c>
      <c r="C1324" s="5">
        <v>45020</v>
      </c>
      <c r="D1324" s="1" t="s">
        <v>544</v>
      </c>
      <c r="E1324" s="3" t="s">
        <v>22</v>
      </c>
      <c r="F1324" s="2">
        <v>20700</v>
      </c>
      <c r="G1324" s="2"/>
      <c r="H1324" s="4">
        <f t="shared" ref="H1324:H1325" si="29">H1323+F1324-G1324</f>
        <v>23554.290000000008</v>
      </c>
      <c r="K1324" s="3" t="s">
        <v>1913</v>
      </c>
    </row>
    <row r="1325" spans="1:11" ht="23.25" hidden="1" customHeight="1" x14ac:dyDescent="0.3">
      <c r="A1325" s="3">
        <v>2023</v>
      </c>
      <c r="B1325" s="94" t="s">
        <v>389</v>
      </c>
      <c r="C1325" s="5">
        <v>45022</v>
      </c>
      <c r="D1325" s="1" t="s">
        <v>462</v>
      </c>
      <c r="E1325" s="3" t="s">
        <v>22</v>
      </c>
      <c r="F1325" s="2">
        <v>5400</v>
      </c>
      <c r="G1325" s="2"/>
      <c r="H1325" s="4">
        <f t="shared" si="29"/>
        <v>28954.290000000008</v>
      </c>
      <c r="K1325" s="3" t="s">
        <v>1915</v>
      </c>
    </row>
    <row r="1326" spans="1:11" ht="23.25" hidden="1" customHeight="1" x14ac:dyDescent="0.3">
      <c r="A1326" s="3">
        <v>2023</v>
      </c>
      <c r="B1326" s="94" t="s">
        <v>389</v>
      </c>
      <c r="C1326" s="5">
        <v>45022</v>
      </c>
      <c r="D1326" s="1" t="s">
        <v>462</v>
      </c>
      <c r="E1326" s="3" t="s">
        <v>22</v>
      </c>
      <c r="F1326" s="2">
        <v>6090</v>
      </c>
      <c r="G1326" s="2"/>
      <c r="H1326" s="4">
        <f t="shared" ref="H1326:H1335" si="30">H1325+F1326-G1326</f>
        <v>35044.290000000008</v>
      </c>
      <c r="K1326" s="3" t="s">
        <v>1914</v>
      </c>
    </row>
    <row r="1327" spans="1:11" ht="23.25" hidden="1" customHeight="1" x14ac:dyDescent="0.3">
      <c r="A1327" s="3">
        <v>2023</v>
      </c>
      <c r="B1327" s="94" t="s">
        <v>389</v>
      </c>
      <c r="C1327" s="5">
        <v>45023</v>
      </c>
      <c r="D1327" s="1" t="s">
        <v>1909</v>
      </c>
      <c r="E1327" s="3" t="s">
        <v>22</v>
      </c>
      <c r="F1327" s="2">
        <v>900</v>
      </c>
      <c r="G1327" s="2"/>
      <c r="H1327" s="4">
        <f t="shared" si="30"/>
        <v>35944.290000000008</v>
      </c>
      <c r="K1327" s="3" t="s">
        <v>1916</v>
      </c>
    </row>
    <row r="1328" spans="1:11" ht="23.25" hidden="1" customHeight="1" x14ac:dyDescent="0.3">
      <c r="A1328" s="3">
        <v>2023</v>
      </c>
      <c r="B1328" s="94" t="s">
        <v>389</v>
      </c>
      <c r="C1328" s="5">
        <v>45023</v>
      </c>
      <c r="D1328" s="1" t="s">
        <v>96</v>
      </c>
      <c r="E1328" s="3" t="s">
        <v>99</v>
      </c>
      <c r="F1328" s="2"/>
      <c r="G1328" s="2">
        <v>20000</v>
      </c>
      <c r="H1328" s="4">
        <f t="shared" si="30"/>
        <v>15944.290000000008</v>
      </c>
      <c r="K1328" s="3" t="s">
        <v>1918</v>
      </c>
    </row>
    <row r="1329" spans="1:11" ht="23.25" hidden="1" customHeight="1" x14ac:dyDescent="0.3">
      <c r="A1329" s="3">
        <v>2023</v>
      </c>
      <c r="B1329" s="94" t="s">
        <v>389</v>
      </c>
      <c r="C1329" s="5">
        <v>45023</v>
      </c>
      <c r="D1329" s="1" t="s">
        <v>166</v>
      </c>
      <c r="E1329" s="3" t="s">
        <v>22</v>
      </c>
      <c r="F1329" s="2">
        <v>13300</v>
      </c>
      <c r="G1329" s="2"/>
      <c r="H1329" s="4">
        <f t="shared" si="30"/>
        <v>29244.290000000008</v>
      </c>
      <c r="K1329" s="3" t="s">
        <v>1917</v>
      </c>
    </row>
    <row r="1330" spans="1:11" ht="23.25" hidden="1" customHeight="1" x14ac:dyDescent="0.3">
      <c r="A1330" s="3">
        <v>2023</v>
      </c>
      <c r="B1330" s="94" t="s">
        <v>389</v>
      </c>
      <c r="C1330" s="5">
        <v>45024</v>
      </c>
      <c r="D1330" s="1" t="s">
        <v>87</v>
      </c>
      <c r="E1330" s="3" t="s">
        <v>99</v>
      </c>
      <c r="F1330" s="2"/>
      <c r="G1330" s="2">
        <v>5000</v>
      </c>
      <c r="H1330" s="4">
        <f t="shared" si="30"/>
        <v>24244.290000000008</v>
      </c>
      <c r="K1330" s="3" t="s">
        <v>1929</v>
      </c>
    </row>
    <row r="1331" spans="1:11" ht="23.25" hidden="1" customHeight="1" x14ac:dyDescent="0.3">
      <c r="A1331" s="3">
        <v>2023</v>
      </c>
      <c r="B1331" s="94" t="s">
        <v>389</v>
      </c>
      <c r="C1331" s="5">
        <v>45026</v>
      </c>
      <c r="D1331" s="1" t="s">
        <v>534</v>
      </c>
      <c r="E1331" s="3" t="s">
        <v>22</v>
      </c>
      <c r="F1331" s="2">
        <v>11070</v>
      </c>
      <c r="G1331" s="2"/>
      <c r="H1331" s="4">
        <f t="shared" si="30"/>
        <v>35314.290000000008</v>
      </c>
      <c r="K1331" s="3" t="s">
        <v>1926</v>
      </c>
    </row>
    <row r="1332" spans="1:11" ht="23.25" hidden="1" customHeight="1" x14ac:dyDescent="0.3">
      <c r="A1332" s="3">
        <v>2023</v>
      </c>
      <c r="B1332" s="94" t="s">
        <v>389</v>
      </c>
      <c r="C1332" s="5">
        <v>45027</v>
      </c>
      <c r="D1332" s="1" t="s">
        <v>462</v>
      </c>
      <c r="E1332" s="3" t="s">
        <v>22</v>
      </c>
      <c r="F1332" s="2">
        <v>4060</v>
      </c>
      <c r="G1332" s="2"/>
      <c r="H1332" s="4">
        <f t="shared" si="30"/>
        <v>39374.290000000008</v>
      </c>
      <c r="K1332" s="3" t="s">
        <v>1927</v>
      </c>
    </row>
    <row r="1333" spans="1:11" ht="23.25" hidden="1" customHeight="1" x14ac:dyDescent="0.3">
      <c r="A1333" s="3">
        <v>2023</v>
      </c>
      <c r="B1333" s="94" t="s">
        <v>389</v>
      </c>
      <c r="C1333" s="5">
        <v>45028</v>
      </c>
      <c r="D1333" s="1" t="s">
        <v>545</v>
      </c>
      <c r="E1333" s="3" t="s">
        <v>22</v>
      </c>
      <c r="F1333" s="2">
        <v>2200</v>
      </c>
      <c r="G1333" s="2"/>
      <c r="H1333" s="4">
        <f t="shared" si="30"/>
        <v>41574.290000000008</v>
      </c>
      <c r="K1333" s="3" t="s">
        <v>1928</v>
      </c>
    </row>
    <row r="1334" spans="1:11" ht="23.25" hidden="1" customHeight="1" x14ac:dyDescent="0.3">
      <c r="A1334" s="3">
        <v>2023</v>
      </c>
      <c r="B1334" s="94" t="s">
        <v>389</v>
      </c>
      <c r="C1334" s="5">
        <v>45035</v>
      </c>
      <c r="D1334" s="1" t="s">
        <v>477</v>
      </c>
      <c r="E1334" s="3" t="s">
        <v>22</v>
      </c>
      <c r="F1334" s="2">
        <v>1700</v>
      </c>
      <c r="G1334" s="2"/>
      <c r="H1334" s="4">
        <f t="shared" si="30"/>
        <v>43274.290000000008</v>
      </c>
      <c r="K1334" s="3" t="s">
        <v>1954</v>
      </c>
    </row>
    <row r="1335" spans="1:11" ht="23.25" hidden="1" customHeight="1" x14ac:dyDescent="0.3">
      <c r="A1335" s="3">
        <v>2023</v>
      </c>
      <c r="B1335" s="94" t="s">
        <v>389</v>
      </c>
      <c r="C1335" s="5">
        <v>45036</v>
      </c>
      <c r="D1335" s="1" t="s">
        <v>574</v>
      </c>
      <c r="E1335" s="3" t="s">
        <v>22</v>
      </c>
      <c r="F1335" s="2">
        <v>14000</v>
      </c>
      <c r="G1335" s="2"/>
      <c r="H1335" s="4">
        <f t="shared" si="30"/>
        <v>57274.290000000008</v>
      </c>
      <c r="K1335" s="3" t="s">
        <v>1955</v>
      </c>
    </row>
    <row r="1336" spans="1:11" ht="23.25" hidden="1" customHeight="1" x14ac:dyDescent="0.3">
      <c r="A1336" s="3">
        <v>2023</v>
      </c>
      <c r="B1336" s="94" t="s">
        <v>389</v>
      </c>
      <c r="C1336" s="5">
        <v>45037</v>
      </c>
      <c r="D1336" s="1" t="s">
        <v>1111</v>
      </c>
      <c r="E1336" s="3" t="s">
        <v>22</v>
      </c>
      <c r="F1336" s="2">
        <v>4200</v>
      </c>
      <c r="G1336" s="2"/>
      <c r="H1336" s="4">
        <f t="shared" ref="H1336:H1339" si="31">H1335+F1336-G1336</f>
        <v>61474.290000000008</v>
      </c>
      <c r="K1336" s="3" t="s">
        <v>1956</v>
      </c>
    </row>
    <row r="1337" spans="1:11" ht="23.25" hidden="1" customHeight="1" x14ac:dyDescent="0.3">
      <c r="A1337" s="3">
        <v>2023</v>
      </c>
      <c r="B1337" s="94" t="s">
        <v>389</v>
      </c>
      <c r="C1337" s="5">
        <v>45037</v>
      </c>
      <c r="D1337" s="1" t="s">
        <v>40</v>
      </c>
      <c r="E1337" s="3" t="s">
        <v>71</v>
      </c>
      <c r="F1337" s="2"/>
      <c r="G1337" s="2">
        <v>57082.38</v>
      </c>
      <c r="H1337" s="4">
        <f t="shared" si="31"/>
        <v>4391.9100000000108</v>
      </c>
      <c r="K1337" s="3" t="s">
        <v>1957</v>
      </c>
    </row>
    <row r="1338" spans="1:11" ht="23.25" hidden="1" customHeight="1" x14ac:dyDescent="0.3">
      <c r="A1338" s="3">
        <v>2023</v>
      </c>
      <c r="B1338" s="94" t="s">
        <v>389</v>
      </c>
      <c r="C1338" s="5">
        <v>45043</v>
      </c>
      <c r="D1338" s="1" t="s">
        <v>367</v>
      </c>
      <c r="E1338" s="3" t="s">
        <v>22</v>
      </c>
      <c r="F1338" s="2">
        <v>54840</v>
      </c>
      <c r="G1338" s="2"/>
      <c r="H1338" s="4">
        <f t="shared" si="31"/>
        <v>59231.910000000011</v>
      </c>
      <c r="K1338" s="3" t="s">
        <v>1983</v>
      </c>
    </row>
    <row r="1339" spans="1:11" ht="23.25" hidden="1" customHeight="1" x14ac:dyDescent="0.3">
      <c r="A1339" s="3">
        <v>2023</v>
      </c>
      <c r="B1339" s="94" t="s">
        <v>389</v>
      </c>
      <c r="C1339" s="5">
        <v>45044</v>
      </c>
      <c r="D1339" s="1" t="s">
        <v>96</v>
      </c>
      <c r="E1339" s="3" t="s">
        <v>99</v>
      </c>
      <c r="F1339" s="2"/>
      <c r="G1339" s="2">
        <v>40000</v>
      </c>
      <c r="H1339" s="4">
        <f t="shared" si="31"/>
        <v>19231.910000000011</v>
      </c>
      <c r="K1339" s="3" t="s">
        <v>1964</v>
      </c>
    </row>
    <row r="1340" spans="1:11" ht="23.25" hidden="1" customHeight="1" x14ac:dyDescent="0.3">
      <c r="A1340" s="3">
        <v>2023</v>
      </c>
      <c r="B1340" s="94" t="s">
        <v>389</v>
      </c>
      <c r="C1340" s="5">
        <v>45044</v>
      </c>
      <c r="D1340" s="1" t="s">
        <v>593</v>
      </c>
      <c r="E1340" s="3" t="s">
        <v>99</v>
      </c>
      <c r="F1340" s="2"/>
      <c r="G1340" s="2">
        <v>6818</v>
      </c>
      <c r="H1340" s="4">
        <f t="shared" ref="H1340:H1344" si="32">H1339+F1340-G1340</f>
        <v>12413.910000000011</v>
      </c>
      <c r="K1340" s="3" t="s">
        <v>1984</v>
      </c>
    </row>
    <row r="1341" spans="1:11" ht="23.25" hidden="1" customHeight="1" x14ac:dyDescent="0.3">
      <c r="A1341" s="3">
        <v>2023</v>
      </c>
      <c r="B1341" s="94" t="s">
        <v>389</v>
      </c>
      <c r="C1341" s="5">
        <v>45044</v>
      </c>
      <c r="D1341" s="1" t="s">
        <v>364</v>
      </c>
      <c r="E1341" s="3" t="s">
        <v>99</v>
      </c>
      <c r="F1341" s="2"/>
      <c r="G1341" s="2">
        <v>2500</v>
      </c>
      <c r="H1341" s="4">
        <f t="shared" si="32"/>
        <v>9913.9100000000108</v>
      </c>
      <c r="K1341" s="3" t="s">
        <v>1985</v>
      </c>
    </row>
    <row r="1342" spans="1:11" ht="23.25" hidden="1" customHeight="1" x14ac:dyDescent="0.3">
      <c r="A1342" s="3">
        <v>2023</v>
      </c>
      <c r="B1342" s="94" t="s">
        <v>389</v>
      </c>
      <c r="C1342" s="5">
        <v>45044</v>
      </c>
      <c r="D1342" s="1" t="s">
        <v>441</v>
      </c>
      <c r="E1342" s="3" t="s">
        <v>99</v>
      </c>
      <c r="F1342" s="2"/>
      <c r="G1342" s="2">
        <v>2948</v>
      </c>
      <c r="H1342" s="4">
        <f t="shared" si="32"/>
        <v>6965.9100000000108</v>
      </c>
      <c r="K1342" s="3" t="s">
        <v>1986</v>
      </c>
    </row>
    <row r="1343" spans="1:11" ht="23.25" hidden="1" customHeight="1" x14ac:dyDescent="0.3">
      <c r="A1343" s="3">
        <v>2023</v>
      </c>
      <c r="B1343" s="94" t="s">
        <v>389</v>
      </c>
      <c r="C1343" s="5">
        <v>45044</v>
      </c>
      <c r="D1343" s="1" t="s">
        <v>457</v>
      </c>
      <c r="E1343" s="3" t="s">
        <v>99</v>
      </c>
      <c r="F1343" s="2"/>
      <c r="G1343" s="2">
        <v>3600</v>
      </c>
      <c r="H1343" s="4">
        <f t="shared" si="32"/>
        <v>3365.9100000000108</v>
      </c>
      <c r="K1343" s="3" t="s">
        <v>1987</v>
      </c>
    </row>
    <row r="1344" spans="1:11" s="80" customFormat="1" ht="23.25" hidden="1" customHeight="1" thickBot="1" x14ac:dyDescent="0.35">
      <c r="A1344" s="34">
        <v>2023</v>
      </c>
      <c r="B1344" s="95" t="s">
        <v>389</v>
      </c>
      <c r="C1344" s="19">
        <v>45046</v>
      </c>
      <c r="D1344" s="24" t="s">
        <v>434</v>
      </c>
      <c r="E1344" s="34" t="s">
        <v>99</v>
      </c>
      <c r="F1344" s="21"/>
      <c r="G1344" s="21">
        <v>1598</v>
      </c>
      <c r="H1344" s="22">
        <f t="shared" si="32"/>
        <v>1767.9100000000108</v>
      </c>
      <c r="J1344" s="11"/>
      <c r="K1344" s="34" t="s">
        <v>1989</v>
      </c>
    </row>
    <row r="1345" spans="1:12" ht="23.25" hidden="1" customHeight="1" x14ac:dyDescent="0.3">
      <c r="A1345" s="3">
        <v>2023</v>
      </c>
      <c r="B1345" s="94" t="s">
        <v>123</v>
      </c>
      <c r="C1345" s="5">
        <v>45048</v>
      </c>
      <c r="D1345" s="1" t="s">
        <v>1790</v>
      </c>
      <c r="E1345" s="3" t="s">
        <v>22</v>
      </c>
      <c r="F1345" s="2">
        <v>2109.6999999999998</v>
      </c>
      <c r="G1345" s="2"/>
      <c r="H1345" s="4">
        <f t="shared" ref="H1345:H1408" si="33">H1344+F1345-G1345</f>
        <v>3877.6100000000106</v>
      </c>
      <c r="K1345" s="3" t="s">
        <v>1999</v>
      </c>
    </row>
    <row r="1346" spans="1:12" ht="23.25" hidden="1" customHeight="1" x14ac:dyDescent="0.3">
      <c r="A1346" s="3">
        <v>2023</v>
      </c>
      <c r="B1346" s="94" t="s">
        <v>123</v>
      </c>
      <c r="C1346" s="5">
        <v>45048</v>
      </c>
      <c r="D1346" s="1" t="s">
        <v>469</v>
      </c>
      <c r="E1346" s="3" t="s">
        <v>22</v>
      </c>
      <c r="F1346" s="2">
        <v>3950</v>
      </c>
      <c r="G1346" s="2"/>
      <c r="H1346" s="4">
        <f t="shared" si="33"/>
        <v>7827.6100000000106</v>
      </c>
      <c r="K1346" s="3" t="s">
        <v>2000</v>
      </c>
      <c r="L1346" s="35" t="s">
        <v>1992</v>
      </c>
    </row>
    <row r="1347" spans="1:12" ht="23.25" hidden="1" customHeight="1" x14ac:dyDescent="0.3">
      <c r="A1347" s="3">
        <v>2023</v>
      </c>
      <c r="B1347" s="94" t="s">
        <v>123</v>
      </c>
      <c r="C1347" s="5">
        <v>45049</v>
      </c>
      <c r="D1347" s="1" t="s">
        <v>955</v>
      </c>
      <c r="E1347" s="3" t="s">
        <v>22</v>
      </c>
      <c r="F1347" s="2">
        <v>700</v>
      </c>
      <c r="G1347" s="2"/>
      <c r="H1347" s="4">
        <f t="shared" si="33"/>
        <v>8527.6100000000115</v>
      </c>
      <c r="K1347" s="3" t="s">
        <v>2001</v>
      </c>
    </row>
    <row r="1348" spans="1:12" ht="23.25" hidden="1" customHeight="1" x14ac:dyDescent="0.3">
      <c r="A1348" s="3">
        <v>2023</v>
      </c>
      <c r="B1348" s="94" t="s">
        <v>123</v>
      </c>
      <c r="C1348" s="5">
        <v>45049</v>
      </c>
      <c r="D1348" s="1" t="s">
        <v>544</v>
      </c>
      <c r="E1348" s="3" t="s">
        <v>22</v>
      </c>
      <c r="F1348" s="2">
        <v>17100</v>
      </c>
      <c r="G1348" s="2"/>
      <c r="H1348" s="4">
        <f t="shared" si="33"/>
        <v>25627.610000000011</v>
      </c>
      <c r="K1348" s="3" t="s">
        <v>2002</v>
      </c>
    </row>
    <row r="1349" spans="1:12" ht="23.25" hidden="1" customHeight="1" x14ac:dyDescent="0.3">
      <c r="A1349" s="3">
        <v>2023</v>
      </c>
      <c r="B1349" s="94" t="s">
        <v>123</v>
      </c>
      <c r="C1349" s="5">
        <v>45051</v>
      </c>
      <c r="D1349" s="1" t="s">
        <v>3390</v>
      </c>
      <c r="E1349" s="3" t="s">
        <v>99</v>
      </c>
      <c r="F1349" s="2"/>
      <c r="G1349" s="2">
        <v>5000</v>
      </c>
      <c r="H1349" s="4">
        <f t="shared" si="33"/>
        <v>20627.610000000011</v>
      </c>
      <c r="K1349" s="3" t="s">
        <v>2004</v>
      </c>
    </row>
    <row r="1350" spans="1:12" ht="23.25" hidden="1" customHeight="1" x14ac:dyDescent="0.3">
      <c r="A1350" s="3">
        <v>2023</v>
      </c>
      <c r="B1350" s="94" t="s">
        <v>123</v>
      </c>
      <c r="C1350" s="5">
        <v>45051</v>
      </c>
      <c r="D1350" s="1" t="s">
        <v>166</v>
      </c>
      <c r="E1350" s="3" t="s">
        <v>22</v>
      </c>
      <c r="F1350" s="2">
        <v>1100</v>
      </c>
      <c r="G1350" s="2"/>
      <c r="H1350" s="4">
        <f t="shared" si="33"/>
        <v>21727.610000000011</v>
      </c>
      <c r="K1350" s="3" t="s">
        <v>2003</v>
      </c>
    </row>
    <row r="1351" spans="1:12" ht="23.25" hidden="1" customHeight="1" x14ac:dyDescent="0.3">
      <c r="A1351" s="3">
        <v>2023</v>
      </c>
      <c r="B1351" s="94" t="s">
        <v>123</v>
      </c>
      <c r="C1351" s="5">
        <v>45053</v>
      </c>
      <c r="D1351" s="1" t="s">
        <v>96</v>
      </c>
      <c r="E1351" s="3" t="s">
        <v>99</v>
      </c>
      <c r="F1351" s="2"/>
      <c r="G1351" s="2">
        <v>10000</v>
      </c>
      <c r="H1351" s="4">
        <f t="shared" si="33"/>
        <v>11727.610000000011</v>
      </c>
      <c r="K1351" s="3" t="s">
        <v>1998</v>
      </c>
    </row>
    <row r="1352" spans="1:12" ht="23.25" hidden="1" customHeight="1" x14ac:dyDescent="0.3">
      <c r="A1352" s="3">
        <v>2023</v>
      </c>
      <c r="B1352" s="94" t="s">
        <v>123</v>
      </c>
      <c r="C1352" s="5">
        <v>45053</v>
      </c>
      <c r="D1352" s="1" t="s">
        <v>1111</v>
      </c>
      <c r="E1352" s="3" t="s">
        <v>22</v>
      </c>
      <c r="F1352" s="2">
        <v>5850</v>
      </c>
      <c r="G1352" s="2"/>
      <c r="H1352" s="4">
        <f t="shared" si="33"/>
        <v>17577.610000000011</v>
      </c>
      <c r="K1352" s="3" t="s">
        <v>2008</v>
      </c>
    </row>
    <row r="1353" spans="1:12" ht="23.25" hidden="1" customHeight="1" x14ac:dyDescent="0.3">
      <c r="A1353" s="3">
        <v>2023</v>
      </c>
      <c r="B1353" s="94" t="s">
        <v>123</v>
      </c>
      <c r="C1353" s="5">
        <v>45054</v>
      </c>
      <c r="D1353" s="1" t="s">
        <v>462</v>
      </c>
      <c r="E1353" s="3" t="s">
        <v>22</v>
      </c>
      <c r="F1353" s="2">
        <v>5530</v>
      </c>
      <c r="G1353" s="2"/>
      <c r="H1353" s="4">
        <f t="shared" si="33"/>
        <v>23107.610000000011</v>
      </c>
      <c r="K1353" s="3" t="s">
        <v>2009</v>
      </c>
    </row>
    <row r="1354" spans="1:12" ht="23.25" hidden="1" customHeight="1" x14ac:dyDescent="0.3">
      <c r="A1354" s="3">
        <v>2023</v>
      </c>
      <c r="B1354" s="94" t="s">
        <v>123</v>
      </c>
      <c r="C1354" s="5">
        <v>45055</v>
      </c>
      <c r="D1354" s="1" t="s">
        <v>569</v>
      </c>
      <c r="E1354" s="3" t="s">
        <v>22</v>
      </c>
      <c r="F1354" s="2">
        <v>5200</v>
      </c>
      <c r="G1354" s="2"/>
      <c r="H1354" s="4">
        <f t="shared" si="33"/>
        <v>28307.610000000011</v>
      </c>
      <c r="K1354" s="3" t="s">
        <v>2010</v>
      </c>
    </row>
    <row r="1355" spans="1:12" ht="23.25" hidden="1" customHeight="1" x14ac:dyDescent="0.3">
      <c r="A1355" s="3">
        <v>2023</v>
      </c>
      <c r="B1355" s="94" t="s">
        <v>123</v>
      </c>
      <c r="C1355" s="5">
        <v>45056</v>
      </c>
      <c r="D1355" s="1" t="s">
        <v>582</v>
      </c>
      <c r="E1355" s="3" t="s">
        <v>22</v>
      </c>
      <c r="F1355" s="2">
        <v>8690</v>
      </c>
      <c r="G1355" s="2"/>
      <c r="H1355" s="4">
        <f t="shared" si="33"/>
        <v>36997.610000000015</v>
      </c>
      <c r="K1355" s="3" t="s">
        <v>2011</v>
      </c>
    </row>
    <row r="1356" spans="1:12" ht="23.25" hidden="1" customHeight="1" x14ac:dyDescent="0.3">
      <c r="A1356" s="3">
        <v>2023</v>
      </c>
      <c r="B1356" s="94" t="s">
        <v>123</v>
      </c>
      <c r="C1356" s="5">
        <v>45059</v>
      </c>
      <c r="D1356" s="1" t="s">
        <v>169</v>
      </c>
      <c r="E1356" s="3" t="s">
        <v>99</v>
      </c>
      <c r="F1356" s="2"/>
      <c r="G1356" s="2">
        <v>3000</v>
      </c>
      <c r="H1356" s="4">
        <f t="shared" si="33"/>
        <v>33997.610000000015</v>
      </c>
      <c r="K1356" s="3" t="s">
        <v>2019</v>
      </c>
    </row>
    <row r="1357" spans="1:12" ht="23.25" hidden="1" customHeight="1" x14ac:dyDescent="0.3">
      <c r="A1357" s="3">
        <v>2023</v>
      </c>
      <c r="B1357" s="94" t="s">
        <v>123</v>
      </c>
      <c r="C1357" s="5">
        <v>45062</v>
      </c>
      <c r="D1357" s="1" t="s">
        <v>1111</v>
      </c>
      <c r="E1357" s="3" t="s">
        <v>22</v>
      </c>
      <c r="F1357" s="2">
        <v>850</v>
      </c>
      <c r="G1357" s="2"/>
      <c r="H1357" s="4">
        <f t="shared" si="33"/>
        <v>34847.610000000015</v>
      </c>
      <c r="K1357" s="3" t="s">
        <v>2027</v>
      </c>
    </row>
    <row r="1358" spans="1:12" ht="23.25" hidden="1" customHeight="1" x14ac:dyDescent="0.3">
      <c r="A1358" s="3">
        <v>2023</v>
      </c>
      <c r="B1358" s="94" t="s">
        <v>123</v>
      </c>
      <c r="C1358" s="5">
        <v>45062</v>
      </c>
      <c r="D1358" s="1" t="s">
        <v>2026</v>
      </c>
      <c r="E1358" s="3" t="s">
        <v>99</v>
      </c>
      <c r="F1358" s="2">
        <v>3600</v>
      </c>
      <c r="G1358" s="2"/>
      <c r="H1358" s="4">
        <f t="shared" si="33"/>
        <v>38447.610000000015</v>
      </c>
      <c r="K1358" s="3" t="s">
        <v>2032</v>
      </c>
    </row>
    <row r="1359" spans="1:12" ht="23.25" hidden="1" customHeight="1" x14ac:dyDescent="0.3">
      <c r="A1359" s="3">
        <v>2023</v>
      </c>
      <c r="B1359" s="94" t="s">
        <v>123</v>
      </c>
      <c r="C1359" s="5">
        <v>45062</v>
      </c>
      <c r="D1359" s="1" t="s">
        <v>2026</v>
      </c>
      <c r="E1359" s="3" t="s">
        <v>99</v>
      </c>
      <c r="F1359" s="2">
        <v>3962</v>
      </c>
      <c r="G1359" s="2"/>
      <c r="H1359" s="4">
        <f t="shared" si="33"/>
        <v>42409.610000000015</v>
      </c>
      <c r="K1359" s="3" t="s">
        <v>2033</v>
      </c>
    </row>
    <row r="1360" spans="1:12" ht="23.25" hidden="1" customHeight="1" x14ac:dyDescent="0.3">
      <c r="A1360" s="3">
        <v>2023</v>
      </c>
      <c r="B1360" s="94" t="s">
        <v>123</v>
      </c>
      <c r="C1360" s="5">
        <v>45062</v>
      </c>
      <c r="D1360" s="1" t="s">
        <v>2026</v>
      </c>
      <c r="E1360" s="3" t="s">
        <v>99</v>
      </c>
      <c r="F1360" s="2">
        <v>6743.4</v>
      </c>
      <c r="G1360" s="2"/>
      <c r="H1360" s="4">
        <f t="shared" si="33"/>
        <v>49153.010000000017</v>
      </c>
      <c r="K1360" s="3" t="s">
        <v>2034</v>
      </c>
    </row>
    <row r="1361" spans="1:11" ht="23.25" hidden="1" customHeight="1" x14ac:dyDescent="0.3">
      <c r="A1361" s="3">
        <v>2023</v>
      </c>
      <c r="B1361" s="94" t="s">
        <v>123</v>
      </c>
      <c r="C1361" s="5">
        <v>45063</v>
      </c>
      <c r="D1361" s="1" t="s">
        <v>534</v>
      </c>
      <c r="E1361" s="3" t="s">
        <v>22</v>
      </c>
      <c r="F1361" s="2">
        <v>9560</v>
      </c>
      <c r="G1361" s="2"/>
      <c r="H1361" s="4">
        <f t="shared" si="33"/>
        <v>58713.010000000017</v>
      </c>
      <c r="K1361" s="3" t="s">
        <v>2028</v>
      </c>
    </row>
    <row r="1362" spans="1:11" ht="23.25" hidden="1" customHeight="1" x14ac:dyDescent="0.3">
      <c r="A1362" s="3">
        <v>2023</v>
      </c>
      <c r="B1362" s="94" t="s">
        <v>123</v>
      </c>
      <c r="C1362" s="5">
        <v>45064</v>
      </c>
      <c r="D1362" s="1" t="s">
        <v>169</v>
      </c>
      <c r="E1362" s="3" t="s">
        <v>99</v>
      </c>
      <c r="F1362" s="2"/>
      <c r="G1362" s="2">
        <v>3000</v>
      </c>
      <c r="H1362" s="4">
        <f t="shared" si="33"/>
        <v>55713.010000000017</v>
      </c>
      <c r="K1362" s="3" t="s">
        <v>2031</v>
      </c>
    </row>
    <row r="1363" spans="1:11" ht="23.25" hidden="1" customHeight="1" x14ac:dyDescent="0.3">
      <c r="A1363" s="3">
        <v>2023</v>
      </c>
      <c r="B1363" s="94" t="s">
        <v>123</v>
      </c>
      <c r="C1363" s="5">
        <v>45068</v>
      </c>
      <c r="D1363" s="1" t="s">
        <v>574</v>
      </c>
      <c r="E1363" s="3" t="s">
        <v>22</v>
      </c>
      <c r="F1363" s="2">
        <v>14000</v>
      </c>
      <c r="G1363" s="2"/>
      <c r="H1363" s="4">
        <f t="shared" si="33"/>
        <v>69713.010000000009</v>
      </c>
      <c r="K1363" s="3" t="s">
        <v>2029</v>
      </c>
    </row>
    <row r="1364" spans="1:11" ht="23.25" hidden="1" customHeight="1" x14ac:dyDescent="0.3">
      <c r="A1364" s="3">
        <v>2023</v>
      </c>
      <c r="B1364" s="94" t="s">
        <v>123</v>
      </c>
      <c r="C1364" s="5">
        <v>45068</v>
      </c>
      <c r="D1364" s="1" t="s">
        <v>40</v>
      </c>
      <c r="E1364" s="3" t="s">
        <v>71</v>
      </c>
      <c r="F1364" s="2"/>
      <c r="G1364" s="2">
        <v>40614.949999999997</v>
      </c>
      <c r="H1364" s="4">
        <f t="shared" si="33"/>
        <v>29098.060000000012</v>
      </c>
      <c r="K1364" s="3" t="s">
        <v>2030</v>
      </c>
    </row>
    <row r="1365" spans="1:11" ht="23.25" hidden="1" customHeight="1" x14ac:dyDescent="0.3">
      <c r="A1365" s="3">
        <v>2023</v>
      </c>
      <c r="B1365" s="94" t="s">
        <v>123</v>
      </c>
      <c r="C1365" s="5">
        <v>45069</v>
      </c>
      <c r="D1365" s="1" t="s">
        <v>463</v>
      </c>
      <c r="E1365" s="3" t="s">
        <v>22</v>
      </c>
      <c r="F1365" s="2">
        <v>6980</v>
      </c>
      <c r="G1365" s="2"/>
      <c r="H1365" s="4">
        <f t="shared" si="33"/>
        <v>36078.060000000012</v>
      </c>
      <c r="K1365" s="3" t="s">
        <v>2038</v>
      </c>
    </row>
    <row r="1366" spans="1:11" ht="23.25" hidden="1" customHeight="1" x14ac:dyDescent="0.3">
      <c r="A1366" s="3">
        <v>2023</v>
      </c>
      <c r="B1366" s="94" t="s">
        <v>123</v>
      </c>
      <c r="C1366" s="5">
        <v>45071</v>
      </c>
      <c r="D1366" s="1" t="s">
        <v>367</v>
      </c>
      <c r="E1366" s="3" t="s">
        <v>22</v>
      </c>
      <c r="F1366" s="2">
        <v>35130</v>
      </c>
      <c r="G1366" s="2"/>
      <c r="H1366" s="4">
        <f t="shared" si="33"/>
        <v>71208.060000000012</v>
      </c>
      <c r="K1366" s="3" t="s">
        <v>2046</v>
      </c>
    </row>
    <row r="1367" spans="1:11" ht="23.25" hidden="1" customHeight="1" x14ac:dyDescent="0.3">
      <c r="A1367" s="3">
        <v>2023</v>
      </c>
      <c r="B1367" s="94" t="s">
        <v>123</v>
      </c>
      <c r="C1367" s="5">
        <v>45072</v>
      </c>
      <c r="D1367" s="1" t="s">
        <v>96</v>
      </c>
      <c r="E1367" s="3" t="s">
        <v>99</v>
      </c>
      <c r="F1367" s="2"/>
      <c r="G1367" s="2">
        <v>50000</v>
      </c>
      <c r="H1367" s="4">
        <f t="shared" si="33"/>
        <v>21208.060000000012</v>
      </c>
      <c r="K1367" s="3" t="s">
        <v>2077</v>
      </c>
    </row>
    <row r="1368" spans="1:11" ht="23.25" hidden="1" customHeight="1" x14ac:dyDescent="0.3">
      <c r="A1368" s="3">
        <v>2023</v>
      </c>
      <c r="B1368" s="94" t="s">
        <v>123</v>
      </c>
      <c r="C1368" s="5">
        <v>45075</v>
      </c>
      <c r="D1368" s="1" t="s">
        <v>1790</v>
      </c>
      <c r="E1368" s="3" t="s">
        <v>22</v>
      </c>
      <c r="F1368" s="2">
        <v>3952.2</v>
      </c>
      <c r="G1368" s="2"/>
      <c r="H1368" s="4">
        <f t="shared" si="33"/>
        <v>25160.260000000013</v>
      </c>
      <c r="K1368" s="3" t="s">
        <v>2047</v>
      </c>
    </row>
    <row r="1369" spans="1:11" ht="23.25" hidden="1" customHeight="1" x14ac:dyDescent="0.3">
      <c r="A1369" s="3">
        <v>2023</v>
      </c>
      <c r="B1369" s="94" t="s">
        <v>123</v>
      </c>
      <c r="C1369" s="5">
        <v>45075</v>
      </c>
      <c r="D1369" s="1" t="s">
        <v>169</v>
      </c>
      <c r="E1369" s="3" t="s">
        <v>99</v>
      </c>
      <c r="F1369" s="2"/>
      <c r="G1369" s="2">
        <v>3000</v>
      </c>
      <c r="H1369" s="4">
        <f t="shared" si="33"/>
        <v>22160.260000000013</v>
      </c>
      <c r="K1369" s="3" t="s">
        <v>2078</v>
      </c>
    </row>
    <row r="1370" spans="1:11" ht="23.25" hidden="1" customHeight="1" x14ac:dyDescent="0.3">
      <c r="A1370" s="3">
        <v>2023</v>
      </c>
      <c r="B1370" s="94" t="s">
        <v>123</v>
      </c>
      <c r="C1370" s="5">
        <v>45075</v>
      </c>
      <c r="D1370" s="1" t="s">
        <v>593</v>
      </c>
      <c r="E1370" s="3" t="s">
        <v>99</v>
      </c>
      <c r="F1370" s="2"/>
      <c r="G1370" s="2">
        <v>6818</v>
      </c>
      <c r="H1370" s="4">
        <f t="shared" si="33"/>
        <v>15342.260000000013</v>
      </c>
      <c r="K1370" s="3" t="s">
        <v>2079</v>
      </c>
    </row>
    <row r="1371" spans="1:11" ht="23.25" hidden="1" customHeight="1" x14ac:dyDescent="0.3">
      <c r="A1371" s="3">
        <v>2023</v>
      </c>
      <c r="B1371" s="94" t="s">
        <v>123</v>
      </c>
      <c r="C1371" s="5">
        <v>45075</v>
      </c>
      <c r="D1371" s="1" t="s">
        <v>364</v>
      </c>
      <c r="E1371" s="3" t="s">
        <v>99</v>
      </c>
      <c r="F1371" s="2"/>
      <c r="G1371" s="2">
        <v>2500</v>
      </c>
      <c r="H1371" s="4">
        <f t="shared" si="33"/>
        <v>12842.260000000013</v>
      </c>
      <c r="K1371" s="3" t="s">
        <v>2080</v>
      </c>
    </row>
    <row r="1372" spans="1:11" ht="23.25" hidden="1" customHeight="1" x14ac:dyDescent="0.3">
      <c r="A1372" s="3">
        <v>2023</v>
      </c>
      <c r="B1372" s="94" t="s">
        <v>123</v>
      </c>
      <c r="C1372" s="5">
        <v>45075</v>
      </c>
      <c r="D1372" s="1" t="s">
        <v>441</v>
      </c>
      <c r="E1372" s="3" t="s">
        <v>99</v>
      </c>
      <c r="F1372" s="2"/>
      <c r="G1372" s="2">
        <v>2948</v>
      </c>
      <c r="H1372" s="4">
        <f t="shared" si="33"/>
        <v>9894.260000000013</v>
      </c>
      <c r="K1372" s="3" t="s">
        <v>2081</v>
      </c>
    </row>
    <row r="1373" spans="1:11" ht="23.25" hidden="1" customHeight="1" x14ac:dyDescent="0.3">
      <c r="A1373" s="3">
        <v>2023</v>
      </c>
      <c r="B1373" s="94" t="s">
        <v>123</v>
      </c>
      <c r="C1373" s="5">
        <v>45075</v>
      </c>
      <c r="D1373" s="1" t="s">
        <v>457</v>
      </c>
      <c r="E1373" s="3" t="s">
        <v>99</v>
      </c>
      <c r="F1373" s="2"/>
      <c r="G1373" s="2">
        <v>3600</v>
      </c>
      <c r="H1373" s="4">
        <f t="shared" si="33"/>
        <v>6294.260000000013</v>
      </c>
      <c r="K1373" s="3" t="s">
        <v>2082</v>
      </c>
    </row>
    <row r="1374" spans="1:11" s="80" customFormat="1" ht="23.25" hidden="1" customHeight="1" thickBot="1" x14ac:dyDescent="0.35">
      <c r="A1374" s="34">
        <v>2023</v>
      </c>
      <c r="B1374" s="95" t="s">
        <v>123</v>
      </c>
      <c r="C1374" s="19">
        <v>45077</v>
      </c>
      <c r="D1374" s="24" t="s">
        <v>434</v>
      </c>
      <c r="E1374" s="34" t="s">
        <v>99</v>
      </c>
      <c r="F1374" s="21"/>
      <c r="G1374" s="21">
        <v>1598</v>
      </c>
      <c r="H1374" s="22">
        <f t="shared" si="33"/>
        <v>4696.260000000013</v>
      </c>
      <c r="J1374" s="11"/>
      <c r="K1374" s="34" t="s">
        <v>2085</v>
      </c>
    </row>
    <row r="1375" spans="1:11" ht="23.25" hidden="1" customHeight="1" x14ac:dyDescent="0.3">
      <c r="A1375" s="3">
        <v>2023</v>
      </c>
      <c r="B1375" s="94" t="s">
        <v>132</v>
      </c>
      <c r="C1375" s="5">
        <v>45083</v>
      </c>
      <c r="D1375" s="1" t="s">
        <v>544</v>
      </c>
      <c r="E1375" s="3" t="s">
        <v>22</v>
      </c>
      <c r="F1375" s="2">
        <v>9200</v>
      </c>
      <c r="G1375" s="2"/>
      <c r="H1375" s="4">
        <f t="shared" si="33"/>
        <v>13896.260000000013</v>
      </c>
      <c r="K1375" s="3" t="s">
        <v>2101</v>
      </c>
    </row>
    <row r="1376" spans="1:11" ht="23.25" hidden="1" customHeight="1" x14ac:dyDescent="0.3">
      <c r="A1376" s="3">
        <v>2023</v>
      </c>
      <c r="B1376" s="94" t="s">
        <v>132</v>
      </c>
      <c r="C1376" s="5">
        <v>45086</v>
      </c>
      <c r="D1376" s="1" t="s">
        <v>87</v>
      </c>
      <c r="E1376" s="3" t="s">
        <v>99</v>
      </c>
      <c r="F1376" s="2"/>
      <c r="G1376" s="2">
        <v>5000</v>
      </c>
      <c r="H1376" s="4">
        <f t="shared" si="33"/>
        <v>8896.260000000013</v>
      </c>
      <c r="K1376" s="3" t="s">
        <v>2105</v>
      </c>
    </row>
    <row r="1377" spans="1:12" ht="23.25" hidden="1" customHeight="1" x14ac:dyDescent="0.3">
      <c r="A1377" s="3">
        <v>2023</v>
      </c>
      <c r="B1377" s="94" t="s">
        <v>132</v>
      </c>
      <c r="C1377" s="5">
        <v>45087</v>
      </c>
      <c r="D1377" s="1" t="s">
        <v>462</v>
      </c>
      <c r="E1377" s="3" t="s">
        <v>22</v>
      </c>
      <c r="F1377" s="2">
        <v>1950</v>
      </c>
      <c r="G1377" s="2"/>
      <c r="H1377" s="4">
        <f t="shared" si="33"/>
        <v>10846.260000000013</v>
      </c>
      <c r="K1377" s="3" t="s">
        <v>2102</v>
      </c>
    </row>
    <row r="1378" spans="1:12" ht="23.25" hidden="1" customHeight="1" x14ac:dyDescent="0.3">
      <c r="A1378" s="3">
        <v>2023</v>
      </c>
      <c r="B1378" s="94" t="s">
        <v>132</v>
      </c>
      <c r="C1378" s="5">
        <v>45087</v>
      </c>
      <c r="D1378" s="1" t="s">
        <v>462</v>
      </c>
      <c r="E1378" s="3" t="s">
        <v>22</v>
      </c>
      <c r="F1378" s="2">
        <v>4060</v>
      </c>
      <c r="G1378" s="2"/>
      <c r="H1378" s="4">
        <f t="shared" si="33"/>
        <v>14906.260000000013</v>
      </c>
      <c r="K1378" s="3" t="s">
        <v>2103</v>
      </c>
    </row>
    <row r="1379" spans="1:12" ht="23.25" hidden="1" customHeight="1" x14ac:dyDescent="0.3">
      <c r="A1379" s="3">
        <v>2023</v>
      </c>
      <c r="B1379" s="94" t="s">
        <v>132</v>
      </c>
      <c r="C1379" s="5">
        <v>45088</v>
      </c>
      <c r="D1379" s="1" t="s">
        <v>2086</v>
      </c>
      <c r="E1379" s="3" t="s">
        <v>22</v>
      </c>
      <c r="F1379" s="2">
        <v>2163.44</v>
      </c>
      <c r="G1379" s="2"/>
      <c r="H1379" s="4">
        <f t="shared" si="33"/>
        <v>17069.700000000012</v>
      </c>
      <c r="K1379" s="3" t="s">
        <v>2104</v>
      </c>
    </row>
    <row r="1380" spans="1:12" ht="23.25" hidden="1" customHeight="1" x14ac:dyDescent="0.3">
      <c r="A1380" s="3">
        <v>2023</v>
      </c>
      <c r="B1380" s="94" t="s">
        <v>132</v>
      </c>
      <c r="C1380" s="5">
        <v>45089</v>
      </c>
      <c r="D1380" s="1" t="s">
        <v>96</v>
      </c>
      <c r="E1380" s="3" t="s">
        <v>99</v>
      </c>
      <c r="F1380" s="2"/>
      <c r="G1380" s="2">
        <v>10000</v>
      </c>
      <c r="H1380" s="4">
        <f t="shared" si="33"/>
        <v>7069.7000000000116</v>
      </c>
      <c r="K1380" s="3" t="s">
        <v>2099</v>
      </c>
    </row>
    <row r="1381" spans="1:12" ht="23.25" hidden="1" customHeight="1" x14ac:dyDescent="0.3">
      <c r="A1381" s="3">
        <v>2023</v>
      </c>
      <c r="B1381" s="94" t="s">
        <v>132</v>
      </c>
      <c r="C1381" s="5">
        <v>45089</v>
      </c>
      <c r="D1381" s="1" t="s">
        <v>350</v>
      </c>
      <c r="E1381" s="3" t="s">
        <v>22</v>
      </c>
      <c r="F1381" s="2">
        <v>2853.46</v>
      </c>
      <c r="G1381" s="2"/>
      <c r="H1381" s="4">
        <f t="shared" si="33"/>
        <v>9923.1600000000108</v>
      </c>
      <c r="K1381" s="3" t="s">
        <v>2106</v>
      </c>
    </row>
    <row r="1382" spans="1:12" ht="23.25" hidden="1" customHeight="1" x14ac:dyDescent="0.3">
      <c r="A1382" s="3">
        <v>2023</v>
      </c>
      <c r="B1382" s="94" t="s">
        <v>132</v>
      </c>
      <c r="C1382" s="5">
        <v>45090</v>
      </c>
      <c r="D1382" s="1" t="s">
        <v>166</v>
      </c>
      <c r="E1382" s="3" t="s">
        <v>22</v>
      </c>
      <c r="F1382" s="2">
        <v>2100</v>
      </c>
      <c r="G1382" s="2"/>
      <c r="H1382" s="4">
        <f t="shared" si="33"/>
        <v>12023.160000000011</v>
      </c>
      <c r="K1382" s="3" t="s">
        <v>2107</v>
      </c>
    </row>
    <row r="1383" spans="1:12" ht="23.25" hidden="1" customHeight="1" x14ac:dyDescent="0.3">
      <c r="A1383" s="3">
        <v>2023</v>
      </c>
      <c r="B1383" s="94" t="s">
        <v>132</v>
      </c>
      <c r="C1383" s="5">
        <v>45091</v>
      </c>
      <c r="D1383" s="1" t="s">
        <v>1790</v>
      </c>
      <c r="E1383" s="3" t="s">
        <v>22</v>
      </c>
      <c r="F1383" s="2">
        <v>3087.35</v>
      </c>
      <c r="G1383" s="2"/>
      <c r="H1383" s="4">
        <f t="shared" si="33"/>
        <v>15110.510000000011</v>
      </c>
      <c r="K1383" s="3" t="s">
        <v>2108</v>
      </c>
    </row>
    <row r="1384" spans="1:12" ht="23.25" hidden="1" customHeight="1" x14ac:dyDescent="0.3">
      <c r="A1384" s="3">
        <v>2023</v>
      </c>
      <c r="B1384" s="94" t="s">
        <v>132</v>
      </c>
      <c r="C1384" s="5">
        <v>45093</v>
      </c>
      <c r="D1384" s="1" t="s">
        <v>534</v>
      </c>
      <c r="E1384" s="3" t="s">
        <v>22</v>
      </c>
      <c r="F1384" s="2">
        <v>11110</v>
      </c>
      <c r="G1384" s="2"/>
      <c r="H1384" s="4">
        <f t="shared" si="33"/>
        <v>26220.510000000009</v>
      </c>
      <c r="K1384" s="3" t="s">
        <v>2109</v>
      </c>
    </row>
    <row r="1385" spans="1:12" ht="23.25" hidden="1" customHeight="1" x14ac:dyDescent="0.3">
      <c r="A1385" s="3">
        <v>2023</v>
      </c>
      <c r="B1385" s="94" t="s">
        <v>132</v>
      </c>
      <c r="C1385" s="5">
        <v>45096</v>
      </c>
      <c r="D1385" s="1" t="s">
        <v>469</v>
      </c>
      <c r="E1385" s="3" t="s">
        <v>22</v>
      </c>
      <c r="F1385" s="2">
        <v>5850</v>
      </c>
      <c r="G1385" s="2"/>
      <c r="H1385" s="4">
        <f t="shared" si="33"/>
        <v>32070.510000000009</v>
      </c>
      <c r="K1385" s="3" t="s">
        <v>2110</v>
      </c>
    </row>
    <row r="1386" spans="1:12" ht="23.25" hidden="1" customHeight="1" x14ac:dyDescent="0.3">
      <c r="A1386" s="3">
        <v>2023</v>
      </c>
      <c r="B1386" s="94" t="s">
        <v>132</v>
      </c>
      <c r="C1386" s="5">
        <v>45097</v>
      </c>
      <c r="D1386" s="1" t="s">
        <v>574</v>
      </c>
      <c r="E1386" s="3" t="s">
        <v>22</v>
      </c>
      <c r="F1386" s="2">
        <v>11000</v>
      </c>
      <c r="G1386" s="2"/>
      <c r="H1386" s="4">
        <f t="shared" si="33"/>
        <v>43070.510000000009</v>
      </c>
      <c r="K1386" s="3" t="s">
        <v>2111</v>
      </c>
    </row>
    <row r="1387" spans="1:12" ht="23.25" hidden="1" customHeight="1" x14ac:dyDescent="0.3">
      <c r="A1387" s="3">
        <v>2023</v>
      </c>
      <c r="B1387" s="94" t="s">
        <v>132</v>
      </c>
      <c r="C1387" s="5">
        <v>45099</v>
      </c>
      <c r="D1387" s="1" t="s">
        <v>383</v>
      </c>
      <c r="E1387" s="3" t="s">
        <v>22</v>
      </c>
      <c r="F1387" s="2">
        <v>12000</v>
      </c>
      <c r="G1387" s="2"/>
      <c r="H1387" s="4">
        <f t="shared" si="33"/>
        <v>55070.510000000009</v>
      </c>
      <c r="K1387" s="3" t="s">
        <v>2121</v>
      </c>
    </row>
    <row r="1388" spans="1:12" ht="23.25" hidden="1" customHeight="1" x14ac:dyDescent="0.3">
      <c r="A1388" s="3">
        <v>2023</v>
      </c>
      <c r="B1388" s="94" t="s">
        <v>132</v>
      </c>
      <c r="C1388" s="5">
        <v>45099</v>
      </c>
      <c r="D1388" s="1" t="s">
        <v>40</v>
      </c>
      <c r="E1388" s="3" t="s">
        <v>71</v>
      </c>
      <c r="F1388" s="2"/>
      <c r="G1388" s="2">
        <v>54023.48</v>
      </c>
      <c r="H1388" s="4">
        <f t="shared" si="33"/>
        <v>1047.0300000000061</v>
      </c>
      <c r="K1388" s="3" t="s">
        <v>2117</v>
      </c>
    </row>
    <row r="1389" spans="1:12" ht="23.25" hidden="1" customHeight="1" x14ac:dyDescent="0.3">
      <c r="A1389" s="3">
        <v>2023</v>
      </c>
      <c r="B1389" s="94" t="s">
        <v>132</v>
      </c>
      <c r="C1389" s="5">
        <v>45101</v>
      </c>
      <c r="D1389" s="1" t="s">
        <v>463</v>
      </c>
      <c r="E1389" s="3" t="s">
        <v>22</v>
      </c>
      <c r="F1389" s="2">
        <v>3980</v>
      </c>
      <c r="G1389" s="2"/>
      <c r="H1389" s="4">
        <f t="shared" si="33"/>
        <v>5027.0300000000061</v>
      </c>
      <c r="K1389" s="3" t="s">
        <v>2123</v>
      </c>
    </row>
    <row r="1390" spans="1:12" ht="23.25" hidden="1" customHeight="1" x14ac:dyDescent="0.3">
      <c r="A1390" s="3">
        <v>2023</v>
      </c>
      <c r="B1390" s="94" t="s">
        <v>132</v>
      </c>
      <c r="C1390" s="5">
        <v>45101</v>
      </c>
      <c r="D1390" s="1" t="s">
        <v>169</v>
      </c>
      <c r="E1390" s="3" t="s">
        <v>99</v>
      </c>
      <c r="F1390" s="2"/>
      <c r="G1390" s="2">
        <v>2000</v>
      </c>
      <c r="H1390" s="4">
        <f t="shared" si="33"/>
        <v>3027.0300000000061</v>
      </c>
      <c r="K1390" s="3" t="s">
        <v>2131</v>
      </c>
    </row>
    <row r="1391" spans="1:12" ht="23.25" hidden="1" customHeight="1" x14ac:dyDescent="0.3">
      <c r="A1391" s="3">
        <v>2023</v>
      </c>
      <c r="B1391" s="94" t="s">
        <v>132</v>
      </c>
      <c r="C1391" s="5">
        <v>45104</v>
      </c>
      <c r="D1391" s="1" t="s">
        <v>367</v>
      </c>
      <c r="E1391" s="3" t="s">
        <v>22</v>
      </c>
      <c r="F1391" s="2">
        <v>52630</v>
      </c>
      <c r="G1391" s="2"/>
      <c r="H1391" s="4">
        <f t="shared" si="33"/>
        <v>55657.030000000006</v>
      </c>
      <c r="K1391" s="3" t="s">
        <v>2122</v>
      </c>
      <c r="L1391" s="11" t="s">
        <v>179</v>
      </c>
    </row>
    <row r="1392" spans="1:12" s="80" customFormat="1" ht="23.25" hidden="1" customHeight="1" thickBot="1" x14ac:dyDescent="0.35">
      <c r="A1392" s="34">
        <v>2023</v>
      </c>
      <c r="B1392" s="95" t="s">
        <v>132</v>
      </c>
      <c r="C1392" s="19">
        <v>45107</v>
      </c>
      <c r="D1392" s="24" t="s">
        <v>434</v>
      </c>
      <c r="E1392" s="34" t="s">
        <v>99</v>
      </c>
      <c r="F1392" s="21"/>
      <c r="G1392" s="21">
        <v>1598</v>
      </c>
      <c r="H1392" s="22">
        <f t="shared" si="33"/>
        <v>54059.030000000006</v>
      </c>
      <c r="J1392" s="11"/>
      <c r="K1392" s="34" t="s">
        <v>2132</v>
      </c>
    </row>
    <row r="1393" spans="1:11" ht="23.25" hidden="1" customHeight="1" x14ac:dyDescent="0.3">
      <c r="A1393" s="3">
        <v>2023</v>
      </c>
      <c r="B1393" s="94" t="s">
        <v>435</v>
      </c>
      <c r="C1393" s="5">
        <v>45110</v>
      </c>
      <c r="D1393" s="1" t="s">
        <v>593</v>
      </c>
      <c r="E1393" s="3" t="s">
        <v>99</v>
      </c>
      <c r="F1393" s="2"/>
      <c r="G1393" s="2">
        <v>6818</v>
      </c>
      <c r="H1393" s="4">
        <f t="shared" si="33"/>
        <v>47241.030000000006</v>
      </c>
      <c r="K1393" s="3" t="s">
        <v>2144</v>
      </c>
    </row>
    <row r="1394" spans="1:11" ht="23.25" hidden="1" customHeight="1" x14ac:dyDescent="0.3">
      <c r="A1394" s="3">
        <v>2023</v>
      </c>
      <c r="B1394" s="94" t="s">
        <v>435</v>
      </c>
      <c r="C1394" s="5">
        <v>45110</v>
      </c>
      <c r="D1394" s="1" t="s">
        <v>364</v>
      </c>
      <c r="E1394" s="3" t="s">
        <v>99</v>
      </c>
      <c r="F1394" s="2"/>
      <c r="G1394" s="2">
        <v>2500</v>
      </c>
      <c r="H1394" s="4">
        <f t="shared" si="33"/>
        <v>44741.030000000006</v>
      </c>
      <c r="K1394" s="3" t="s">
        <v>2145</v>
      </c>
    </row>
    <row r="1395" spans="1:11" ht="23.25" hidden="1" customHeight="1" x14ac:dyDescent="0.3">
      <c r="A1395" s="3">
        <v>2023</v>
      </c>
      <c r="B1395" s="94" t="s">
        <v>435</v>
      </c>
      <c r="C1395" s="5">
        <v>45110</v>
      </c>
      <c r="D1395" s="1" t="s">
        <v>441</v>
      </c>
      <c r="E1395" s="3" t="s">
        <v>99</v>
      </c>
      <c r="F1395" s="2"/>
      <c r="G1395" s="2">
        <v>2948</v>
      </c>
      <c r="H1395" s="4">
        <f t="shared" si="33"/>
        <v>41793.030000000006</v>
      </c>
      <c r="K1395" s="3" t="s">
        <v>2141</v>
      </c>
    </row>
    <row r="1396" spans="1:11" ht="23.25" hidden="1" customHeight="1" x14ac:dyDescent="0.3">
      <c r="A1396" s="3">
        <v>2023</v>
      </c>
      <c r="B1396" s="94" t="s">
        <v>435</v>
      </c>
      <c r="C1396" s="5">
        <v>45110</v>
      </c>
      <c r="D1396" s="1" t="s">
        <v>457</v>
      </c>
      <c r="E1396" s="3" t="s">
        <v>99</v>
      </c>
      <c r="F1396" s="2"/>
      <c r="G1396" s="2">
        <v>3600</v>
      </c>
      <c r="H1396" s="4">
        <f t="shared" si="33"/>
        <v>38193.030000000006</v>
      </c>
      <c r="K1396" s="3" t="s">
        <v>2142</v>
      </c>
    </row>
    <row r="1397" spans="1:11" ht="23.25" hidden="1" customHeight="1" x14ac:dyDescent="0.3">
      <c r="A1397" s="3">
        <v>2023</v>
      </c>
      <c r="B1397" s="94" t="s">
        <v>435</v>
      </c>
      <c r="C1397" s="5">
        <v>45110</v>
      </c>
      <c r="D1397" s="1" t="s">
        <v>96</v>
      </c>
      <c r="E1397" s="3" t="s">
        <v>99</v>
      </c>
      <c r="F1397" s="2"/>
      <c r="G1397" s="2">
        <v>30000</v>
      </c>
      <c r="H1397" s="4">
        <f t="shared" si="33"/>
        <v>8193.0300000000061</v>
      </c>
      <c r="K1397" s="3" t="s">
        <v>2143</v>
      </c>
    </row>
    <row r="1398" spans="1:11" ht="23.25" hidden="1" customHeight="1" x14ac:dyDescent="0.3">
      <c r="A1398" s="3">
        <v>2023</v>
      </c>
      <c r="B1398" s="94" t="s">
        <v>435</v>
      </c>
      <c r="C1398" s="5">
        <v>45111</v>
      </c>
      <c r="D1398" s="1" t="s">
        <v>462</v>
      </c>
      <c r="E1398" s="3" t="s">
        <v>22</v>
      </c>
      <c r="F1398" s="2">
        <v>1850</v>
      </c>
      <c r="G1398" s="2"/>
      <c r="H1398" s="4">
        <f t="shared" si="33"/>
        <v>10043.030000000006</v>
      </c>
      <c r="K1398" s="3" t="s">
        <v>2151</v>
      </c>
    </row>
    <row r="1399" spans="1:11" ht="23.25" hidden="1" customHeight="1" x14ac:dyDescent="0.3">
      <c r="A1399" s="3">
        <v>2023</v>
      </c>
      <c r="B1399" s="94" t="s">
        <v>435</v>
      </c>
      <c r="C1399" s="5">
        <v>45111</v>
      </c>
      <c r="D1399" s="1" t="s">
        <v>462</v>
      </c>
      <c r="E1399" s="3" t="s">
        <v>22</v>
      </c>
      <c r="F1399" s="2">
        <v>2030</v>
      </c>
      <c r="G1399" s="2"/>
      <c r="H1399" s="4">
        <f t="shared" si="33"/>
        <v>12073.030000000006</v>
      </c>
      <c r="K1399" s="3" t="s">
        <v>2152</v>
      </c>
    </row>
    <row r="1400" spans="1:11" ht="23.25" hidden="1" customHeight="1" x14ac:dyDescent="0.3">
      <c r="A1400" s="3">
        <v>2023</v>
      </c>
      <c r="B1400" s="94" t="s">
        <v>435</v>
      </c>
      <c r="C1400" s="5">
        <v>45111</v>
      </c>
      <c r="D1400" s="1" t="s">
        <v>473</v>
      </c>
      <c r="E1400" s="3" t="s">
        <v>22</v>
      </c>
      <c r="F1400" s="2">
        <v>3300</v>
      </c>
      <c r="G1400" s="2"/>
      <c r="H1400" s="4">
        <f t="shared" si="33"/>
        <v>15373.030000000006</v>
      </c>
      <c r="K1400" s="3" t="s">
        <v>2153</v>
      </c>
    </row>
    <row r="1401" spans="1:11" ht="23.25" hidden="1" customHeight="1" x14ac:dyDescent="0.3">
      <c r="A1401" s="3">
        <v>2023</v>
      </c>
      <c r="B1401" s="94" t="s">
        <v>435</v>
      </c>
      <c r="C1401" s="5">
        <v>45111</v>
      </c>
      <c r="D1401" s="1" t="s">
        <v>544</v>
      </c>
      <c r="E1401" s="3" t="s">
        <v>22</v>
      </c>
      <c r="F1401" s="2">
        <v>6900</v>
      </c>
      <c r="G1401" s="2"/>
      <c r="H1401" s="4">
        <f t="shared" si="33"/>
        <v>22273.030000000006</v>
      </c>
      <c r="K1401" s="3" t="s">
        <v>2154</v>
      </c>
    </row>
    <row r="1402" spans="1:11" ht="23.25" hidden="1" customHeight="1" x14ac:dyDescent="0.3">
      <c r="A1402" s="3">
        <v>2023</v>
      </c>
      <c r="B1402" s="94" t="s">
        <v>435</v>
      </c>
      <c r="C1402" s="5">
        <v>45112</v>
      </c>
      <c r="D1402" s="1" t="s">
        <v>3390</v>
      </c>
      <c r="E1402" s="3" t="s">
        <v>99</v>
      </c>
      <c r="F1402" s="2"/>
      <c r="G1402" s="2">
        <v>3000</v>
      </c>
      <c r="H1402" s="4">
        <f t="shared" si="33"/>
        <v>19273.030000000006</v>
      </c>
      <c r="K1402" s="3" t="s">
        <v>2139</v>
      </c>
    </row>
    <row r="1403" spans="1:11" ht="23.25" hidden="1" customHeight="1" x14ac:dyDescent="0.3">
      <c r="A1403" s="3">
        <v>2023</v>
      </c>
      <c r="B1403" s="94" t="s">
        <v>435</v>
      </c>
      <c r="C1403" s="5">
        <v>45112</v>
      </c>
      <c r="D1403" s="1" t="s">
        <v>169</v>
      </c>
      <c r="E1403" s="3" t="s">
        <v>99</v>
      </c>
      <c r="F1403" s="2"/>
      <c r="G1403" s="2">
        <v>5000</v>
      </c>
      <c r="H1403" s="4">
        <f t="shared" si="33"/>
        <v>14273.030000000006</v>
      </c>
      <c r="K1403" s="3" t="s">
        <v>2140</v>
      </c>
    </row>
    <row r="1404" spans="1:11" ht="23.25" hidden="1" customHeight="1" x14ac:dyDescent="0.3">
      <c r="A1404" s="3">
        <v>2023</v>
      </c>
      <c r="B1404" s="94" t="s">
        <v>435</v>
      </c>
      <c r="C1404" s="5">
        <v>45116</v>
      </c>
      <c r="D1404" s="1" t="s">
        <v>96</v>
      </c>
      <c r="E1404" s="3" t="s">
        <v>99</v>
      </c>
      <c r="F1404" s="2"/>
      <c r="G1404" s="2">
        <v>10000</v>
      </c>
      <c r="H1404" s="4">
        <f t="shared" si="33"/>
        <v>4273.0300000000061</v>
      </c>
      <c r="K1404" s="3" t="s">
        <v>2158</v>
      </c>
    </row>
    <row r="1405" spans="1:11" ht="23.25" hidden="1" customHeight="1" x14ac:dyDescent="0.3">
      <c r="A1405" s="3">
        <v>2023</v>
      </c>
      <c r="B1405" s="94" t="s">
        <v>435</v>
      </c>
      <c r="C1405" s="5">
        <v>45117</v>
      </c>
      <c r="D1405" s="1" t="s">
        <v>1111</v>
      </c>
      <c r="E1405" s="3" t="s">
        <v>22</v>
      </c>
      <c r="F1405" s="2">
        <v>4200</v>
      </c>
      <c r="G1405" s="2"/>
      <c r="H1405" s="4">
        <f t="shared" si="33"/>
        <v>8473.0300000000061</v>
      </c>
      <c r="K1405" s="3" t="s">
        <v>2168</v>
      </c>
    </row>
    <row r="1406" spans="1:11" ht="23.25" hidden="1" customHeight="1" x14ac:dyDescent="0.3">
      <c r="A1406" s="3">
        <v>2023</v>
      </c>
      <c r="B1406" s="94" t="s">
        <v>435</v>
      </c>
      <c r="C1406" s="5">
        <v>45118</v>
      </c>
      <c r="D1406" s="1" t="s">
        <v>1111</v>
      </c>
      <c r="E1406" s="3" t="s">
        <v>22</v>
      </c>
      <c r="F1406" s="2">
        <v>9200</v>
      </c>
      <c r="G1406" s="2"/>
      <c r="H1406" s="4">
        <f t="shared" si="33"/>
        <v>17673.030000000006</v>
      </c>
      <c r="K1406" s="3" t="s">
        <v>2169</v>
      </c>
    </row>
    <row r="1407" spans="1:11" ht="23.25" hidden="1" customHeight="1" x14ac:dyDescent="0.3">
      <c r="A1407" s="3">
        <v>2023</v>
      </c>
      <c r="B1407" s="94" t="s">
        <v>435</v>
      </c>
      <c r="C1407" s="5">
        <v>45120</v>
      </c>
      <c r="D1407" s="1" t="s">
        <v>3390</v>
      </c>
      <c r="E1407" s="3" t="s">
        <v>99</v>
      </c>
      <c r="F1407" s="2"/>
      <c r="G1407" s="2">
        <v>3000</v>
      </c>
      <c r="H1407" s="4">
        <f t="shared" si="33"/>
        <v>14673.030000000006</v>
      </c>
      <c r="K1407" s="3" t="s">
        <v>2189</v>
      </c>
    </row>
    <row r="1408" spans="1:11" ht="23.25" hidden="1" customHeight="1" x14ac:dyDescent="0.3">
      <c r="A1408" s="3">
        <v>2023</v>
      </c>
      <c r="B1408" s="94" t="s">
        <v>435</v>
      </c>
      <c r="C1408" s="5">
        <v>45121</v>
      </c>
      <c r="D1408" s="1" t="s">
        <v>169</v>
      </c>
      <c r="E1408" s="3" t="s">
        <v>99</v>
      </c>
      <c r="F1408" s="2"/>
      <c r="G1408" s="2">
        <v>5000</v>
      </c>
      <c r="H1408" s="4">
        <f t="shared" si="33"/>
        <v>9673.0300000000061</v>
      </c>
      <c r="K1408" s="3" t="s">
        <v>3391</v>
      </c>
    </row>
    <row r="1409" spans="1:12" ht="23.25" hidden="1" customHeight="1" x14ac:dyDescent="0.3">
      <c r="A1409" s="3">
        <v>2023</v>
      </c>
      <c r="B1409" s="94" t="s">
        <v>435</v>
      </c>
      <c r="C1409" s="5">
        <v>45124</v>
      </c>
      <c r="D1409" s="147" t="s">
        <v>2290</v>
      </c>
      <c r="E1409" s="3" t="s">
        <v>325</v>
      </c>
      <c r="F1409" s="88">
        <v>10000</v>
      </c>
      <c r="G1409" s="88"/>
      <c r="H1409" s="4">
        <f t="shared" ref="H1409:H1472" si="34">H1408+F1409-G1409</f>
        <v>19673.030000000006</v>
      </c>
      <c r="K1409" s="177" t="s">
        <v>3363</v>
      </c>
      <c r="L1409" s="11" t="s">
        <v>2216</v>
      </c>
    </row>
    <row r="1410" spans="1:12" ht="23.25" hidden="1" customHeight="1" x14ac:dyDescent="0.3">
      <c r="A1410" s="3">
        <v>2023</v>
      </c>
      <c r="B1410" s="94" t="s">
        <v>435</v>
      </c>
      <c r="C1410" s="5">
        <v>45124</v>
      </c>
      <c r="D1410" s="1" t="s">
        <v>534</v>
      </c>
      <c r="E1410" s="3" t="s">
        <v>22</v>
      </c>
      <c r="F1410" s="2">
        <v>11220</v>
      </c>
      <c r="G1410" s="2"/>
      <c r="H1410" s="4">
        <f t="shared" si="34"/>
        <v>30893.030000000006</v>
      </c>
      <c r="K1410" s="3" t="s">
        <v>2196</v>
      </c>
    </row>
    <row r="1411" spans="1:12" ht="23.25" hidden="1" customHeight="1" x14ac:dyDescent="0.3">
      <c r="A1411" s="3">
        <v>2023</v>
      </c>
      <c r="B1411" s="94" t="s">
        <v>435</v>
      </c>
      <c r="C1411" s="5">
        <v>45126</v>
      </c>
      <c r="D1411" s="1" t="s">
        <v>3390</v>
      </c>
      <c r="E1411" s="3" t="s">
        <v>99</v>
      </c>
      <c r="F1411" s="2"/>
      <c r="G1411" s="2">
        <v>3000</v>
      </c>
      <c r="H1411" s="4">
        <f t="shared" si="34"/>
        <v>27893.030000000006</v>
      </c>
      <c r="K1411" s="3" t="s">
        <v>2190</v>
      </c>
    </row>
    <row r="1412" spans="1:12" ht="23.25" hidden="1" customHeight="1" x14ac:dyDescent="0.3">
      <c r="A1412" s="3">
        <v>2023</v>
      </c>
      <c r="B1412" s="94" t="s">
        <v>435</v>
      </c>
      <c r="C1412" s="5">
        <v>45127</v>
      </c>
      <c r="D1412" s="1" t="s">
        <v>574</v>
      </c>
      <c r="E1412" s="3" t="s">
        <v>22</v>
      </c>
      <c r="F1412" s="2">
        <v>25000</v>
      </c>
      <c r="G1412" s="2"/>
      <c r="H1412" s="4">
        <f t="shared" si="34"/>
        <v>52893.030000000006</v>
      </c>
      <c r="K1412" s="3" t="s">
        <v>2197</v>
      </c>
    </row>
    <row r="1413" spans="1:12" ht="23.25" hidden="1" customHeight="1" x14ac:dyDescent="0.3">
      <c r="A1413" s="3">
        <v>2023</v>
      </c>
      <c r="B1413" s="94" t="s">
        <v>435</v>
      </c>
      <c r="C1413" s="5">
        <v>45129</v>
      </c>
      <c r="D1413" s="1" t="s">
        <v>96</v>
      </c>
      <c r="E1413" s="3" t="s">
        <v>99</v>
      </c>
      <c r="F1413" s="2"/>
      <c r="G1413" s="2">
        <v>30000</v>
      </c>
      <c r="H1413" s="4">
        <f t="shared" si="34"/>
        <v>22893.030000000006</v>
      </c>
      <c r="K1413" s="3" t="s">
        <v>2142</v>
      </c>
    </row>
    <row r="1414" spans="1:12" ht="23.25" hidden="1" customHeight="1" x14ac:dyDescent="0.3">
      <c r="A1414" s="3">
        <v>2023</v>
      </c>
      <c r="B1414" s="94" t="s">
        <v>435</v>
      </c>
      <c r="C1414" s="5">
        <v>45129</v>
      </c>
      <c r="D1414" s="1" t="s">
        <v>3390</v>
      </c>
      <c r="E1414" s="3" t="s">
        <v>99</v>
      </c>
      <c r="F1414" s="2"/>
      <c r="G1414" s="2">
        <v>3000</v>
      </c>
      <c r="H1414" s="4">
        <f t="shared" si="34"/>
        <v>19893.030000000006</v>
      </c>
      <c r="K1414" s="3" t="s">
        <v>2191</v>
      </c>
    </row>
    <row r="1415" spans="1:12" ht="23.25" hidden="1" customHeight="1" x14ac:dyDescent="0.3">
      <c r="A1415" s="3">
        <v>2023</v>
      </c>
      <c r="B1415" s="94" t="s">
        <v>435</v>
      </c>
      <c r="C1415" s="5">
        <v>45131</v>
      </c>
      <c r="D1415" s="1" t="s">
        <v>1790</v>
      </c>
      <c r="E1415" s="3" t="s">
        <v>22</v>
      </c>
      <c r="F1415" s="2">
        <v>1671.95</v>
      </c>
      <c r="G1415" s="2"/>
      <c r="H1415" s="4">
        <f t="shared" si="34"/>
        <v>21564.980000000007</v>
      </c>
      <c r="K1415" s="3" t="s">
        <v>2198</v>
      </c>
    </row>
    <row r="1416" spans="1:12" ht="23.25" hidden="1" customHeight="1" x14ac:dyDescent="0.3">
      <c r="A1416" s="3">
        <v>2023</v>
      </c>
      <c r="B1416" s="94" t="s">
        <v>435</v>
      </c>
      <c r="C1416" s="5">
        <v>45132</v>
      </c>
      <c r="D1416" s="1" t="s">
        <v>2086</v>
      </c>
      <c r="E1416" s="3" t="s">
        <v>22</v>
      </c>
      <c r="F1416" s="2">
        <v>1080</v>
      </c>
      <c r="G1416" s="2"/>
      <c r="H1416" s="4">
        <f t="shared" si="34"/>
        <v>22644.980000000007</v>
      </c>
      <c r="K1416" s="3" t="s">
        <v>2206</v>
      </c>
    </row>
    <row r="1417" spans="1:12" ht="23.25" hidden="1" customHeight="1" x14ac:dyDescent="0.3">
      <c r="A1417" s="3">
        <v>2023</v>
      </c>
      <c r="B1417" s="94" t="s">
        <v>435</v>
      </c>
      <c r="C1417" s="5">
        <v>45133</v>
      </c>
      <c r="D1417" s="1" t="s">
        <v>2200</v>
      </c>
      <c r="E1417" s="3" t="s">
        <v>22</v>
      </c>
      <c r="F1417" s="2">
        <v>2050</v>
      </c>
      <c r="G1417" s="2"/>
      <c r="H1417" s="4">
        <f t="shared" si="34"/>
        <v>24694.980000000007</v>
      </c>
      <c r="K1417" s="3" t="s">
        <v>2207</v>
      </c>
    </row>
    <row r="1418" spans="1:12" ht="23.25" hidden="1" customHeight="1" x14ac:dyDescent="0.3">
      <c r="A1418" s="3">
        <v>2023</v>
      </c>
      <c r="B1418" s="94" t="s">
        <v>435</v>
      </c>
      <c r="C1418" s="5">
        <v>45133</v>
      </c>
      <c r="D1418" s="1" t="s">
        <v>2201</v>
      </c>
      <c r="E1418" s="3" t="s">
        <v>22</v>
      </c>
      <c r="F1418" s="2">
        <v>1400</v>
      </c>
      <c r="G1418" s="2"/>
      <c r="H1418" s="4">
        <f t="shared" si="34"/>
        <v>26094.980000000007</v>
      </c>
      <c r="K1418" s="3" t="s">
        <v>2208</v>
      </c>
      <c r="L1418" s="11" t="s">
        <v>2209</v>
      </c>
    </row>
    <row r="1419" spans="1:12" ht="23.25" hidden="1" customHeight="1" x14ac:dyDescent="0.3">
      <c r="A1419" s="3">
        <v>2023</v>
      </c>
      <c r="B1419" s="94" t="s">
        <v>435</v>
      </c>
      <c r="C1419" s="5">
        <v>45134</v>
      </c>
      <c r="D1419" s="1" t="s">
        <v>383</v>
      </c>
      <c r="E1419" s="3" t="s">
        <v>22</v>
      </c>
      <c r="F1419" s="2">
        <v>35000</v>
      </c>
      <c r="G1419" s="2"/>
      <c r="H1419" s="4">
        <f t="shared" si="34"/>
        <v>61094.98000000001</v>
      </c>
      <c r="K1419" s="3" t="s">
        <v>2214</v>
      </c>
    </row>
    <row r="1420" spans="1:12" ht="23.25" hidden="1" customHeight="1" x14ac:dyDescent="0.3">
      <c r="A1420" s="3">
        <v>2023</v>
      </c>
      <c r="B1420" s="94" t="s">
        <v>435</v>
      </c>
      <c r="C1420" s="5">
        <v>45134</v>
      </c>
      <c r="D1420" s="1" t="s">
        <v>40</v>
      </c>
      <c r="E1420" s="3" t="s">
        <v>71</v>
      </c>
      <c r="F1420" s="2"/>
      <c r="G1420" s="2">
        <v>56870.19</v>
      </c>
      <c r="H1420" s="4">
        <f t="shared" si="34"/>
        <v>4224.7900000000081</v>
      </c>
      <c r="K1420" s="3" t="s">
        <v>2210</v>
      </c>
    </row>
    <row r="1421" spans="1:12" ht="23.25" hidden="1" customHeight="1" x14ac:dyDescent="0.3">
      <c r="A1421" s="3">
        <v>2023</v>
      </c>
      <c r="B1421" s="94" t="s">
        <v>435</v>
      </c>
      <c r="C1421" s="5">
        <v>45135</v>
      </c>
      <c r="D1421" s="1" t="s">
        <v>3390</v>
      </c>
      <c r="E1421" s="3" t="s">
        <v>99</v>
      </c>
      <c r="F1421" s="2"/>
      <c r="G1421" s="2">
        <v>3000</v>
      </c>
      <c r="H1421" s="4">
        <f t="shared" si="34"/>
        <v>1224.7900000000081</v>
      </c>
      <c r="K1421" s="3" t="s">
        <v>2211</v>
      </c>
    </row>
    <row r="1422" spans="1:12" ht="23.25" hidden="1" customHeight="1" x14ac:dyDescent="0.3">
      <c r="A1422" s="3">
        <v>2023</v>
      </c>
      <c r="B1422" s="94" t="s">
        <v>435</v>
      </c>
      <c r="C1422" s="5">
        <v>45138</v>
      </c>
      <c r="D1422" s="1" t="s">
        <v>1111</v>
      </c>
      <c r="E1422" s="3" t="s">
        <v>22</v>
      </c>
      <c r="F1422" s="2">
        <v>1100</v>
      </c>
      <c r="G1422" s="2"/>
      <c r="H1422" s="4">
        <f t="shared" si="34"/>
        <v>2324.7900000000081</v>
      </c>
      <c r="K1422" s="3" t="s">
        <v>2213</v>
      </c>
    </row>
    <row r="1423" spans="1:12" s="80" customFormat="1" ht="23.25" hidden="1" customHeight="1" thickBot="1" x14ac:dyDescent="0.35">
      <c r="A1423" s="34">
        <v>2023</v>
      </c>
      <c r="B1423" s="95" t="s">
        <v>435</v>
      </c>
      <c r="C1423" s="19">
        <v>45138</v>
      </c>
      <c r="D1423" s="24" t="s">
        <v>434</v>
      </c>
      <c r="E1423" s="34" t="s">
        <v>99</v>
      </c>
      <c r="F1423" s="21"/>
      <c r="G1423" s="21">
        <v>1598</v>
      </c>
      <c r="H1423" s="22">
        <f t="shared" si="34"/>
        <v>726.79000000000815</v>
      </c>
      <c r="J1423" s="11"/>
      <c r="K1423" s="34" t="s">
        <v>2212</v>
      </c>
    </row>
    <row r="1424" spans="1:12" ht="23.25" hidden="1" customHeight="1" x14ac:dyDescent="0.3">
      <c r="A1424" s="3">
        <v>2023</v>
      </c>
      <c r="B1424" s="94" t="s">
        <v>135</v>
      </c>
      <c r="C1424" s="5">
        <v>45139</v>
      </c>
      <c r="D1424" s="1" t="s">
        <v>367</v>
      </c>
      <c r="E1424" s="3" t="s">
        <v>22</v>
      </c>
      <c r="F1424" s="2">
        <v>64250</v>
      </c>
      <c r="G1424" s="2"/>
      <c r="H1424" s="4">
        <f t="shared" si="34"/>
        <v>64976.790000000008</v>
      </c>
      <c r="K1424" s="3" t="s">
        <v>2243</v>
      </c>
    </row>
    <row r="1425" spans="1:11" ht="23.25" hidden="1" customHeight="1" x14ac:dyDescent="0.3">
      <c r="A1425" s="3">
        <v>2023</v>
      </c>
      <c r="B1425" s="94" t="s">
        <v>135</v>
      </c>
      <c r="C1425" s="5">
        <v>45140</v>
      </c>
      <c r="D1425" s="1" t="s">
        <v>593</v>
      </c>
      <c r="E1425" s="3" t="s">
        <v>99</v>
      </c>
      <c r="F1425" s="2"/>
      <c r="G1425" s="2">
        <v>6818</v>
      </c>
      <c r="H1425" s="4">
        <f t="shared" si="34"/>
        <v>58158.790000000008</v>
      </c>
      <c r="K1425" s="3" t="s">
        <v>2244</v>
      </c>
    </row>
    <row r="1426" spans="1:11" ht="23.25" hidden="1" customHeight="1" x14ac:dyDescent="0.3">
      <c r="A1426" s="3">
        <v>2023</v>
      </c>
      <c r="B1426" s="94" t="s">
        <v>135</v>
      </c>
      <c r="C1426" s="5">
        <v>45140</v>
      </c>
      <c r="D1426" s="1" t="s">
        <v>364</v>
      </c>
      <c r="E1426" s="3" t="s">
        <v>99</v>
      </c>
      <c r="F1426" s="2"/>
      <c r="G1426" s="2">
        <v>2500</v>
      </c>
      <c r="H1426" s="4">
        <f t="shared" si="34"/>
        <v>55658.790000000008</v>
      </c>
      <c r="K1426" s="3" t="s">
        <v>2245</v>
      </c>
    </row>
    <row r="1427" spans="1:11" ht="23.25" hidden="1" customHeight="1" x14ac:dyDescent="0.3">
      <c r="A1427" s="3">
        <v>2023</v>
      </c>
      <c r="B1427" s="94" t="s">
        <v>135</v>
      </c>
      <c r="C1427" s="5">
        <v>45140</v>
      </c>
      <c r="D1427" s="1" t="s">
        <v>441</v>
      </c>
      <c r="E1427" s="3" t="s">
        <v>99</v>
      </c>
      <c r="F1427" s="2"/>
      <c r="G1427" s="2">
        <v>2948</v>
      </c>
      <c r="H1427" s="4">
        <f t="shared" si="34"/>
        <v>52710.790000000008</v>
      </c>
      <c r="K1427" s="3" t="s">
        <v>2246</v>
      </c>
    </row>
    <row r="1428" spans="1:11" ht="23.25" hidden="1" customHeight="1" x14ac:dyDescent="0.3">
      <c r="A1428" s="3">
        <v>2023</v>
      </c>
      <c r="B1428" s="94" t="s">
        <v>135</v>
      </c>
      <c r="C1428" s="5">
        <v>45140</v>
      </c>
      <c r="D1428" s="1" t="s">
        <v>457</v>
      </c>
      <c r="E1428" s="3" t="s">
        <v>99</v>
      </c>
      <c r="F1428" s="2"/>
      <c r="G1428" s="2">
        <v>3600</v>
      </c>
      <c r="H1428" s="4">
        <f t="shared" si="34"/>
        <v>49110.790000000008</v>
      </c>
      <c r="K1428" s="3" t="s">
        <v>2247</v>
      </c>
    </row>
    <row r="1429" spans="1:11" ht="23.25" hidden="1" customHeight="1" x14ac:dyDescent="0.3">
      <c r="A1429" s="3">
        <v>2023</v>
      </c>
      <c r="B1429" s="94" t="s">
        <v>135</v>
      </c>
      <c r="C1429" s="5">
        <v>45140</v>
      </c>
      <c r="D1429" s="1" t="s">
        <v>169</v>
      </c>
      <c r="E1429" s="3" t="s">
        <v>99</v>
      </c>
      <c r="F1429" s="2"/>
      <c r="G1429" s="2">
        <v>3000</v>
      </c>
      <c r="H1429" s="4">
        <f t="shared" si="34"/>
        <v>46110.790000000008</v>
      </c>
      <c r="K1429" s="3" t="s">
        <v>2250</v>
      </c>
    </row>
    <row r="1430" spans="1:11" ht="23.25" hidden="1" customHeight="1" x14ac:dyDescent="0.3">
      <c r="A1430" s="3">
        <v>2023</v>
      </c>
      <c r="B1430" s="94" t="s">
        <v>135</v>
      </c>
      <c r="C1430" s="5">
        <v>45141</v>
      </c>
      <c r="D1430" s="1" t="s">
        <v>487</v>
      </c>
      <c r="E1430" s="3" t="s">
        <v>22</v>
      </c>
      <c r="F1430" s="2">
        <v>1300</v>
      </c>
      <c r="G1430" s="2"/>
      <c r="H1430" s="4">
        <f t="shared" si="34"/>
        <v>47410.790000000008</v>
      </c>
      <c r="K1430" s="3" t="s">
        <v>2255</v>
      </c>
    </row>
    <row r="1431" spans="1:11" ht="23.25" hidden="1" customHeight="1" x14ac:dyDescent="0.3">
      <c r="A1431" s="3">
        <v>2023</v>
      </c>
      <c r="B1431" s="94" t="s">
        <v>135</v>
      </c>
      <c r="C1431" s="5">
        <v>45142</v>
      </c>
      <c r="D1431" s="1" t="s">
        <v>544</v>
      </c>
      <c r="E1431" s="3" t="s">
        <v>22</v>
      </c>
      <c r="F1431" s="2">
        <v>16100</v>
      </c>
      <c r="G1431" s="2"/>
      <c r="H1431" s="4">
        <f t="shared" si="34"/>
        <v>63510.790000000008</v>
      </c>
      <c r="K1431" s="3" t="s">
        <v>2256</v>
      </c>
    </row>
    <row r="1432" spans="1:11" ht="23.25" hidden="1" customHeight="1" x14ac:dyDescent="0.3">
      <c r="A1432" s="3">
        <v>2023</v>
      </c>
      <c r="B1432" s="94" t="s">
        <v>135</v>
      </c>
      <c r="C1432" s="5">
        <v>45142</v>
      </c>
      <c r="D1432" s="1" t="s">
        <v>534</v>
      </c>
      <c r="E1432" s="3" t="s">
        <v>22</v>
      </c>
      <c r="F1432" s="2">
        <v>10160</v>
      </c>
      <c r="G1432" s="2"/>
      <c r="H1432" s="4">
        <f t="shared" si="34"/>
        <v>73670.790000000008</v>
      </c>
      <c r="K1432" s="3" t="s">
        <v>2257</v>
      </c>
    </row>
    <row r="1433" spans="1:11" ht="23.25" hidden="1" customHeight="1" x14ac:dyDescent="0.3">
      <c r="A1433" s="3">
        <v>2023</v>
      </c>
      <c r="B1433" s="94" t="s">
        <v>135</v>
      </c>
      <c r="C1433" s="5">
        <v>45146</v>
      </c>
      <c r="D1433" s="1" t="s">
        <v>87</v>
      </c>
      <c r="E1433" s="3" t="s">
        <v>99</v>
      </c>
      <c r="F1433" s="2"/>
      <c r="G1433" s="2">
        <v>10000</v>
      </c>
      <c r="H1433" s="4">
        <f t="shared" si="34"/>
        <v>63670.790000000008</v>
      </c>
      <c r="K1433" s="3" t="s">
        <v>2277</v>
      </c>
    </row>
    <row r="1434" spans="1:11" ht="23.25" hidden="1" customHeight="1" x14ac:dyDescent="0.3">
      <c r="A1434" s="3">
        <v>2023</v>
      </c>
      <c r="B1434" s="94" t="s">
        <v>135</v>
      </c>
      <c r="C1434" s="5">
        <v>45146</v>
      </c>
      <c r="D1434" s="1" t="s">
        <v>96</v>
      </c>
      <c r="E1434" s="3" t="s">
        <v>99</v>
      </c>
      <c r="F1434" s="2"/>
      <c r="G1434" s="2">
        <v>40000</v>
      </c>
      <c r="H1434" s="4">
        <f t="shared" si="34"/>
        <v>23670.790000000008</v>
      </c>
      <c r="K1434" s="3" t="s">
        <v>2225</v>
      </c>
    </row>
    <row r="1435" spans="1:11" ht="23.25" hidden="1" customHeight="1" x14ac:dyDescent="0.3">
      <c r="A1435" s="3">
        <v>2023</v>
      </c>
      <c r="B1435" s="94" t="s">
        <v>135</v>
      </c>
      <c r="C1435" s="5">
        <v>45147</v>
      </c>
      <c r="D1435" s="1" t="s">
        <v>405</v>
      </c>
      <c r="E1435" s="3" t="s">
        <v>22</v>
      </c>
      <c r="F1435" s="2">
        <v>3600</v>
      </c>
      <c r="G1435" s="2"/>
      <c r="H1435" s="4">
        <f t="shared" si="34"/>
        <v>27270.790000000008</v>
      </c>
      <c r="K1435" s="3" t="s">
        <v>2261</v>
      </c>
    </row>
    <row r="1436" spans="1:11" ht="23.25" hidden="1" customHeight="1" x14ac:dyDescent="0.3">
      <c r="A1436" s="3">
        <v>2023</v>
      </c>
      <c r="B1436" s="94" t="s">
        <v>135</v>
      </c>
      <c r="C1436" s="5">
        <v>45147</v>
      </c>
      <c r="D1436" s="1" t="s">
        <v>479</v>
      </c>
      <c r="E1436" s="3" t="s">
        <v>22</v>
      </c>
      <c r="F1436" s="2">
        <v>6750</v>
      </c>
      <c r="G1436" s="2"/>
      <c r="H1436" s="4">
        <f t="shared" si="34"/>
        <v>34020.790000000008</v>
      </c>
      <c r="K1436" s="3" t="s">
        <v>2262</v>
      </c>
    </row>
    <row r="1437" spans="1:11" ht="23.25" hidden="1" customHeight="1" x14ac:dyDescent="0.3">
      <c r="A1437" s="3">
        <v>2023</v>
      </c>
      <c r="B1437" s="94" t="s">
        <v>135</v>
      </c>
      <c r="C1437" s="5">
        <v>45148</v>
      </c>
      <c r="D1437" s="1" t="s">
        <v>572</v>
      </c>
      <c r="E1437" s="3" t="s">
        <v>22</v>
      </c>
      <c r="F1437" s="2">
        <v>1850</v>
      </c>
      <c r="G1437" s="2"/>
      <c r="H1437" s="4">
        <f t="shared" si="34"/>
        <v>35870.790000000008</v>
      </c>
      <c r="K1437" s="3" t="s">
        <v>2258</v>
      </c>
    </row>
    <row r="1438" spans="1:11" ht="23.25" hidden="1" customHeight="1" x14ac:dyDescent="0.3">
      <c r="A1438" s="3">
        <v>2023</v>
      </c>
      <c r="B1438" s="94" t="s">
        <v>135</v>
      </c>
      <c r="C1438" s="5">
        <v>45152</v>
      </c>
      <c r="D1438" s="1" t="s">
        <v>169</v>
      </c>
      <c r="E1438" s="3" t="s">
        <v>99</v>
      </c>
      <c r="F1438" s="2"/>
      <c r="G1438" s="2">
        <v>10000</v>
      </c>
      <c r="H1438" s="4">
        <f t="shared" si="34"/>
        <v>25870.790000000008</v>
      </c>
      <c r="K1438" s="3" t="s">
        <v>2276</v>
      </c>
    </row>
    <row r="1439" spans="1:11" ht="23.25" hidden="1" customHeight="1" x14ac:dyDescent="0.3">
      <c r="A1439" s="3">
        <v>2023</v>
      </c>
      <c r="B1439" s="94" t="s">
        <v>135</v>
      </c>
      <c r="C1439" s="5">
        <v>45154</v>
      </c>
      <c r="D1439" s="1" t="s">
        <v>166</v>
      </c>
      <c r="E1439" s="3" t="s">
        <v>22</v>
      </c>
      <c r="F1439" s="2">
        <v>1850</v>
      </c>
      <c r="G1439" s="2"/>
      <c r="H1439" s="4">
        <f t="shared" si="34"/>
        <v>27720.790000000008</v>
      </c>
      <c r="K1439" s="3" t="s">
        <v>2259</v>
      </c>
    </row>
    <row r="1440" spans="1:11" ht="23.25" hidden="1" customHeight="1" x14ac:dyDescent="0.3">
      <c r="A1440" s="3">
        <v>2023</v>
      </c>
      <c r="B1440" s="94" t="s">
        <v>135</v>
      </c>
      <c r="C1440" s="5">
        <v>45157</v>
      </c>
      <c r="D1440" s="1" t="s">
        <v>462</v>
      </c>
      <c r="E1440" s="3" t="s">
        <v>22</v>
      </c>
      <c r="F1440" s="2">
        <v>4100</v>
      </c>
      <c r="G1440" s="2"/>
      <c r="H1440" s="4">
        <f t="shared" si="34"/>
        <v>31820.790000000008</v>
      </c>
      <c r="K1440" s="3" t="s">
        <v>2260</v>
      </c>
    </row>
    <row r="1441" spans="1:12" ht="23.25" hidden="1" customHeight="1" x14ac:dyDescent="0.3">
      <c r="A1441" s="3">
        <v>2023</v>
      </c>
      <c r="B1441" s="94" t="s">
        <v>135</v>
      </c>
      <c r="C1441" s="5">
        <v>45157</v>
      </c>
      <c r="D1441" s="1" t="s">
        <v>96</v>
      </c>
      <c r="E1441" s="3" t="s">
        <v>99</v>
      </c>
      <c r="F1441" s="2"/>
      <c r="G1441" s="2">
        <v>10000</v>
      </c>
      <c r="H1441" s="4">
        <f t="shared" si="34"/>
        <v>21820.790000000008</v>
      </c>
      <c r="K1441" s="3" t="s">
        <v>2278</v>
      </c>
    </row>
    <row r="1442" spans="1:12" ht="23.25" hidden="1" customHeight="1" x14ac:dyDescent="0.3">
      <c r="A1442" s="3">
        <v>2023</v>
      </c>
      <c r="B1442" s="94" t="s">
        <v>135</v>
      </c>
      <c r="C1442" s="5">
        <v>45159</v>
      </c>
      <c r="D1442" s="1" t="s">
        <v>574</v>
      </c>
      <c r="E1442" s="3" t="s">
        <v>22</v>
      </c>
      <c r="F1442" s="2">
        <v>20000</v>
      </c>
      <c r="G1442" s="2"/>
      <c r="H1442" s="4">
        <f t="shared" si="34"/>
        <v>41820.790000000008</v>
      </c>
      <c r="K1442" s="3" t="s">
        <v>2279</v>
      </c>
    </row>
    <row r="1443" spans="1:12" ht="23.25" hidden="1" customHeight="1" x14ac:dyDescent="0.3">
      <c r="A1443" s="3">
        <v>2023</v>
      </c>
      <c r="B1443" s="94" t="s">
        <v>135</v>
      </c>
      <c r="C1443" s="5">
        <v>45161</v>
      </c>
      <c r="D1443" s="1" t="s">
        <v>166</v>
      </c>
      <c r="E1443" s="3" t="s">
        <v>22</v>
      </c>
      <c r="F1443" s="2">
        <v>1850</v>
      </c>
      <c r="G1443" s="2"/>
      <c r="H1443" s="4">
        <f t="shared" si="34"/>
        <v>43670.790000000008</v>
      </c>
      <c r="K1443" s="3" t="s">
        <v>2285</v>
      </c>
    </row>
    <row r="1444" spans="1:12" ht="23.25" hidden="1" customHeight="1" x14ac:dyDescent="0.3">
      <c r="A1444" s="3">
        <v>2023</v>
      </c>
      <c r="B1444" s="94" t="s">
        <v>135</v>
      </c>
      <c r="C1444" s="5">
        <v>45162</v>
      </c>
      <c r="D1444" s="1" t="s">
        <v>469</v>
      </c>
      <c r="E1444" s="3" t="s">
        <v>22</v>
      </c>
      <c r="F1444" s="2">
        <v>3900</v>
      </c>
      <c r="G1444" s="2"/>
      <c r="H1444" s="4">
        <f t="shared" si="34"/>
        <v>47570.790000000008</v>
      </c>
      <c r="K1444" s="3" t="s">
        <v>2286</v>
      </c>
    </row>
    <row r="1445" spans="1:12" ht="23.25" hidden="1" customHeight="1" x14ac:dyDescent="0.3">
      <c r="A1445" s="3">
        <v>2023</v>
      </c>
      <c r="B1445" s="94" t="s">
        <v>135</v>
      </c>
      <c r="C1445" s="5">
        <v>45162</v>
      </c>
      <c r="D1445" s="1" t="s">
        <v>350</v>
      </c>
      <c r="E1445" s="3" t="s">
        <v>22</v>
      </c>
      <c r="F1445" s="2">
        <v>17437.599999999999</v>
      </c>
      <c r="G1445" s="2"/>
      <c r="H1445" s="4">
        <f t="shared" si="34"/>
        <v>65008.390000000007</v>
      </c>
      <c r="K1445" s="3" t="s">
        <v>2288</v>
      </c>
    </row>
    <row r="1446" spans="1:12" ht="23.25" hidden="1" customHeight="1" x14ac:dyDescent="0.3">
      <c r="A1446" s="3">
        <v>2023</v>
      </c>
      <c r="B1446" s="94" t="s">
        <v>135</v>
      </c>
      <c r="C1446" s="5">
        <v>45163</v>
      </c>
      <c r="D1446" s="1" t="s">
        <v>367</v>
      </c>
      <c r="E1446" s="3" t="s">
        <v>22</v>
      </c>
      <c r="F1446" s="2">
        <v>67650</v>
      </c>
      <c r="G1446" s="2"/>
      <c r="H1446" s="4">
        <f t="shared" si="34"/>
        <v>132658.39000000001</v>
      </c>
      <c r="K1446" s="3" t="s">
        <v>2287</v>
      </c>
    </row>
    <row r="1447" spans="1:12" ht="23.25" hidden="1" customHeight="1" x14ac:dyDescent="0.3">
      <c r="A1447" s="3">
        <v>2023</v>
      </c>
      <c r="B1447" s="94" t="s">
        <v>135</v>
      </c>
      <c r="C1447" s="5">
        <v>45163</v>
      </c>
      <c r="D1447" s="1" t="s">
        <v>40</v>
      </c>
      <c r="E1447" s="3" t="s">
        <v>71</v>
      </c>
      <c r="F1447" s="2"/>
      <c r="G1447" s="2">
        <v>50429.49</v>
      </c>
      <c r="H1447" s="4">
        <f t="shared" si="34"/>
        <v>82228.900000000023</v>
      </c>
      <c r="K1447" s="3" t="s">
        <v>2289</v>
      </c>
    </row>
    <row r="1448" spans="1:12" ht="23.25" hidden="1" customHeight="1" x14ac:dyDescent="0.3">
      <c r="A1448" s="3">
        <v>2023</v>
      </c>
      <c r="B1448" s="94" t="s">
        <v>135</v>
      </c>
      <c r="C1448" s="5">
        <v>45163</v>
      </c>
      <c r="D1448" s="1" t="s">
        <v>1790</v>
      </c>
      <c r="E1448" s="3" t="s">
        <v>22</v>
      </c>
      <c r="F1448" s="2">
        <v>819.35</v>
      </c>
      <c r="G1448" s="2"/>
      <c r="H1448" s="4">
        <f t="shared" si="34"/>
        <v>83048.250000000029</v>
      </c>
      <c r="K1448" s="3" t="s">
        <v>2298</v>
      </c>
    </row>
    <row r="1449" spans="1:12" ht="23.25" hidden="1" customHeight="1" x14ac:dyDescent="0.3">
      <c r="A1449" s="3">
        <v>2023</v>
      </c>
      <c r="B1449" s="94" t="s">
        <v>135</v>
      </c>
      <c r="C1449" s="5">
        <v>45166</v>
      </c>
      <c r="D1449" s="1" t="s">
        <v>469</v>
      </c>
      <c r="E1449" s="3" t="s">
        <v>22</v>
      </c>
      <c r="F1449" s="2">
        <v>8400</v>
      </c>
      <c r="G1449" s="2"/>
      <c r="H1449" s="4">
        <f t="shared" si="34"/>
        <v>91448.250000000029</v>
      </c>
      <c r="K1449" s="3" t="s">
        <v>2299</v>
      </c>
      <c r="L1449" s="97" t="s">
        <v>2302</v>
      </c>
    </row>
    <row r="1450" spans="1:12" ht="23.25" hidden="1" customHeight="1" x14ac:dyDescent="0.3">
      <c r="A1450" s="3">
        <v>2023</v>
      </c>
      <c r="B1450" s="94" t="s">
        <v>135</v>
      </c>
      <c r="C1450" s="5">
        <v>45166</v>
      </c>
      <c r="D1450" s="1" t="s">
        <v>582</v>
      </c>
      <c r="E1450" s="3" t="s">
        <v>22</v>
      </c>
      <c r="F1450" s="2">
        <v>2390</v>
      </c>
      <c r="G1450" s="2"/>
      <c r="H1450" s="4">
        <f t="shared" si="34"/>
        <v>93838.250000000029</v>
      </c>
      <c r="K1450" s="3" t="s">
        <v>2300</v>
      </c>
    </row>
    <row r="1451" spans="1:12" s="80" customFormat="1" ht="23.25" hidden="1" customHeight="1" thickBot="1" x14ac:dyDescent="0.35">
      <c r="A1451" s="34">
        <v>2023</v>
      </c>
      <c r="B1451" s="95" t="s">
        <v>135</v>
      </c>
      <c r="C1451" s="19">
        <v>45169</v>
      </c>
      <c r="D1451" s="24" t="s">
        <v>434</v>
      </c>
      <c r="E1451" s="34" t="s">
        <v>99</v>
      </c>
      <c r="F1451" s="21"/>
      <c r="G1451" s="21">
        <v>1598</v>
      </c>
      <c r="H1451" s="22">
        <f t="shared" si="34"/>
        <v>92240.250000000029</v>
      </c>
      <c r="J1451" s="11"/>
      <c r="K1451" s="34" t="s">
        <v>2301</v>
      </c>
    </row>
    <row r="1452" spans="1:12" ht="23.25" hidden="1" customHeight="1" x14ac:dyDescent="0.3">
      <c r="A1452" s="3">
        <v>2023</v>
      </c>
      <c r="B1452" s="94" t="s">
        <v>147</v>
      </c>
      <c r="C1452" s="5">
        <v>45170</v>
      </c>
      <c r="D1452" s="1" t="s">
        <v>169</v>
      </c>
      <c r="E1452" s="3" t="s">
        <v>99</v>
      </c>
      <c r="F1452" s="2"/>
      <c r="G1452" s="2">
        <v>10000</v>
      </c>
      <c r="H1452" s="4">
        <f t="shared" si="34"/>
        <v>82240.250000000029</v>
      </c>
      <c r="K1452" s="3" t="s">
        <v>2310</v>
      </c>
    </row>
    <row r="1453" spans="1:12" ht="23.25" hidden="1" customHeight="1" x14ac:dyDescent="0.3">
      <c r="A1453" s="3">
        <v>2023</v>
      </c>
      <c r="B1453" s="94" t="s">
        <v>147</v>
      </c>
      <c r="C1453" s="5">
        <v>45170</v>
      </c>
      <c r="D1453" s="1" t="s">
        <v>87</v>
      </c>
      <c r="E1453" s="3" t="s">
        <v>99</v>
      </c>
      <c r="F1453" s="2"/>
      <c r="G1453" s="2">
        <v>20000</v>
      </c>
      <c r="H1453" s="4">
        <f t="shared" si="34"/>
        <v>62240.250000000029</v>
      </c>
      <c r="K1453" s="3" t="s">
        <v>2311</v>
      </c>
    </row>
    <row r="1454" spans="1:12" ht="23.25" hidden="1" customHeight="1" x14ac:dyDescent="0.3">
      <c r="A1454" s="3">
        <v>2023</v>
      </c>
      <c r="B1454" s="94" t="s">
        <v>147</v>
      </c>
      <c r="C1454" s="5">
        <v>45173</v>
      </c>
      <c r="D1454" s="1" t="s">
        <v>593</v>
      </c>
      <c r="E1454" s="3" t="s">
        <v>99</v>
      </c>
      <c r="F1454" s="2"/>
      <c r="G1454" s="2">
        <v>6818</v>
      </c>
      <c r="H1454" s="4">
        <f t="shared" si="34"/>
        <v>55422.250000000029</v>
      </c>
      <c r="K1454" s="3" t="s">
        <v>2312</v>
      </c>
    </row>
    <row r="1455" spans="1:12" ht="23.25" hidden="1" customHeight="1" x14ac:dyDescent="0.3">
      <c r="A1455" s="3">
        <v>2023</v>
      </c>
      <c r="B1455" s="94" t="s">
        <v>147</v>
      </c>
      <c r="C1455" s="5">
        <v>45173</v>
      </c>
      <c r="D1455" s="1" t="s">
        <v>364</v>
      </c>
      <c r="E1455" s="3" t="s">
        <v>99</v>
      </c>
      <c r="F1455" s="2"/>
      <c r="G1455" s="2">
        <v>2500</v>
      </c>
      <c r="H1455" s="4">
        <f t="shared" si="34"/>
        <v>52922.250000000029</v>
      </c>
      <c r="K1455" s="3" t="s">
        <v>2313</v>
      </c>
    </row>
    <row r="1456" spans="1:12" ht="23.25" hidden="1" customHeight="1" x14ac:dyDescent="0.3">
      <c r="A1456" s="3">
        <v>2023</v>
      </c>
      <c r="B1456" s="94" t="s">
        <v>147</v>
      </c>
      <c r="C1456" s="5">
        <v>45173</v>
      </c>
      <c r="D1456" s="1" t="s">
        <v>441</v>
      </c>
      <c r="E1456" s="3" t="s">
        <v>99</v>
      </c>
      <c r="F1456" s="2"/>
      <c r="G1456" s="2">
        <v>2948</v>
      </c>
      <c r="H1456" s="4">
        <f t="shared" si="34"/>
        <v>49974.250000000029</v>
      </c>
      <c r="K1456" s="3" t="s">
        <v>2314</v>
      </c>
    </row>
    <row r="1457" spans="1:11" ht="23.25" hidden="1" customHeight="1" x14ac:dyDescent="0.3">
      <c r="A1457" s="3">
        <v>2023</v>
      </c>
      <c r="B1457" s="94" t="s">
        <v>147</v>
      </c>
      <c r="C1457" s="5">
        <v>45173</v>
      </c>
      <c r="D1457" s="1" t="s">
        <v>457</v>
      </c>
      <c r="E1457" s="3" t="s">
        <v>99</v>
      </c>
      <c r="F1457" s="2"/>
      <c r="G1457" s="2">
        <v>3600</v>
      </c>
      <c r="H1457" s="4">
        <f t="shared" si="34"/>
        <v>46374.250000000029</v>
      </c>
      <c r="K1457" s="3" t="s">
        <v>2315</v>
      </c>
    </row>
    <row r="1458" spans="1:11" ht="23.25" hidden="1" customHeight="1" x14ac:dyDescent="0.3">
      <c r="A1458" s="3">
        <v>2023</v>
      </c>
      <c r="B1458" s="94" t="s">
        <v>147</v>
      </c>
      <c r="C1458" s="5">
        <v>45174</v>
      </c>
      <c r="D1458" s="1" t="s">
        <v>544</v>
      </c>
      <c r="E1458" s="3" t="s">
        <v>22</v>
      </c>
      <c r="F1458" s="2">
        <v>24800</v>
      </c>
      <c r="G1458" s="2"/>
      <c r="H1458" s="4">
        <f t="shared" si="34"/>
        <v>71174.250000000029</v>
      </c>
      <c r="K1458" s="3" t="s">
        <v>2316</v>
      </c>
    </row>
    <row r="1459" spans="1:11" ht="23.25" hidden="1" customHeight="1" x14ac:dyDescent="0.3">
      <c r="A1459" s="3">
        <v>2023</v>
      </c>
      <c r="B1459" s="94" t="s">
        <v>147</v>
      </c>
      <c r="C1459" s="5">
        <v>45176</v>
      </c>
      <c r="D1459" s="1" t="s">
        <v>487</v>
      </c>
      <c r="E1459" s="3" t="s">
        <v>22</v>
      </c>
      <c r="F1459" s="2">
        <v>2400</v>
      </c>
      <c r="G1459" s="2"/>
      <c r="H1459" s="4">
        <f t="shared" si="34"/>
        <v>73574.250000000029</v>
      </c>
      <c r="K1459" s="3" t="s">
        <v>2324</v>
      </c>
    </row>
    <row r="1460" spans="1:11" ht="23.25" hidden="1" customHeight="1" x14ac:dyDescent="0.3">
      <c r="A1460" s="3">
        <v>2023</v>
      </c>
      <c r="B1460" s="94" t="s">
        <v>147</v>
      </c>
      <c r="C1460" s="5">
        <v>45176</v>
      </c>
      <c r="D1460" s="1" t="s">
        <v>169</v>
      </c>
      <c r="E1460" s="3" t="s">
        <v>99</v>
      </c>
      <c r="F1460" s="2"/>
      <c r="G1460" s="2">
        <v>10000</v>
      </c>
      <c r="H1460" s="4">
        <f t="shared" si="34"/>
        <v>63574.250000000029</v>
      </c>
      <c r="K1460" s="3" t="s">
        <v>2328</v>
      </c>
    </row>
    <row r="1461" spans="1:11" ht="23.25" hidden="1" customHeight="1" x14ac:dyDescent="0.3">
      <c r="A1461" s="3">
        <v>2023</v>
      </c>
      <c r="B1461" s="94" t="s">
        <v>147</v>
      </c>
      <c r="C1461" s="5">
        <v>45177</v>
      </c>
      <c r="D1461" s="1" t="s">
        <v>1111</v>
      </c>
      <c r="E1461" s="3" t="s">
        <v>22</v>
      </c>
      <c r="F1461" s="2">
        <v>850</v>
      </c>
      <c r="G1461" s="2"/>
      <c r="H1461" s="4">
        <f t="shared" si="34"/>
        <v>64424.250000000029</v>
      </c>
      <c r="K1461" s="3" t="s">
        <v>2321</v>
      </c>
    </row>
    <row r="1462" spans="1:11" ht="23.25" hidden="1" customHeight="1" x14ac:dyDescent="0.3">
      <c r="A1462" s="3">
        <v>2023</v>
      </c>
      <c r="B1462" s="94" t="s">
        <v>147</v>
      </c>
      <c r="C1462" s="5">
        <v>45177</v>
      </c>
      <c r="D1462" s="1" t="s">
        <v>1111</v>
      </c>
      <c r="E1462" s="3" t="s">
        <v>22</v>
      </c>
      <c r="F1462" s="2">
        <v>1700</v>
      </c>
      <c r="G1462" s="2"/>
      <c r="H1462" s="4">
        <f t="shared" si="34"/>
        <v>66124.250000000029</v>
      </c>
      <c r="K1462" s="3" t="s">
        <v>2322</v>
      </c>
    </row>
    <row r="1463" spans="1:11" ht="23.25" hidden="1" customHeight="1" x14ac:dyDescent="0.3">
      <c r="A1463" s="3">
        <v>2023</v>
      </c>
      <c r="B1463" s="94" t="s">
        <v>147</v>
      </c>
      <c r="C1463" s="5">
        <v>45177</v>
      </c>
      <c r="D1463" s="1" t="s">
        <v>1111</v>
      </c>
      <c r="E1463" s="3" t="s">
        <v>22</v>
      </c>
      <c r="F1463" s="2">
        <v>4200</v>
      </c>
      <c r="G1463" s="2"/>
      <c r="H1463" s="4">
        <f t="shared" si="34"/>
        <v>70324.250000000029</v>
      </c>
      <c r="K1463" s="3" t="s">
        <v>2323</v>
      </c>
    </row>
    <row r="1464" spans="1:11" ht="23.25" hidden="1" customHeight="1" x14ac:dyDescent="0.3">
      <c r="A1464" s="3">
        <v>2023</v>
      </c>
      <c r="B1464" s="94" t="s">
        <v>147</v>
      </c>
      <c r="C1464" s="5">
        <v>45178</v>
      </c>
      <c r="D1464" s="1" t="s">
        <v>87</v>
      </c>
      <c r="E1464" s="3" t="s">
        <v>99</v>
      </c>
      <c r="F1464" s="2"/>
      <c r="G1464" s="2">
        <v>10000</v>
      </c>
      <c r="H1464" s="4">
        <f t="shared" si="34"/>
        <v>60324.250000000029</v>
      </c>
      <c r="K1464" s="3" t="s">
        <v>2329</v>
      </c>
    </row>
    <row r="1465" spans="1:11" ht="23.25" hidden="1" customHeight="1" x14ac:dyDescent="0.3">
      <c r="A1465" s="3">
        <v>2023</v>
      </c>
      <c r="B1465" s="94" t="s">
        <v>147</v>
      </c>
      <c r="C1465" s="5">
        <v>45181</v>
      </c>
      <c r="D1465" s="1" t="s">
        <v>2318</v>
      </c>
      <c r="E1465" s="3" t="s">
        <v>22</v>
      </c>
      <c r="F1465" s="2">
        <v>13754.25</v>
      </c>
      <c r="G1465" s="2"/>
      <c r="H1465" s="4">
        <f t="shared" si="34"/>
        <v>74078.500000000029</v>
      </c>
      <c r="K1465" s="3" t="s">
        <v>2325</v>
      </c>
    </row>
    <row r="1466" spans="1:11" ht="23.25" hidden="1" customHeight="1" x14ac:dyDescent="0.3">
      <c r="A1466" s="3">
        <v>2023</v>
      </c>
      <c r="B1466" s="94" t="s">
        <v>147</v>
      </c>
      <c r="C1466" s="5">
        <v>45181</v>
      </c>
      <c r="D1466" s="1" t="s">
        <v>2026</v>
      </c>
      <c r="E1466" s="3" t="s">
        <v>99</v>
      </c>
      <c r="F1466" s="2">
        <v>3060</v>
      </c>
      <c r="G1466" s="2"/>
      <c r="H1466" s="4">
        <f t="shared" si="34"/>
        <v>77138.500000000029</v>
      </c>
      <c r="K1466" s="3" t="s">
        <v>2341</v>
      </c>
    </row>
    <row r="1467" spans="1:11" ht="23.25" hidden="1" customHeight="1" x14ac:dyDescent="0.3">
      <c r="A1467" s="3">
        <v>2023</v>
      </c>
      <c r="B1467" s="94" t="s">
        <v>147</v>
      </c>
      <c r="C1467" s="5">
        <v>45181</v>
      </c>
      <c r="D1467" s="1" t="s">
        <v>166</v>
      </c>
      <c r="E1467" s="3" t="s">
        <v>22</v>
      </c>
      <c r="F1467" s="2">
        <v>3700</v>
      </c>
      <c r="G1467" s="2"/>
      <c r="H1467" s="4">
        <f t="shared" si="34"/>
        <v>80838.500000000029</v>
      </c>
      <c r="K1467" s="3" t="s">
        <v>2326</v>
      </c>
    </row>
    <row r="1468" spans="1:11" ht="23.25" hidden="1" customHeight="1" x14ac:dyDescent="0.3">
      <c r="A1468" s="3">
        <v>2023</v>
      </c>
      <c r="B1468" s="94" t="s">
        <v>147</v>
      </c>
      <c r="C1468" s="5">
        <v>45182</v>
      </c>
      <c r="D1468" s="1" t="s">
        <v>534</v>
      </c>
      <c r="E1468" s="3" t="s">
        <v>22</v>
      </c>
      <c r="F1468" s="2">
        <v>15742</v>
      </c>
      <c r="G1468" s="2"/>
      <c r="H1468" s="4">
        <f t="shared" si="34"/>
        <v>96580.500000000029</v>
      </c>
      <c r="K1468" s="3" t="s">
        <v>2327</v>
      </c>
    </row>
    <row r="1469" spans="1:11" ht="23.25" hidden="1" customHeight="1" x14ac:dyDescent="0.3">
      <c r="A1469" s="3">
        <v>2023</v>
      </c>
      <c r="B1469" s="94" t="s">
        <v>147</v>
      </c>
      <c r="C1469" s="5">
        <v>45184</v>
      </c>
      <c r="D1469" s="1" t="s">
        <v>2086</v>
      </c>
      <c r="E1469" s="3" t="s">
        <v>22</v>
      </c>
      <c r="F1469" s="2">
        <v>3160</v>
      </c>
      <c r="G1469" s="2"/>
      <c r="H1469" s="4">
        <f t="shared" si="34"/>
        <v>99740.500000000029</v>
      </c>
      <c r="K1469" s="3" t="s">
        <v>2346</v>
      </c>
    </row>
    <row r="1470" spans="1:11" ht="23.25" hidden="1" customHeight="1" x14ac:dyDescent="0.3">
      <c r="A1470" s="3">
        <v>2023</v>
      </c>
      <c r="B1470" s="94" t="s">
        <v>147</v>
      </c>
      <c r="C1470" s="5">
        <v>45189</v>
      </c>
      <c r="D1470" s="1" t="s">
        <v>574</v>
      </c>
      <c r="E1470" s="3" t="s">
        <v>22</v>
      </c>
      <c r="F1470" s="2">
        <v>27000</v>
      </c>
      <c r="G1470" s="2"/>
      <c r="H1470" s="4">
        <f t="shared" si="34"/>
        <v>126740.50000000003</v>
      </c>
      <c r="K1470" s="3" t="s">
        <v>2347</v>
      </c>
    </row>
    <row r="1471" spans="1:11" ht="23.25" hidden="1" customHeight="1" x14ac:dyDescent="0.3">
      <c r="A1471" s="3">
        <v>2023</v>
      </c>
      <c r="B1471" s="94" t="s">
        <v>147</v>
      </c>
      <c r="C1471" s="5">
        <v>45190</v>
      </c>
      <c r="D1471" s="1" t="s">
        <v>469</v>
      </c>
      <c r="E1471" s="3" t="s">
        <v>22</v>
      </c>
      <c r="F1471" s="2">
        <v>3950</v>
      </c>
      <c r="G1471" s="2"/>
      <c r="H1471" s="4">
        <f t="shared" si="34"/>
        <v>130690.50000000003</v>
      </c>
      <c r="K1471" s="3" t="s">
        <v>2348</v>
      </c>
    </row>
    <row r="1472" spans="1:11" ht="23.25" hidden="1" customHeight="1" x14ac:dyDescent="0.3">
      <c r="A1472" s="3">
        <v>2023</v>
      </c>
      <c r="B1472" s="94" t="s">
        <v>147</v>
      </c>
      <c r="C1472" s="5">
        <v>45190</v>
      </c>
      <c r="D1472" s="1" t="s">
        <v>469</v>
      </c>
      <c r="E1472" s="3" t="s">
        <v>22</v>
      </c>
      <c r="F1472" s="2">
        <v>5880</v>
      </c>
      <c r="G1472" s="2"/>
      <c r="H1472" s="4">
        <f t="shared" si="34"/>
        <v>136570.50000000003</v>
      </c>
      <c r="K1472" s="3" t="s">
        <v>2349</v>
      </c>
    </row>
    <row r="1473" spans="1:12" ht="23.25" hidden="1" customHeight="1" x14ac:dyDescent="0.3">
      <c r="A1473" s="3">
        <v>2023</v>
      </c>
      <c r="B1473" s="94" t="s">
        <v>147</v>
      </c>
      <c r="C1473" s="5">
        <v>45190</v>
      </c>
      <c r="D1473" s="1" t="s">
        <v>169</v>
      </c>
      <c r="E1473" s="3" t="s">
        <v>99</v>
      </c>
      <c r="F1473" s="2"/>
      <c r="G1473" s="2">
        <v>3000</v>
      </c>
      <c r="H1473" s="4">
        <f t="shared" ref="H1473:H1536" si="35">H1472+F1473-G1473</f>
        <v>133570.50000000003</v>
      </c>
      <c r="K1473" s="3" t="s">
        <v>2355</v>
      </c>
    </row>
    <row r="1474" spans="1:12" ht="23.25" hidden="1" customHeight="1" x14ac:dyDescent="0.3">
      <c r="A1474" s="3">
        <v>2023</v>
      </c>
      <c r="B1474" s="94" t="s">
        <v>147</v>
      </c>
      <c r="C1474" s="5">
        <v>45190</v>
      </c>
      <c r="D1474" s="1" t="s">
        <v>40</v>
      </c>
      <c r="E1474" s="3" t="s">
        <v>71</v>
      </c>
      <c r="F1474" s="2"/>
      <c r="G1474" s="2">
        <v>44447.71</v>
      </c>
      <c r="H1474" s="4">
        <f t="shared" si="35"/>
        <v>89122.790000000037</v>
      </c>
      <c r="K1474" s="3" t="s">
        <v>2344</v>
      </c>
    </row>
    <row r="1475" spans="1:12" ht="23.25" hidden="1" customHeight="1" x14ac:dyDescent="0.3">
      <c r="A1475" s="3">
        <v>2023</v>
      </c>
      <c r="B1475" s="94" t="s">
        <v>147</v>
      </c>
      <c r="C1475" s="5">
        <v>45193</v>
      </c>
      <c r="D1475" s="1" t="s">
        <v>572</v>
      </c>
      <c r="E1475" s="3" t="s">
        <v>22</v>
      </c>
      <c r="F1475" s="2">
        <v>1850</v>
      </c>
      <c r="G1475" s="2"/>
      <c r="H1475" s="4">
        <f t="shared" si="35"/>
        <v>90972.790000000037</v>
      </c>
      <c r="K1475" s="3" t="s">
        <v>2350</v>
      </c>
    </row>
    <row r="1476" spans="1:12" ht="23.25" hidden="1" customHeight="1" x14ac:dyDescent="0.3">
      <c r="A1476" s="3">
        <v>2023</v>
      </c>
      <c r="B1476" s="94" t="s">
        <v>147</v>
      </c>
      <c r="C1476" s="5">
        <v>45194</v>
      </c>
      <c r="D1476" s="1" t="s">
        <v>96</v>
      </c>
      <c r="E1476" s="3" t="s">
        <v>99</v>
      </c>
      <c r="F1476" s="2"/>
      <c r="G1476" s="2">
        <v>30000</v>
      </c>
      <c r="H1476" s="4">
        <f t="shared" si="35"/>
        <v>60972.790000000037</v>
      </c>
      <c r="K1476" s="3" t="s">
        <v>2356</v>
      </c>
    </row>
    <row r="1477" spans="1:12" ht="23.25" hidden="1" customHeight="1" x14ac:dyDescent="0.3">
      <c r="A1477" s="3">
        <v>2023</v>
      </c>
      <c r="B1477" s="94" t="s">
        <v>147</v>
      </c>
      <c r="C1477" s="5">
        <v>45195</v>
      </c>
      <c r="D1477" s="1" t="s">
        <v>1790</v>
      </c>
      <c r="E1477" s="3" t="s">
        <v>22</v>
      </c>
      <c r="F1477" s="2">
        <v>750</v>
      </c>
      <c r="G1477" s="2"/>
      <c r="H1477" s="4">
        <f t="shared" si="35"/>
        <v>61722.790000000037</v>
      </c>
      <c r="K1477" s="3" t="s">
        <v>2387</v>
      </c>
    </row>
    <row r="1478" spans="1:12" ht="23.25" hidden="1" customHeight="1" x14ac:dyDescent="0.3">
      <c r="A1478" s="3">
        <v>2023</v>
      </c>
      <c r="B1478" s="94" t="s">
        <v>147</v>
      </c>
      <c r="C1478" s="5">
        <v>45196</v>
      </c>
      <c r="D1478" s="1" t="s">
        <v>96</v>
      </c>
      <c r="E1478" s="3" t="s">
        <v>99</v>
      </c>
      <c r="F1478" s="2"/>
      <c r="G1478" s="2">
        <v>30000</v>
      </c>
      <c r="H1478" s="4">
        <f t="shared" si="35"/>
        <v>31722.790000000037</v>
      </c>
      <c r="K1478" s="3" t="s">
        <v>2390</v>
      </c>
    </row>
    <row r="1479" spans="1:12" ht="23.25" hidden="1" customHeight="1" x14ac:dyDescent="0.3">
      <c r="A1479" s="3">
        <v>2023</v>
      </c>
      <c r="B1479" s="94" t="s">
        <v>147</v>
      </c>
      <c r="C1479" s="5">
        <v>45196</v>
      </c>
      <c r="D1479" s="1" t="s">
        <v>367</v>
      </c>
      <c r="E1479" s="3" t="s">
        <v>22</v>
      </c>
      <c r="F1479" s="2">
        <v>80200</v>
      </c>
      <c r="G1479" s="2"/>
      <c r="H1479" s="4">
        <f t="shared" si="35"/>
        <v>111922.79000000004</v>
      </c>
      <c r="K1479" s="3" t="s">
        <v>2388</v>
      </c>
    </row>
    <row r="1480" spans="1:12" ht="23.25" hidden="1" customHeight="1" x14ac:dyDescent="0.3">
      <c r="A1480" s="3">
        <v>2023</v>
      </c>
      <c r="B1480" s="94" t="s">
        <v>147</v>
      </c>
      <c r="C1480" s="5">
        <v>45198</v>
      </c>
      <c r="D1480" s="1" t="s">
        <v>2383</v>
      </c>
      <c r="E1480" s="3" t="s">
        <v>99</v>
      </c>
      <c r="F1480" s="2"/>
      <c r="G1480" s="2">
        <v>80559.3</v>
      </c>
      <c r="H1480" s="4">
        <f t="shared" si="35"/>
        <v>31363.490000000034</v>
      </c>
      <c r="K1480" s="3" t="s">
        <v>2391</v>
      </c>
      <c r="L1480" s="97" t="s">
        <v>2404</v>
      </c>
    </row>
    <row r="1481" spans="1:12" ht="23.25" hidden="1" customHeight="1" x14ac:dyDescent="0.3">
      <c r="A1481" s="3">
        <v>2023</v>
      </c>
      <c r="B1481" s="94" t="s">
        <v>147</v>
      </c>
      <c r="C1481" s="5">
        <v>45198</v>
      </c>
      <c r="D1481" s="1" t="s">
        <v>457</v>
      </c>
      <c r="E1481" s="3" t="s">
        <v>99</v>
      </c>
      <c r="F1481" s="2"/>
      <c r="G1481" s="2">
        <v>3600</v>
      </c>
      <c r="H1481" s="4">
        <f t="shared" si="35"/>
        <v>27763.490000000034</v>
      </c>
      <c r="K1481" s="3" t="s">
        <v>2392</v>
      </c>
    </row>
    <row r="1482" spans="1:12" ht="23.25" hidden="1" customHeight="1" x14ac:dyDescent="0.3">
      <c r="A1482" s="3">
        <v>2023</v>
      </c>
      <c r="B1482" s="94" t="s">
        <v>147</v>
      </c>
      <c r="C1482" s="5">
        <v>45198</v>
      </c>
      <c r="D1482" s="1" t="s">
        <v>364</v>
      </c>
      <c r="E1482" s="3" t="s">
        <v>99</v>
      </c>
      <c r="F1482" s="2"/>
      <c r="G1482" s="2">
        <v>2500</v>
      </c>
      <c r="H1482" s="4">
        <f t="shared" si="35"/>
        <v>25263.490000000034</v>
      </c>
      <c r="K1482" s="3" t="s">
        <v>2393</v>
      </c>
    </row>
    <row r="1483" spans="1:12" ht="23.25" hidden="1" customHeight="1" x14ac:dyDescent="0.3">
      <c r="A1483" s="3">
        <v>2023</v>
      </c>
      <c r="B1483" s="94" t="s">
        <v>147</v>
      </c>
      <c r="C1483" s="5">
        <v>45198</v>
      </c>
      <c r="D1483" s="1" t="s">
        <v>593</v>
      </c>
      <c r="E1483" s="3" t="s">
        <v>99</v>
      </c>
      <c r="F1483" s="2"/>
      <c r="G1483" s="2">
        <v>6818</v>
      </c>
      <c r="H1483" s="4">
        <f t="shared" si="35"/>
        <v>18445.490000000034</v>
      </c>
      <c r="K1483" s="3" t="s">
        <v>2394</v>
      </c>
    </row>
    <row r="1484" spans="1:12" ht="23.25" hidden="1" customHeight="1" x14ac:dyDescent="0.3">
      <c r="A1484" s="3">
        <v>2023</v>
      </c>
      <c r="B1484" s="94" t="s">
        <v>147</v>
      </c>
      <c r="C1484" s="5">
        <v>45198</v>
      </c>
      <c r="D1484" s="1" t="s">
        <v>1026</v>
      </c>
      <c r="E1484" s="3" t="s">
        <v>22</v>
      </c>
      <c r="F1484" s="2">
        <v>5500</v>
      </c>
      <c r="G1484" s="2"/>
      <c r="H1484" s="4">
        <f t="shared" si="35"/>
        <v>23945.490000000034</v>
      </c>
      <c r="K1484" s="3" t="s">
        <v>2389</v>
      </c>
    </row>
    <row r="1485" spans="1:12" s="80" customFormat="1" ht="23.25" hidden="1" customHeight="1" thickBot="1" x14ac:dyDescent="0.35">
      <c r="A1485" s="34">
        <v>2023</v>
      </c>
      <c r="B1485" s="95" t="s">
        <v>147</v>
      </c>
      <c r="C1485" s="19">
        <v>45199</v>
      </c>
      <c r="D1485" s="24" t="s">
        <v>434</v>
      </c>
      <c r="E1485" s="34" t="s">
        <v>99</v>
      </c>
      <c r="F1485" s="21"/>
      <c r="G1485" s="21">
        <v>1598</v>
      </c>
      <c r="H1485" s="22">
        <f t="shared" si="35"/>
        <v>22347.490000000034</v>
      </c>
      <c r="J1485" s="11"/>
      <c r="K1485" s="34" t="s">
        <v>2403</v>
      </c>
    </row>
    <row r="1486" spans="1:12" ht="23.25" hidden="1" customHeight="1" x14ac:dyDescent="0.3">
      <c r="A1486" s="3">
        <v>2023</v>
      </c>
      <c r="B1486" s="94" t="s">
        <v>459</v>
      </c>
      <c r="C1486" s="5">
        <v>45202</v>
      </c>
      <c r="D1486" s="1" t="s">
        <v>1111</v>
      </c>
      <c r="E1486" s="3" t="s">
        <v>22</v>
      </c>
      <c r="F1486" s="2">
        <v>850</v>
      </c>
      <c r="G1486" s="2"/>
      <c r="H1486" s="4">
        <f t="shared" si="35"/>
        <v>23197.490000000034</v>
      </c>
      <c r="K1486" s="3" t="s">
        <v>2415</v>
      </c>
    </row>
    <row r="1487" spans="1:12" ht="23.25" hidden="1" customHeight="1" x14ac:dyDescent="0.3">
      <c r="A1487" s="3">
        <v>2023</v>
      </c>
      <c r="B1487" s="94" t="s">
        <v>459</v>
      </c>
      <c r="C1487" s="5">
        <v>45202</v>
      </c>
      <c r="D1487" s="1" t="s">
        <v>1111</v>
      </c>
      <c r="E1487" s="3" t="s">
        <v>22</v>
      </c>
      <c r="F1487" s="2">
        <v>1700</v>
      </c>
      <c r="G1487" s="2"/>
      <c r="H1487" s="4">
        <f t="shared" si="35"/>
        <v>24897.490000000034</v>
      </c>
      <c r="K1487" s="3" t="s">
        <v>2416</v>
      </c>
    </row>
    <row r="1488" spans="1:12" ht="23.25" hidden="1" customHeight="1" x14ac:dyDescent="0.3">
      <c r="A1488" s="3">
        <v>2023</v>
      </c>
      <c r="B1488" s="94" t="s">
        <v>459</v>
      </c>
      <c r="C1488" s="5">
        <v>45202</v>
      </c>
      <c r="D1488" s="1" t="s">
        <v>1111</v>
      </c>
      <c r="E1488" s="3" t="s">
        <v>22</v>
      </c>
      <c r="F1488" s="2">
        <v>2450</v>
      </c>
      <c r="G1488" s="2"/>
      <c r="H1488" s="4">
        <f t="shared" si="35"/>
        <v>27347.490000000034</v>
      </c>
      <c r="K1488" s="3" t="s">
        <v>2417</v>
      </c>
    </row>
    <row r="1489" spans="1:11" ht="23.25" hidden="1" customHeight="1" x14ac:dyDescent="0.3">
      <c r="A1489" s="3">
        <v>2023</v>
      </c>
      <c r="B1489" s="94" t="s">
        <v>459</v>
      </c>
      <c r="C1489" s="5">
        <v>45202</v>
      </c>
      <c r="D1489" s="1" t="s">
        <v>582</v>
      </c>
      <c r="E1489" s="3" t="s">
        <v>22</v>
      </c>
      <c r="F1489" s="2">
        <v>580</v>
      </c>
      <c r="G1489" s="2"/>
      <c r="H1489" s="4">
        <f t="shared" si="35"/>
        <v>27927.490000000034</v>
      </c>
      <c r="K1489" s="3" t="s">
        <v>2418</v>
      </c>
    </row>
    <row r="1490" spans="1:11" ht="23.25" hidden="1" customHeight="1" x14ac:dyDescent="0.3">
      <c r="A1490" s="3">
        <v>2023</v>
      </c>
      <c r="B1490" s="94" t="s">
        <v>459</v>
      </c>
      <c r="C1490" s="5">
        <v>45203</v>
      </c>
      <c r="D1490" s="1" t="s">
        <v>544</v>
      </c>
      <c r="E1490" s="3" t="s">
        <v>22</v>
      </c>
      <c r="F1490" s="2">
        <v>16750</v>
      </c>
      <c r="G1490" s="2"/>
      <c r="H1490" s="4">
        <f t="shared" si="35"/>
        <v>44677.490000000034</v>
      </c>
      <c r="K1490" s="3" t="s">
        <v>2419</v>
      </c>
    </row>
    <row r="1491" spans="1:11" ht="23.25" hidden="1" customHeight="1" x14ac:dyDescent="0.3">
      <c r="A1491" s="3">
        <v>2023</v>
      </c>
      <c r="B1491" s="94" t="s">
        <v>459</v>
      </c>
      <c r="C1491" s="5">
        <v>45205</v>
      </c>
      <c r="D1491" s="1" t="s">
        <v>2407</v>
      </c>
      <c r="E1491" s="3" t="s">
        <v>22</v>
      </c>
      <c r="F1491" s="2">
        <v>1300</v>
      </c>
      <c r="G1491" s="2"/>
      <c r="H1491" s="4">
        <f t="shared" si="35"/>
        <v>45977.490000000034</v>
      </c>
      <c r="K1491" s="3" t="s">
        <v>2420</v>
      </c>
    </row>
    <row r="1492" spans="1:11" ht="23.25" hidden="1" customHeight="1" x14ac:dyDescent="0.3">
      <c r="A1492" s="3">
        <v>2023</v>
      </c>
      <c r="B1492" s="94" t="s">
        <v>459</v>
      </c>
      <c r="C1492" s="5">
        <v>45206</v>
      </c>
      <c r="D1492" s="1" t="s">
        <v>96</v>
      </c>
      <c r="E1492" s="3" t="s">
        <v>99</v>
      </c>
      <c r="F1492" s="2"/>
      <c r="G1492" s="2">
        <v>10000</v>
      </c>
      <c r="H1492" s="4">
        <f t="shared" si="35"/>
        <v>35977.490000000034</v>
      </c>
      <c r="K1492" s="3" t="s">
        <v>2422</v>
      </c>
    </row>
    <row r="1493" spans="1:11" ht="23.25" hidden="1" customHeight="1" x14ac:dyDescent="0.3">
      <c r="A1493" s="3">
        <v>2023</v>
      </c>
      <c r="B1493" s="94" t="s">
        <v>459</v>
      </c>
      <c r="C1493" s="5">
        <v>45206</v>
      </c>
      <c r="D1493" s="1" t="s">
        <v>87</v>
      </c>
      <c r="E1493" s="3" t="s">
        <v>99</v>
      </c>
      <c r="F1493" s="2"/>
      <c r="G1493" s="2">
        <v>10000</v>
      </c>
      <c r="H1493" s="4">
        <f t="shared" si="35"/>
        <v>25977.490000000034</v>
      </c>
      <c r="K1493" s="3" t="s">
        <v>2423</v>
      </c>
    </row>
    <row r="1494" spans="1:11" ht="23.25" hidden="1" customHeight="1" x14ac:dyDescent="0.3">
      <c r="A1494" s="3">
        <v>2023</v>
      </c>
      <c r="B1494" s="94" t="s">
        <v>459</v>
      </c>
      <c r="C1494" s="5">
        <v>45208</v>
      </c>
      <c r="D1494" s="1" t="s">
        <v>2318</v>
      </c>
      <c r="E1494" s="3" t="s">
        <v>22</v>
      </c>
      <c r="F1494" s="2">
        <v>22572.14</v>
      </c>
      <c r="G1494" s="2"/>
      <c r="H1494" s="4">
        <f t="shared" si="35"/>
        <v>48549.630000000034</v>
      </c>
      <c r="K1494" s="3" t="s">
        <v>2421</v>
      </c>
    </row>
    <row r="1495" spans="1:11" ht="23.25" hidden="1" customHeight="1" x14ac:dyDescent="0.3">
      <c r="A1495" s="3">
        <v>2023</v>
      </c>
      <c r="B1495" s="94" t="s">
        <v>459</v>
      </c>
      <c r="C1495" s="5">
        <v>45210</v>
      </c>
      <c r="D1495" s="1" t="s">
        <v>487</v>
      </c>
      <c r="E1495" s="3" t="s">
        <v>22</v>
      </c>
      <c r="F1495" s="2">
        <v>3900</v>
      </c>
      <c r="G1495" s="2"/>
      <c r="H1495" s="4">
        <f t="shared" si="35"/>
        <v>52449.630000000034</v>
      </c>
      <c r="K1495" s="3" t="s">
        <v>2429</v>
      </c>
    </row>
    <row r="1496" spans="1:11" ht="23.25" hidden="1" customHeight="1" x14ac:dyDescent="0.3">
      <c r="A1496" s="3">
        <v>2023</v>
      </c>
      <c r="B1496" s="94" t="s">
        <v>459</v>
      </c>
      <c r="C1496" s="5">
        <v>45212</v>
      </c>
      <c r="D1496" s="1" t="s">
        <v>87</v>
      </c>
      <c r="E1496" s="3" t="s">
        <v>99</v>
      </c>
      <c r="F1496" s="2"/>
      <c r="G1496" s="2">
        <v>20000</v>
      </c>
      <c r="H1496" s="4">
        <f t="shared" si="35"/>
        <v>32449.630000000034</v>
      </c>
      <c r="K1496" s="3" t="s">
        <v>2439</v>
      </c>
    </row>
    <row r="1497" spans="1:11" ht="23.25" hidden="1" customHeight="1" x14ac:dyDescent="0.3">
      <c r="A1497" s="3">
        <v>2023</v>
      </c>
      <c r="B1497" s="94" t="s">
        <v>459</v>
      </c>
      <c r="C1497" s="5">
        <v>45212</v>
      </c>
      <c r="D1497" s="1" t="s">
        <v>534</v>
      </c>
      <c r="E1497" s="3" t="s">
        <v>22</v>
      </c>
      <c r="F1497" s="2">
        <v>21130</v>
      </c>
      <c r="G1497" s="2"/>
      <c r="H1497" s="4">
        <f t="shared" si="35"/>
        <v>53579.630000000034</v>
      </c>
      <c r="K1497" s="3" t="s">
        <v>2430</v>
      </c>
    </row>
    <row r="1498" spans="1:11" ht="23.25" hidden="1" customHeight="1" x14ac:dyDescent="0.3">
      <c r="A1498" s="3">
        <v>2023</v>
      </c>
      <c r="B1498" s="94" t="s">
        <v>459</v>
      </c>
      <c r="C1498" s="5">
        <v>45216</v>
      </c>
      <c r="D1498" s="1" t="s">
        <v>405</v>
      </c>
      <c r="E1498" s="3" t="s">
        <v>22</v>
      </c>
      <c r="F1498" s="2">
        <v>1700</v>
      </c>
      <c r="G1498" s="2"/>
      <c r="H1498" s="4">
        <f t="shared" si="35"/>
        <v>55279.630000000034</v>
      </c>
      <c r="K1498" s="3" t="s">
        <v>2431</v>
      </c>
    </row>
    <row r="1499" spans="1:11" ht="23.25" hidden="1" customHeight="1" x14ac:dyDescent="0.3">
      <c r="A1499" s="3">
        <v>2023</v>
      </c>
      <c r="B1499" s="94" t="s">
        <v>459</v>
      </c>
      <c r="C1499" s="5">
        <v>45219</v>
      </c>
      <c r="D1499" s="1" t="s">
        <v>574</v>
      </c>
      <c r="E1499" s="3" t="s">
        <v>22</v>
      </c>
      <c r="F1499" s="2">
        <v>27951.7</v>
      </c>
      <c r="G1499" s="2"/>
      <c r="H1499" s="4">
        <f t="shared" si="35"/>
        <v>83231.330000000031</v>
      </c>
      <c r="K1499" s="3" t="s">
        <v>2432</v>
      </c>
    </row>
    <row r="1500" spans="1:11" ht="23.25" hidden="1" customHeight="1" x14ac:dyDescent="0.3">
      <c r="A1500" s="3">
        <v>2023</v>
      </c>
      <c r="B1500" s="94" t="s">
        <v>459</v>
      </c>
      <c r="C1500" s="5">
        <v>45223</v>
      </c>
      <c r="D1500" s="1" t="s">
        <v>479</v>
      </c>
      <c r="E1500" s="3" t="s">
        <v>22</v>
      </c>
      <c r="F1500" s="2">
        <v>8950</v>
      </c>
      <c r="G1500" s="2"/>
      <c r="H1500" s="4">
        <f t="shared" si="35"/>
        <v>92181.330000000031</v>
      </c>
      <c r="K1500" s="3" t="s">
        <v>2451</v>
      </c>
    </row>
    <row r="1501" spans="1:11" ht="23.25" hidden="1" customHeight="1" x14ac:dyDescent="0.3">
      <c r="A1501" s="3">
        <v>2023</v>
      </c>
      <c r="B1501" s="94" t="s">
        <v>459</v>
      </c>
      <c r="C1501" s="5">
        <v>45223</v>
      </c>
      <c r="D1501" s="1" t="s">
        <v>367</v>
      </c>
      <c r="E1501" s="3" t="s">
        <v>22</v>
      </c>
      <c r="F1501" s="2">
        <v>60500</v>
      </c>
      <c r="G1501" s="2"/>
      <c r="H1501" s="4">
        <f t="shared" si="35"/>
        <v>152681.33000000002</v>
      </c>
      <c r="K1501" s="3" t="s">
        <v>2452</v>
      </c>
    </row>
    <row r="1502" spans="1:11" ht="23.25" hidden="1" customHeight="1" x14ac:dyDescent="0.3">
      <c r="A1502" s="3">
        <v>2023</v>
      </c>
      <c r="B1502" s="94" t="s">
        <v>459</v>
      </c>
      <c r="C1502" s="5">
        <v>45225</v>
      </c>
      <c r="D1502" s="1" t="s">
        <v>166</v>
      </c>
      <c r="E1502" s="3" t="s">
        <v>22</v>
      </c>
      <c r="F1502" s="2">
        <v>3700</v>
      </c>
      <c r="G1502" s="2"/>
      <c r="H1502" s="4">
        <f t="shared" si="35"/>
        <v>156381.33000000002</v>
      </c>
      <c r="K1502" s="3" t="s">
        <v>2453</v>
      </c>
    </row>
    <row r="1503" spans="1:11" ht="23.25" hidden="1" customHeight="1" x14ac:dyDescent="0.3">
      <c r="A1503" s="3">
        <v>2023</v>
      </c>
      <c r="B1503" s="94" t="s">
        <v>459</v>
      </c>
      <c r="C1503" s="5">
        <v>45228</v>
      </c>
      <c r="D1503" s="1" t="s">
        <v>364</v>
      </c>
      <c r="E1503" s="3" t="s">
        <v>99</v>
      </c>
      <c r="F1503" s="2"/>
      <c r="G1503" s="2">
        <v>2500</v>
      </c>
      <c r="H1503" s="4">
        <f t="shared" si="35"/>
        <v>153881.33000000002</v>
      </c>
      <c r="K1503" s="3" t="s">
        <v>2446</v>
      </c>
    </row>
    <row r="1504" spans="1:11" ht="23.25" hidden="1" customHeight="1" x14ac:dyDescent="0.3">
      <c r="A1504" s="3">
        <v>2023</v>
      </c>
      <c r="B1504" s="94" t="s">
        <v>459</v>
      </c>
      <c r="C1504" s="5">
        <v>45228</v>
      </c>
      <c r="D1504" s="1" t="s">
        <v>593</v>
      </c>
      <c r="E1504" s="3" t="s">
        <v>99</v>
      </c>
      <c r="F1504" s="2"/>
      <c r="G1504" s="2">
        <v>6818</v>
      </c>
      <c r="H1504" s="4">
        <f t="shared" si="35"/>
        <v>147063.33000000002</v>
      </c>
      <c r="K1504" s="3" t="s">
        <v>2447</v>
      </c>
    </row>
    <row r="1505" spans="1:11" ht="23.25" hidden="1" customHeight="1" x14ac:dyDescent="0.3">
      <c r="A1505" s="3">
        <v>2023</v>
      </c>
      <c r="B1505" s="94" t="s">
        <v>459</v>
      </c>
      <c r="C1505" s="5">
        <v>45228</v>
      </c>
      <c r="D1505" s="1" t="s">
        <v>457</v>
      </c>
      <c r="E1505" s="3" t="s">
        <v>99</v>
      </c>
      <c r="F1505" s="2"/>
      <c r="G1505" s="2">
        <v>3600</v>
      </c>
      <c r="H1505" s="4">
        <f t="shared" si="35"/>
        <v>143463.33000000002</v>
      </c>
      <c r="K1505" s="3" t="s">
        <v>2448</v>
      </c>
    </row>
    <row r="1506" spans="1:11" ht="23.25" hidden="1" customHeight="1" x14ac:dyDescent="0.3">
      <c r="A1506" s="3">
        <v>2023</v>
      </c>
      <c r="B1506" s="94" t="s">
        <v>459</v>
      </c>
      <c r="C1506" s="5">
        <v>45228</v>
      </c>
      <c r="D1506" s="1" t="s">
        <v>40</v>
      </c>
      <c r="E1506" s="3" t="s">
        <v>99</v>
      </c>
      <c r="F1506" s="2"/>
      <c r="G1506" s="2">
        <v>47724.52</v>
      </c>
      <c r="H1506" s="4">
        <f t="shared" si="35"/>
        <v>95738.810000000027</v>
      </c>
      <c r="K1506" s="3" t="s">
        <v>2449</v>
      </c>
    </row>
    <row r="1507" spans="1:11" ht="23.25" hidden="1" customHeight="1" x14ac:dyDescent="0.3">
      <c r="A1507" s="3">
        <v>2023</v>
      </c>
      <c r="B1507" s="94" t="s">
        <v>459</v>
      </c>
      <c r="C1507" s="5">
        <v>45228</v>
      </c>
      <c r="D1507" s="1" t="s">
        <v>96</v>
      </c>
      <c r="E1507" s="3" t="s">
        <v>99</v>
      </c>
      <c r="F1507" s="2"/>
      <c r="G1507" s="2">
        <v>80000</v>
      </c>
      <c r="H1507" s="4">
        <f t="shared" si="35"/>
        <v>15738.810000000027</v>
      </c>
      <c r="K1507" s="3" t="s">
        <v>2450</v>
      </c>
    </row>
    <row r="1508" spans="1:11" ht="23.25" hidden="1" customHeight="1" x14ac:dyDescent="0.3">
      <c r="A1508" s="3">
        <v>2023</v>
      </c>
      <c r="B1508" s="94" t="s">
        <v>459</v>
      </c>
      <c r="C1508" s="5">
        <v>45228</v>
      </c>
      <c r="D1508" s="1" t="s">
        <v>87</v>
      </c>
      <c r="E1508" s="3" t="s">
        <v>99</v>
      </c>
      <c r="F1508" s="2"/>
      <c r="G1508" s="2">
        <v>10000</v>
      </c>
      <c r="H1508" s="4">
        <f t="shared" si="35"/>
        <v>5738.8100000000268</v>
      </c>
      <c r="K1508" s="3" t="s">
        <v>2445</v>
      </c>
    </row>
    <row r="1509" spans="1:11" ht="23.25" hidden="1" customHeight="1" x14ac:dyDescent="0.3">
      <c r="A1509" s="3">
        <v>2023</v>
      </c>
      <c r="B1509" s="94" t="s">
        <v>459</v>
      </c>
      <c r="C1509" s="5">
        <v>45230</v>
      </c>
      <c r="D1509" s="1" t="s">
        <v>166</v>
      </c>
      <c r="E1509" s="3" t="s">
        <v>22</v>
      </c>
      <c r="F1509" s="2">
        <v>1850</v>
      </c>
      <c r="G1509" s="2"/>
      <c r="H1509" s="4">
        <f t="shared" si="35"/>
        <v>7588.8100000000268</v>
      </c>
      <c r="K1509" s="3" t="s">
        <v>2482</v>
      </c>
    </row>
    <row r="1510" spans="1:11" s="80" customFormat="1" ht="23.25" hidden="1" customHeight="1" thickBot="1" x14ac:dyDescent="0.35">
      <c r="A1510" s="34">
        <v>2023</v>
      </c>
      <c r="B1510" s="95" t="s">
        <v>459</v>
      </c>
      <c r="C1510" s="19">
        <v>45230</v>
      </c>
      <c r="D1510" s="24" t="s">
        <v>434</v>
      </c>
      <c r="E1510" s="34" t="s">
        <v>99</v>
      </c>
      <c r="F1510" s="21"/>
      <c r="G1510" s="21">
        <v>1598</v>
      </c>
      <c r="H1510" s="22">
        <f t="shared" si="35"/>
        <v>5990.8100000000268</v>
      </c>
      <c r="K1510" s="34" t="s">
        <v>2483</v>
      </c>
    </row>
    <row r="1511" spans="1:11" ht="23.25" hidden="1" customHeight="1" x14ac:dyDescent="0.3">
      <c r="A1511" s="3">
        <v>2023</v>
      </c>
      <c r="B1511" s="94" t="s">
        <v>360</v>
      </c>
      <c r="C1511" s="5">
        <v>45236</v>
      </c>
      <c r="D1511" s="1" t="s">
        <v>544</v>
      </c>
      <c r="E1511" s="3" t="s">
        <v>22</v>
      </c>
      <c r="F1511" s="2">
        <v>21700</v>
      </c>
      <c r="G1511" s="2"/>
      <c r="H1511" s="4">
        <f t="shared" si="35"/>
        <v>27690.810000000027</v>
      </c>
      <c r="K1511" s="3" t="s">
        <v>2484</v>
      </c>
    </row>
    <row r="1512" spans="1:11" ht="23.25" hidden="1" customHeight="1" x14ac:dyDescent="0.3">
      <c r="A1512" s="3">
        <v>2023</v>
      </c>
      <c r="B1512" s="94" t="s">
        <v>360</v>
      </c>
      <c r="C1512" s="5">
        <v>45237</v>
      </c>
      <c r="D1512" s="1" t="s">
        <v>96</v>
      </c>
      <c r="E1512" s="3" t="s">
        <v>99</v>
      </c>
      <c r="F1512" s="2"/>
      <c r="G1512" s="2">
        <v>20000</v>
      </c>
      <c r="H1512" s="4">
        <f t="shared" si="35"/>
        <v>7690.8100000000268</v>
      </c>
      <c r="K1512" s="3" t="s">
        <v>2490</v>
      </c>
    </row>
    <row r="1513" spans="1:11" ht="23.25" hidden="1" customHeight="1" x14ac:dyDescent="0.3">
      <c r="A1513" s="3">
        <v>2023</v>
      </c>
      <c r="B1513" s="94" t="s">
        <v>360</v>
      </c>
      <c r="C1513" s="5">
        <v>45239</v>
      </c>
      <c r="D1513" s="1" t="s">
        <v>169</v>
      </c>
      <c r="E1513" s="3" t="s">
        <v>99</v>
      </c>
      <c r="F1513" s="2"/>
      <c r="G1513" s="2">
        <v>5000</v>
      </c>
      <c r="H1513" s="4">
        <f t="shared" si="35"/>
        <v>2690.8100000000268</v>
      </c>
      <c r="K1513" s="3" t="s">
        <v>2491</v>
      </c>
    </row>
    <row r="1514" spans="1:11" ht="23.25" hidden="1" customHeight="1" x14ac:dyDescent="0.3">
      <c r="A1514" s="3">
        <v>2023</v>
      </c>
      <c r="B1514" s="94" t="s">
        <v>360</v>
      </c>
      <c r="C1514" s="5">
        <v>45240</v>
      </c>
      <c r="D1514" s="1" t="s">
        <v>462</v>
      </c>
      <c r="E1514" s="3" t="s">
        <v>22</v>
      </c>
      <c r="F1514" s="2">
        <v>1950</v>
      </c>
      <c r="G1514" s="2"/>
      <c r="H1514" s="4">
        <f t="shared" si="35"/>
        <v>4640.8100000000268</v>
      </c>
      <c r="K1514" s="3" t="s">
        <v>2501</v>
      </c>
    </row>
    <row r="1515" spans="1:11" ht="23.25" hidden="1" customHeight="1" x14ac:dyDescent="0.3">
      <c r="A1515" s="3">
        <v>2023</v>
      </c>
      <c r="B1515" s="94" t="s">
        <v>360</v>
      </c>
      <c r="C1515" s="5">
        <v>45240</v>
      </c>
      <c r="D1515" s="1" t="s">
        <v>462</v>
      </c>
      <c r="E1515" s="3" t="s">
        <v>22</v>
      </c>
      <c r="F1515" s="2">
        <v>2030</v>
      </c>
      <c r="G1515" s="2"/>
      <c r="H1515" s="4">
        <f t="shared" si="35"/>
        <v>6670.8100000000268</v>
      </c>
      <c r="K1515" s="3" t="s">
        <v>2502</v>
      </c>
    </row>
    <row r="1516" spans="1:11" ht="23.25" hidden="1" customHeight="1" x14ac:dyDescent="0.3">
      <c r="A1516" s="3">
        <v>2023</v>
      </c>
      <c r="B1516" s="94" t="s">
        <v>360</v>
      </c>
      <c r="C1516" s="5">
        <v>45240</v>
      </c>
      <c r="D1516" s="1" t="s">
        <v>469</v>
      </c>
      <c r="E1516" s="3" t="s">
        <v>22</v>
      </c>
      <c r="F1516" s="2">
        <v>2900</v>
      </c>
      <c r="G1516" s="2"/>
      <c r="H1516" s="4">
        <f t="shared" si="35"/>
        <v>9570.8100000000268</v>
      </c>
      <c r="K1516" s="3" t="s">
        <v>2503</v>
      </c>
    </row>
    <row r="1517" spans="1:11" ht="23.25" hidden="1" customHeight="1" x14ac:dyDescent="0.3">
      <c r="A1517" s="3">
        <v>2023</v>
      </c>
      <c r="B1517" s="94" t="s">
        <v>360</v>
      </c>
      <c r="C1517" s="5">
        <v>45240</v>
      </c>
      <c r="D1517" s="1" t="s">
        <v>534</v>
      </c>
      <c r="E1517" s="3" t="s">
        <v>22</v>
      </c>
      <c r="F1517" s="2">
        <v>12030</v>
      </c>
      <c r="G1517" s="2"/>
      <c r="H1517" s="4">
        <f t="shared" si="35"/>
        <v>21600.810000000027</v>
      </c>
      <c r="K1517" s="3" t="s">
        <v>2504</v>
      </c>
    </row>
    <row r="1518" spans="1:11" ht="23.25" hidden="1" customHeight="1" x14ac:dyDescent="0.3">
      <c r="A1518" s="3">
        <v>2023</v>
      </c>
      <c r="B1518" s="94" t="s">
        <v>360</v>
      </c>
      <c r="C1518" s="5">
        <v>45244</v>
      </c>
      <c r="D1518" s="1" t="s">
        <v>341</v>
      </c>
      <c r="E1518" s="3" t="s">
        <v>22</v>
      </c>
      <c r="F1518" s="2">
        <v>2200</v>
      </c>
      <c r="G1518" s="2"/>
      <c r="H1518" s="4">
        <f t="shared" si="35"/>
        <v>23800.810000000027</v>
      </c>
      <c r="K1518" s="3" t="s">
        <v>2511</v>
      </c>
    </row>
    <row r="1519" spans="1:11" ht="23.25" hidden="1" customHeight="1" x14ac:dyDescent="0.3">
      <c r="A1519" s="3">
        <v>2023</v>
      </c>
      <c r="B1519" s="94" t="s">
        <v>360</v>
      </c>
      <c r="C1519" s="5">
        <v>45246</v>
      </c>
      <c r="D1519" s="1" t="s">
        <v>1111</v>
      </c>
      <c r="E1519" s="3" t="s">
        <v>22</v>
      </c>
      <c r="F1519" s="2">
        <v>800</v>
      </c>
      <c r="G1519" s="2"/>
      <c r="H1519" s="4">
        <f t="shared" si="35"/>
        <v>24600.810000000027</v>
      </c>
      <c r="K1519" s="3" t="s">
        <v>2512</v>
      </c>
    </row>
    <row r="1520" spans="1:11" ht="23.25" hidden="1" customHeight="1" x14ac:dyDescent="0.3">
      <c r="A1520" s="3">
        <v>2023</v>
      </c>
      <c r="B1520" s="94" t="s">
        <v>360</v>
      </c>
      <c r="C1520" s="5">
        <v>45246</v>
      </c>
      <c r="D1520" s="1" t="s">
        <v>1111</v>
      </c>
      <c r="E1520" s="3" t="s">
        <v>22</v>
      </c>
      <c r="F1520" s="2">
        <v>800</v>
      </c>
      <c r="G1520" s="2"/>
      <c r="H1520" s="4">
        <f t="shared" si="35"/>
        <v>25400.810000000027</v>
      </c>
      <c r="K1520" s="3" t="s">
        <v>2513</v>
      </c>
    </row>
    <row r="1521" spans="1:12" ht="23.25" hidden="1" customHeight="1" x14ac:dyDescent="0.3">
      <c r="A1521" s="3">
        <v>2023</v>
      </c>
      <c r="B1521" s="94" t="s">
        <v>360</v>
      </c>
      <c r="C1521" s="5">
        <v>45246</v>
      </c>
      <c r="D1521" s="1" t="s">
        <v>1111</v>
      </c>
      <c r="E1521" s="3" t="s">
        <v>22</v>
      </c>
      <c r="F1521" s="2">
        <v>1650</v>
      </c>
      <c r="G1521" s="2"/>
      <c r="H1521" s="4">
        <f t="shared" si="35"/>
        <v>27050.810000000027</v>
      </c>
      <c r="K1521" s="3" t="s">
        <v>2514</v>
      </c>
    </row>
    <row r="1522" spans="1:12" ht="23.25" hidden="1" customHeight="1" x14ac:dyDescent="0.3">
      <c r="A1522" s="3">
        <v>2023</v>
      </c>
      <c r="B1522" s="94" t="s">
        <v>360</v>
      </c>
      <c r="C1522" s="5">
        <v>45246</v>
      </c>
      <c r="D1522" s="1" t="s">
        <v>1111</v>
      </c>
      <c r="E1522" s="3" t="s">
        <v>22</v>
      </c>
      <c r="F1522" s="2">
        <v>3350</v>
      </c>
      <c r="G1522" s="2"/>
      <c r="H1522" s="4">
        <f t="shared" si="35"/>
        <v>30400.810000000027</v>
      </c>
      <c r="K1522" s="3" t="s">
        <v>2515</v>
      </c>
    </row>
    <row r="1523" spans="1:12" ht="23.25" hidden="1" customHeight="1" x14ac:dyDescent="0.3">
      <c r="A1523" s="3">
        <v>2023</v>
      </c>
      <c r="B1523" s="94" t="s">
        <v>360</v>
      </c>
      <c r="C1523" s="5">
        <v>45250</v>
      </c>
      <c r="D1523" s="1" t="s">
        <v>574</v>
      </c>
      <c r="E1523" s="3" t="s">
        <v>22</v>
      </c>
      <c r="F1523" s="2">
        <v>25956.35</v>
      </c>
      <c r="G1523" s="2"/>
      <c r="H1523" s="4">
        <f t="shared" si="35"/>
        <v>56357.160000000025</v>
      </c>
      <c r="K1523" s="3" t="s">
        <v>2516</v>
      </c>
      <c r="L1523" s="97" t="s">
        <v>2545</v>
      </c>
    </row>
    <row r="1524" spans="1:12" ht="23.25" hidden="1" customHeight="1" x14ac:dyDescent="0.3">
      <c r="A1524" s="3">
        <v>2023</v>
      </c>
      <c r="B1524" s="94" t="s">
        <v>360</v>
      </c>
      <c r="C1524" s="5">
        <v>45253</v>
      </c>
      <c r="D1524" s="1" t="s">
        <v>2200</v>
      </c>
      <c r="E1524" s="3" t="s">
        <v>22</v>
      </c>
      <c r="F1524" s="2">
        <v>2030</v>
      </c>
      <c r="G1524" s="2"/>
      <c r="H1524" s="4">
        <f t="shared" si="35"/>
        <v>58387.160000000025</v>
      </c>
      <c r="K1524" s="3" t="s">
        <v>2517</v>
      </c>
    </row>
    <row r="1525" spans="1:12" ht="23.25" hidden="1" customHeight="1" x14ac:dyDescent="0.3">
      <c r="A1525" s="3">
        <v>2023</v>
      </c>
      <c r="B1525" s="94" t="s">
        <v>360</v>
      </c>
      <c r="C1525" s="5">
        <v>45253</v>
      </c>
      <c r="D1525" s="1" t="s">
        <v>572</v>
      </c>
      <c r="E1525" s="3" t="s">
        <v>22</v>
      </c>
      <c r="F1525" s="2">
        <v>6300</v>
      </c>
      <c r="G1525" s="2"/>
      <c r="H1525" s="4">
        <f t="shared" si="35"/>
        <v>64687.160000000025</v>
      </c>
      <c r="K1525" s="3" t="s">
        <v>2518</v>
      </c>
    </row>
    <row r="1526" spans="1:12" ht="23.25" hidden="1" customHeight="1" x14ac:dyDescent="0.3">
      <c r="A1526" s="3">
        <v>2023</v>
      </c>
      <c r="B1526" s="94" t="s">
        <v>360</v>
      </c>
      <c r="C1526" s="5">
        <v>45253</v>
      </c>
      <c r="D1526" s="1" t="s">
        <v>2318</v>
      </c>
      <c r="E1526" s="3" t="s">
        <v>22</v>
      </c>
      <c r="F1526" s="2">
        <v>34998.57</v>
      </c>
      <c r="G1526" s="2"/>
      <c r="H1526" s="4">
        <f t="shared" si="35"/>
        <v>99685.730000000025</v>
      </c>
      <c r="K1526" s="3" t="s">
        <v>2519</v>
      </c>
    </row>
    <row r="1527" spans="1:12" ht="23.25" hidden="1" customHeight="1" x14ac:dyDescent="0.3">
      <c r="A1527" s="3">
        <v>2023</v>
      </c>
      <c r="B1527" s="94" t="s">
        <v>360</v>
      </c>
      <c r="C1527" s="5">
        <v>45254</v>
      </c>
      <c r="D1527" s="1" t="s">
        <v>367</v>
      </c>
      <c r="E1527" s="3" t="s">
        <v>22</v>
      </c>
      <c r="F1527" s="2">
        <v>58400</v>
      </c>
      <c r="G1527" s="2"/>
      <c r="H1527" s="4">
        <f t="shared" si="35"/>
        <v>158085.73000000004</v>
      </c>
      <c r="K1527" s="3" t="s">
        <v>2520</v>
      </c>
    </row>
    <row r="1528" spans="1:12" ht="23.25" hidden="1" customHeight="1" x14ac:dyDescent="0.3">
      <c r="A1528" s="3">
        <v>2023</v>
      </c>
      <c r="B1528" s="94" t="s">
        <v>360</v>
      </c>
      <c r="C1528" s="5">
        <v>45255</v>
      </c>
      <c r="D1528" s="1" t="s">
        <v>2506</v>
      </c>
      <c r="E1528" s="3" t="s">
        <v>22</v>
      </c>
      <c r="F1528" s="88">
        <v>20000</v>
      </c>
      <c r="G1528" s="88"/>
      <c r="H1528" s="4">
        <f t="shared" si="35"/>
        <v>178085.73000000004</v>
      </c>
      <c r="K1528" s="3" t="s">
        <v>2544</v>
      </c>
    </row>
    <row r="1529" spans="1:12" ht="23.25" hidden="1" customHeight="1" x14ac:dyDescent="0.3">
      <c r="A1529" s="3">
        <v>2023</v>
      </c>
      <c r="B1529" s="94" t="s">
        <v>360</v>
      </c>
      <c r="C1529" s="5">
        <v>45255</v>
      </c>
      <c r="D1529" s="1" t="s">
        <v>40</v>
      </c>
      <c r="E1529" s="3" t="s">
        <v>71</v>
      </c>
      <c r="F1529" s="2"/>
      <c r="G1529" s="2">
        <v>41421.21</v>
      </c>
      <c r="H1529" s="4">
        <f t="shared" si="35"/>
        <v>136664.52000000005</v>
      </c>
      <c r="K1529" s="3" t="s">
        <v>2522</v>
      </c>
    </row>
    <row r="1530" spans="1:12" ht="23.25" hidden="1" customHeight="1" x14ac:dyDescent="0.3">
      <c r="A1530" s="3">
        <v>2023</v>
      </c>
      <c r="B1530" s="94" t="s">
        <v>360</v>
      </c>
      <c r="C1530" s="5">
        <v>45255</v>
      </c>
      <c r="D1530" s="1" t="s">
        <v>96</v>
      </c>
      <c r="E1530" s="3" t="s">
        <v>99</v>
      </c>
      <c r="F1530" s="2"/>
      <c r="G1530" s="2">
        <v>100000</v>
      </c>
      <c r="H1530" s="4">
        <f t="shared" si="35"/>
        <v>36664.520000000048</v>
      </c>
      <c r="K1530" s="3" t="s">
        <v>2521</v>
      </c>
    </row>
    <row r="1531" spans="1:12" ht="23.25" hidden="1" customHeight="1" x14ac:dyDescent="0.3">
      <c r="A1531" s="3">
        <v>2023</v>
      </c>
      <c r="B1531" s="94" t="s">
        <v>360</v>
      </c>
      <c r="C1531" s="5">
        <v>45256</v>
      </c>
      <c r="D1531" s="1" t="s">
        <v>169</v>
      </c>
      <c r="E1531" s="3" t="s">
        <v>99</v>
      </c>
      <c r="F1531" s="2"/>
      <c r="G1531" s="2">
        <v>5000</v>
      </c>
      <c r="H1531" s="4">
        <f t="shared" si="35"/>
        <v>31664.520000000048</v>
      </c>
      <c r="K1531" s="3" t="s">
        <v>2550</v>
      </c>
    </row>
    <row r="1532" spans="1:12" ht="23.25" hidden="1" customHeight="1" x14ac:dyDescent="0.3">
      <c r="A1532" s="3">
        <v>2023</v>
      </c>
      <c r="B1532" s="94" t="s">
        <v>360</v>
      </c>
      <c r="C1532" s="5">
        <v>45256</v>
      </c>
      <c r="D1532" s="1" t="s">
        <v>87</v>
      </c>
      <c r="E1532" s="3" t="s">
        <v>99</v>
      </c>
      <c r="F1532" s="2"/>
      <c r="G1532" s="2">
        <v>5000</v>
      </c>
      <c r="H1532" s="4">
        <f t="shared" si="35"/>
        <v>26664.520000000048</v>
      </c>
      <c r="K1532" s="3" t="s">
        <v>2551</v>
      </c>
    </row>
    <row r="1533" spans="1:12" ht="23.25" hidden="1" customHeight="1" x14ac:dyDescent="0.3">
      <c r="A1533" s="3">
        <v>2023</v>
      </c>
      <c r="B1533" s="94" t="s">
        <v>360</v>
      </c>
      <c r="C1533" s="5">
        <v>45259</v>
      </c>
      <c r="D1533" s="1" t="s">
        <v>582</v>
      </c>
      <c r="E1533" s="3" t="s">
        <v>22</v>
      </c>
      <c r="F1533" s="2">
        <v>1300</v>
      </c>
      <c r="G1533" s="2"/>
      <c r="H1533" s="4">
        <f t="shared" si="35"/>
        <v>27964.520000000048</v>
      </c>
      <c r="K1533" s="3" t="s">
        <v>2548</v>
      </c>
    </row>
    <row r="1534" spans="1:12" ht="23.25" hidden="1" customHeight="1" x14ac:dyDescent="0.3">
      <c r="A1534" s="3">
        <v>2023</v>
      </c>
      <c r="B1534" s="94" t="s">
        <v>360</v>
      </c>
      <c r="C1534" s="5">
        <v>45259</v>
      </c>
      <c r="D1534" s="1" t="s">
        <v>364</v>
      </c>
      <c r="E1534" s="3" t="s">
        <v>99</v>
      </c>
      <c r="F1534" s="2"/>
      <c r="G1534" s="2">
        <v>2500</v>
      </c>
      <c r="H1534" s="4">
        <f t="shared" si="35"/>
        <v>25464.520000000048</v>
      </c>
      <c r="K1534" s="3" t="s">
        <v>2552</v>
      </c>
    </row>
    <row r="1535" spans="1:12" ht="23.25" hidden="1" customHeight="1" x14ac:dyDescent="0.3">
      <c r="A1535" s="3">
        <v>2023</v>
      </c>
      <c r="B1535" s="94" t="s">
        <v>360</v>
      </c>
      <c r="C1535" s="5">
        <v>45259</v>
      </c>
      <c r="D1535" s="1" t="s">
        <v>593</v>
      </c>
      <c r="E1535" s="3" t="s">
        <v>99</v>
      </c>
      <c r="F1535" s="2"/>
      <c r="G1535" s="2">
        <v>6818</v>
      </c>
      <c r="H1535" s="4">
        <f t="shared" si="35"/>
        <v>18646.520000000048</v>
      </c>
      <c r="K1535" s="3" t="s">
        <v>2553</v>
      </c>
    </row>
    <row r="1536" spans="1:12" ht="23.25" hidden="1" customHeight="1" x14ac:dyDescent="0.3">
      <c r="A1536" s="3">
        <v>2023</v>
      </c>
      <c r="B1536" s="94" t="s">
        <v>360</v>
      </c>
      <c r="C1536" s="5">
        <v>45259</v>
      </c>
      <c r="D1536" s="1" t="s">
        <v>457</v>
      </c>
      <c r="E1536" s="3" t="s">
        <v>99</v>
      </c>
      <c r="F1536" s="2"/>
      <c r="G1536" s="2">
        <v>3600</v>
      </c>
      <c r="H1536" s="4">
        <f t="shared" si="35"/>
        <v>15046.520000000048</v>
      </c>
      <c r="K1536" s="3" t="s">
        <v>2554</v>
      </c>
    </row>
    <row r="1537" spans="1:11" ht="23.25" hidden="1" customHeight="1" x14ac:dyDescent="0.3">
      <c r="A1537" s="3">
        <v>2023</v>
      </c>
      <c r="B1537" s="94" t="s">
        <v>360</v>
      </c>
      <c r="C1537" s="5">
        <v>45260</v>
      </c>
      <c r="D1537" s="1" t="s">
        <v>169</v>
      </c>
      <c r="E1537" s="3" t="s">
        <v>99</v>
      </c>
      <c r="F1537" s="2"/>
      <c r="G1537" s="2">
        <v>5000</v>
      </c>
      <c r="H1537" s="4">
        <f t="shared" ref="H1537:H1600" si="36">H1536+F1537-G1537</f>
        <v>10046.520000000048</v>
      </c>
      <c r="K1537" s="3" t="s">
        <v>2555</v>
      </c>
    </row>
    <row r="1538" spans="1:11" ht="23.25" hidden="1" customHeight="1" x14ac:dyDescent="0.3">
      <c r="A1538" s="3">
        <v>2023</v>
      </c>
      <c r="B1538" s="94" t="s">
        <v>360</v>
      </c>
      <c r="C1538" s="5">
        <v>45260</v>
      </c>
      <c r="D1538" s="1" t="s">
        <v>87</v>
      </c>
      <c r="E1538" s="3" t="s">
        <v>99</v>
      </c>
      <c r="F1538" s="2"/>
      <c r="G1538" s="2">
        <v>5000</v>
      </c>
      <c r="H1538" s="4">
        <f t="shared" si="36"/>
        <v>5046.5200000000477</v>
      </c>
      <c r="K1538" s="3" t="s">
        <v>2562</v>
      </c>
    </row>
    <row r="1539" spans="1:11" ht="23.25" hidden="1" customHeight="1" x14ac:dyDescent="0.3">
      <c r="A1539" s="3">
        <v>2023</v>
      </c>
      <c r="B1539" s="94" t="s">
        <v>360</v>
      </c>
      <c r="C1539" s="5">
        <v>45260</v>
      </c>
      <c r="D1539" s="1" t="s">
        <v>469</v>
      </c>
      <c r="E1539" s="3" t="s">
        <v>22</v>
      </c>
      <c r="F1539" s="2">
        <v>3900</v>
      </c>
      <c r="G1539" s="2"/>
      <c r="H1539" s="4">
        <f t="shared" si="36"/>
        <v>8946.5200000000477</v>
      </c>
      <c r="K1539" s="3" t="s">
        <v>2549</v>
      </c>
    </row>
    <row r="1540" spans="1:11" s="80" customFormat="1" ht="23.25" hidden="1" customHeight="1" thickBot="1" x14ac:dyDescent="0.35">
      <c r="A1540" s="34">
        <v>2023</v>
      </c>
      <c r="B1540" s="95" t="s">
        <v>360</v>
      </c>
      <c r="C1540" s="19">
        <v>45260</v>
      </c>
      <c r="D1540" s="24" t="s">
        <v>434</v>
      </c>
      <c r="E1540" s="34" t="s">
        <v>99</v>
      </c>
      <c r="F1540" s="21"/>
      <c r="G1540" s="21">
        <v>1598</v>
      </c>
      <c r="H1540" s="22">
        <f t="shared" si="36"/>
        <v>7348.5200000000477</v>
      </c>
      <c r="J1540" s="11"/>
      <c r="K1540" s="34" t="s">
        <v>2563</v>
      </c>
    </row>
    <row r="1541" spans="1:11" ht="23.25" hidden="1" customHeight="1" x14ac:dyDescent="0.3">
      <c r="A1541" s="3">
        <v>2023</v>
      </c>
      <c r="B1541" s="94" t="s">
        <v>159</v>
      </c>
      <c r="C1541" s="5">
        <v>45261</v>
      </c>
      <c r="D1541" s="1" t="s">
        <v>47</v>
      </c>
      <c r="E1541" s="3" t="s">
        <v>99</v>
      </c>
      <c r="F1541" s="2"/>
      <c r="G1541" s="2">
        <v>50</v>
      </c>
      <c r="H1541" s="4">
        <f t="shared" si="36"/>
        <v>7298.5200000000477</v>
      </c>
      <c r="K1541" s="3" t="s">
        <v>2584</v>
      </c>
    </row>
    <row r="1542" spans="1:11" ht="23.25" hidden="1" customHeight="1" x14ac:dyDescent="0.3">
      <c r="A1542" s="3">
        <v>2023</v>
      </c>
      <c r="B1542" s="94" t="s">
        <v>159</v>
      </c>
      <c r="C1542" s="5">
        <v>45262</v>
      </c>
      <c r="D1542" s="1" t="s">
        <v>2086</v>
      </c>
      <c r="E1542" s="3" t="s">
        <v>22</v>
      </c>
      <c r="F1542" s="2">
        <v>1080</v>
      </c>
      <c r="G1542" s="2"/>
      <c r="H1542" s="4">
        <f t="shared" si="36"/>
        <v>8378.5200000000477</v>
      </c>
      <c r="K1542" s="3" t="s">
        <v>2587</v>
      </c>
    </row>
    <row r="1543" spans="1:11" ht="23.25" hidden="1" customHeight="1" x14ac:dyDescent="0.3">
      <c r="A1543" s="3">
        <v>2023</v>
      </c>
      <c r="B1543" s="94" t="s">
        <v>159</v>
      </c>
      <c r="C1543" s="5">
        <v>45264</v>
      </c>
      <c r="D1543" s="1" t="s">
        <v>1790</v>
      </c>
      <c r="E1543" s="3" t="s">
        <v>22</v>
      </c>
      <c r="F1543" s="2">
        <v>1648.85</v>
      </c>
      <c r="G1543" s="2"/>
      <c r="H1543" s="4">
        <f t="shared" si="36"/>
        <v>10027.370000000048</v>
      </c>
      <c r="K1543" s="3" t="s">
        <v>2588</v>
      </c>
    </row>
    <row r="1544" spans="1:11" ht="23.25" hidden="1" customHeight="1" x14ac:dyDescent="0.3">
      <c r="A1544" s="3">
        <v>2023</v>
      </c>
      <c r="B1544" s="94" t="s">
        <v>159</v>
      </c>
      <c r="C1544" s="5">
        <v>45265</v>
      </c>
      <c r="D1544" s="1" t="s">
        <v>2506</v>
      </c>
      <c r="E1544" s="3" t="s">
        <v>22</v>
      </c>
      <c r="F1544" s="88">
        <v>25000</v>
      </c>
      <c r="G1544" s="88"/>
      <c r="H1544" s="4">
        <f t="shared" si="36"/>
        <v>35027.370000000046</v>
      </c>
      <c r="K1544" s="3" t="s">
        <v>2592</v>
      </c>
    </row>
    <row r="1545" spans="1:11" ht="23.25" hidden="1" customHeight="1" x14ac:dyDescent="0.3">
      <c r="A1545" s="3">
        <v>2023</v>
      </c>
      <c r="B1545" s="94" t="s">
        <v>159</v>
      </c>
      <c r="C1545" s="5">
        <v>45265</v>
      </c>
      <c r="D1545" s="1" t="s">
        <v>544</v>
      </c>
      <c r="E1545" s="3" t="s">
        <v>22</v>
      </c>
      <c r="F1545" s="2">
        <v>14950</v>
      </c>
      <c r="G1545" s="2"/>
      <c r="H1545" s="4">
        <f t="shared" si="36"/>
        <v>49977.370000000046</v>
      </c>
      <c r="K1545" s="3" t="s">
        <v>2589</v>
      </c>
    </row>
    <row r="1546" spans="1:11" ht="23.25" hidden="1" customHeight="1" x14ac:dyDescent="0.3">
      <c r="A1546" s="3">
        <v>2023</v>
      </c>
      <c r="B1546" s="94" t="s">
        <v>159</v>
      </c>
      <c r="C1546" s="5">
        <v>45266</v>
      </c>
      <c r="D1546" s="1" t="s">
        <v>166</v>
      </c>
      <c r="E1546" s="3" t="s">
        <v>22</v>
      </c>
      <c r="F1546" s="2">
        <v>1850</v>
      </c>
      <c r="G1546" s="2"/>
      <c r="H1546" s="4">
        <f t="shared" si="36"/>
        <v>51827.370000000046</v>
      </c>
      <c r="K1546" s="3" t="s">
        <v>2590</v>
      </c>
    </row>
    <row r="1547" spans="1:11" ht="23.25" hidden="1" customHeight="1" x14ac:dyDescent="0.3">
      <c r="A1547" s="3">
        <v>2023</v>
      </c>
      <c r="B1547" s="94" t="s">
        <v>159</v>
      </c>
      <c r="C1547" s="5">
        <v>45267</v>
      </c>
      <c r="D1547" s="1" t="s">
        <v>479</v>
      </c>
      <c r="E1547" s="3" t="s">
        <v>22</v>
      </c>
      <c r="F1547" s="2">
        <v>1250</v>
      </c>
      <c r="G1547" s="2"/>
      <c r="H1547" s="4">
        <f t="shared" si="36"/>
        <v>53077.370000000046</v>
      </c>
      <c r="K1547" s="3" t="s">
        <v>2591</v>
      </c>
    </row>
    <row r="1548" spans="1:11" ht="23.25" hidden="1" customHeight="1" x14ac:dyDescent="0.3">
      <c r="A1548" s="3">
        <v>2023</v>
      </c>
      <c r="B1548" s="94" t="s">
        <v>159</v>
      </c>
      <c r="C1548" s="5">
        <v>45268</v>
      </c>
      <c r="D1548" s="1" t="s">
        <v>87</v>
      </c>
      <c r="E1548" s="3" t="s">
        <v>99</v>
      </c>
      <c r="F1548" s="2"/>
      <c r="G1548" s="2">
        <v>5000</v>
      </c>
      <c r="H1548" s="4">
        <f t="shared" si="36"/>
        <v>48077.370000000046</v>
      </c>
      <c r="K1548" s="3" t="s">
        <v>2585</v>
      </c>
    </row>
    <row r="1549" spans="1:11" ht="23.25" hidden="1" customHeight="1" x14ac:dyDescent="0.3">
      <c r="A1549" s="3">
        <v>2023</v>
      </c>
      <c r="B1549" s="94" t="s">
        <v>159</v>
      </c>
      <c r="C1549" s="5">
        <v>45272</v>
      </c>
      <c r="D1549" s="1" t="s">
        <v>169</v>
      </c>
      <c r="E1549" s="3" t="s">
        <v>99</v>
      </c>
      <c r="F1549" s="2"/>
      <c r="G1549" s="2">
        <v>5000</v>
      </c>
      <c r="H1549" s="4">
        <f t="shared" si="36"/>
        <v>43077.370000000046</v>
      </c>
      <c r="K1549" s="3" t="s">
        <v>2586</v>
      </c>
    </row>
    <row r="1550" spans="1:11" ht="23.25" hidden="1" customHeight="1" x14ac:dyDescent="0.3">
      <c r="A1550" s="3">
        <v>2023</v>
      </c>
      <c r="B1550" s="94" t="s">
        <v>159</v>
      </c>
      <c r="C1550" s="5">
        <v>45274</v>
      </c>
      <c r="D1550" s="1" t="s">
        <v>87</v>
      </c>
      <c r="E1550" s="3" t="s">
        <v>99</v>
      </c>
      <c r="F1550" s="2"/>
      <c r="G1550" s="2">
        <v>10000</v>
      </c>
      <c r="H1550" s="4">
        <f t="shared" si="36"/>
        <v>33077.370000000046</v>
      </c>
      <c r="K1550" s="3" t="s">
        <v>2607</v>
      </c>
    </row>
    <row r="1551" spans="1:11" ht="23.25" hidden="1" customHeight="1" x14ac:dyDescent="0.3">
      <c r="A1551" s="3">
        <v>2023</v>
      </c>
      <c r="B1551" s="94" t="s">
        <v>159</v>
      </c>
      <c r="C1551" s="5">
        <v>45278</v>
      </c>
      <c r="D1551" s="1" t="s">
        <v>572</v>
      </c>
      <c r="E1551" s="3" t="s">
        <v>22</v>
      </c>
      <c r="F1551" s="2">
        <v>1850</v>
      </c>
      <c r="G1551" s="2"/>
      <c r="H1551" s="4">
        <f t="shared" si="36"/>
        <v>34927.370000000046</v>
      </c>
      <c r="K1551" s="3" t="s">
        <v>2603</v>
      </c>
    </row>
    <row r="1552" spans="1:11" ht="23.25" hidden="1" customHeight="1" x14ac:dyDescent="0.3">
      <c r="A1552" s="3">
        <v>2023</v>
      </c>
      <c r="B1552" s="94" t="s">
        <v>159</v>
      </c>
      <c r="C1552" s="5">
        <v>45278</v>
      </c>
      <c r="D1552" s="1" t="s">
        <v>477</v>
      </c>
      <c r="E1552" s="3" t="s">
        <v>22</v>
      </c>
      <c r="F1552" s="88">
        <v>1350</v>
      </c>
      <c r="G1552" s="88"/>
      <c r="H1552" s="4">
        <f t="shared" si="36"/>
        <v>36277.370000000046</v>
      </c>
      <c r="K1552" s="3" t="s">
        <v>2640</v>
      </c>
    </row>
    <row r="1553" spans="1:12" ht="23.25" hidden="1" customHeight="1" x14ac:dyDescent="0.3">
      <c r="A1553" s="3">
        <v>2023</v>
      </c>
      <c r="B1553" s="94" t="s">
        <v>159</v>
      </c>
      <c r="C1553" s="5">
        <v>45278</v>
      </c>
      <c r="D1553" s="1" t="s">
        <v>534</v>
      </c>
      <c r="E1553" s="3" t="s">
        <v>22</v>
      </c>
      <c r="F1553" s="2">
        <v>17590</v>
      </c>
      <c r="G1553" s="2"/>
      <c r="H1553" s="4">
        <f t="shared" si="36"/>
        <v>53867.370000000046</v>
      </c>
      <c r="K1553" s="3" t="s">
        <v>2604</v>
      </c>
    </row>
    <row r="1554" spans="1:12" ht="23.25" hidden="1" customHeight="1" x14ac:dyDescent="0.3">
      <c r="A1554" s="3">
        <v>2023</v>
      </c>
      <c r="B1554" s="94" t="s">
        <v>159</v>
      </c>
      <c r="C1554" s="5">
        <v>45279</v>
      </c>
      <c r="D1554" s="1" t="s">
        <v>1111</v>
      </c>
      <c r="E1554" s="3" t="s">
        <v>22</v>
      </c>
      <c r="F1554" s="2">
        <v>2500</v>
      </c>
      <c r="G1554" s="2"/>
      <c r="H1554" s="4">
        <f t="shared" si="36"/>
        <v>56367.370000000046</v>
      </c>
      <c r="K1554" s="3" t="s">
        <v>2605</v>
      </c>
    </row>
    <row r="1555" spans="1:12" ht="23.25" hidden="1" customHeight="1" x14ac:dyDescent="0.3">
      <c r="A1555" s="3">
        <v>2023</v>
      </c>
      <c r="B1555" s="94" t="s">
        <v>159</v>
      </c>
      <c r="C1555" s="5">
        <v>45280</v>
      </c>
      <c r="D1555" s="1" t="s">
        <v>574</v>
      </c>
      <c r="E1555" s="3" t="s">
        <v>22</v>
      </c>
      <c r="F1555" s="2">
        <v>49000</v>
      </c>
      <c r="G1555" s="2"/>
      <c r="H1555" s="4">
        <f t="shared" si="36"/>
        <v>105367.37000000005</v>
      </c>
      <c r="K1555" s="3" t="s">
        <v>2599</v>
      </c>
    </row>
    <row r="1556" spans="1:12" ht="23.25" hidden="1" customHeight="1" x14ac:dyDescent="0.3">
      <c r="A1556" s="3">
        <v>2023</v>
      </c>
      <c r="B1556" s="94" t="s">
        <v>159</v>
      </c>
      <c r="C1556" s="5">
        <v>45287</v>
      </c>
      <c r="D1556" s="1" t="s">
        <v>2318</v>
      </c>
      <c r="E1556" s="3" t="s">
        <v>22</v>
      </c>
      <c r="F1556" s="2">
        <v>4154.08</v>
      </c>
      <c r="G1556" s="2"/>
      <c r="H1556" s="4">
        <f t="shared" si="36"/>
        <v>109521.45000000006</v>
      </c>
      <c r="K1556" s="3" t="s">
        <v>2606</v>
      </c>
    </row>
    <row r="1557" spans="1:12" ht="23.25" hidden="1" customHeight="1" x14ac:dyDescent="0.3">
      <c r="A1557" s="3">
        <v>2023</v>
      </c>
      <c r="B1557" s="94" t="s">
        <v>159</v>
      </c>
      <c r="C1557" s="5">
        <v>45287</v>
      </c>
      <c r="D1557" s="1" t="s">
        <v>40</v>
      </c>
      <c r="E1557" s="3" t="s">
        <v>71</v>
      </c>
      <c r="F1557" s="2"/>
      <c r="G1557" s="2">
        <v>39692.26</v>
      </c>
      <c r="H1557" s="4">
        <f t="shared" si="36"/>
        <v>69829.190000000061</v>
      </c>
      <c r="K1557" s="3" t="s">
        <v>2608</v>
      </c>
    </row>
    <row r="1558" spans="1:12" ht="23.25" hidden="1" customHeight="1" x14ac:dyDescent="0.3">
      <c r="A1558" s="3">
        <v>2023</v>
      </c>
      <c r="B1558" s="94" t="s">
        <v>159</v>
      </c>
      <c r="C1558" s="5">
        <v>45287</v>
      </c>
      <c r="D1558" s="1" t="s">
        <v>367</v>
      </c>
      <c r="E1558" s="3" t="s">
        <v>22</v>
      </c>
      <c r="F1558" s="2">
        <v>44750</v>
      </c>
      <c r="G1558" s="2"/>
      <c r="H1558" s="4">
        <f t="shared" si="36"/>
        <v>114579.19000000006</v>
      </c>
      <c r="K1558" s="3" t="s">
        <v>2600</v>
      </c>
    </row>
    <row r="1559" spans="1:12" ht="23.25" hidden="1" customHeight="1" x14ac:dyDescent="0.3">
      <c r="A1559" s="3">
        <v>2023</v>
      </c>
      <c r="B1559" s="94" t="s">
        <v>159</v>
      </c>
      <c r="C1559" s="5">
        <v>45288</v>
      </c>
      <c r="D1559" s="1" t="s">
        <v>96</v>
      </c>
      <c r="E1559" s="3" t="s">
        <v>99</v>
      </c>
      <c r="F1559" s="2"/>
      <c r="G1559" s="2">
        <v>100000</v>
      </c>
      <c r="H1559" s="4">
        <f t="shared" si="36"/>
        <v>14579.190000000061</v>
      </c>
      <c r="K1559" s="3" t="s">
        <v>2609</v>
      </c>
    </row>
    <row r="1560" spans="1:12" ht="23.25" hidden="1" customHeight="1" x14ac:dyDescent="0.3">
      <c r="A1560" s="3">
        <v>2023</v>
      </c>
      <c r="B1560" s="94" t="s">
        <v>159</v>
      </c>
      <c r="C1560" s="5">
        <v>45288</v>
      </c>
      <c r="D1560" s="1" t="s">
        <v>364</v>
      </c>
      <c r="E1560" s="3" t="s">
        <v>99</v>
      </c>
      <c r="F1560" s="2"/>
      <c r="G1560" s="2">
        <v>2500</v>
      </c>
      <c r="H1560" s="4">
        <f t="shared" si="36"/>
        <v>12079.190000000061</v>
      </c>
      <c r="K1560" s="3" t="s">
        <v>2610</v>
      </c>
    </row>
    <row r="1561" spans="1:12" ht="23.25" hidden="1" customHeight="1" x14ac:dyDescent="0.3">
      <c r="A1561" s="3">
        <v>2023</v>
      </c>
      <c r="B1561" s="94" t="s">
        <v>159</v>
      </c>
      <c r="C1561" s="5">
        <v>45288</v>
      </c>
      <c r="D1561" s="1" t="s">
        <v>593</v>
      </c>
      <c r="E1561" s="3" t="s">
        <v>99</v>
      </c>
      <c r="F1561" s="2"/>
      <c r="G1561" s="2">
        <v>6818</v>
      </c>
      <c r="H1561" s="4">
        <f t="shared" si="36"/>
        <v>5261.1900000000605</v>
      </c>
      <c r="K1561" s="3" t="s">
        <v>2611</v>
      </c>
    </row>
    <row r="1562" spans="1:12" ht="23.25" hidden="1" customHeight="1" x14ac:dyDescent="0.3">
      <c r="A1562" s="3">
        <v>2023</v>
      </c>
      <c r="B1562" s="94" t="s">
        <v>159</v>
      </c>
      <c r="C1562" s="5">
        <v>45288</v>
      </c>
      <c r="D1562" s="1" t="s">
        <v>457</v>
      </c>
      <c r="E1562" s="3" t="s">
        <v>99</v>
      </c>
      <c r="F1562" s="2"/>
      <c r="G1562" s="2">
        <v>3600</v>
      </c>
      <c r="H1562" s="4">
        <f t="shared" si="36"/>
        <v>1661.1900000000605</v>
      </c>
      <c r="K1562" s="3" t="s">
        <v>2612</v>
      </c>
    </row>
    <row r="1563" spans="1:12" ht="23.25" hidden="1" customHeight="1" x14ac:dyDescent="0.3">
      <c r="A1563" s="3">
        <v>2023</v>
      </c>
      <c r="B1563" s="94" t="s">
        <v>159</v>
      </c>
      <c r="C1563" s="5">
        <v>45288</v>
      </c>
      <c r="D1563" s="1" t="s">
        <v>469</v>
      </c>
      <c r="E1563" s="3" t="s">
        <v>22</v>
      </c>
      <c r="F1563" s="2">
        <v>2950</v>
      </c>
      <c r="G1563" s="2"/>
      <c r="H1563" s="4">
        <f t="shared" si="36"/>
        <v>4611.1900000000605</v>
      </c>
      <c r="K1563" s="3" t="s">
        <v>2638</v>
      </c>
    </row>
    <row r="1564" spans="1:12" ht="23.25" hidden="1" customHeight="1" x14ac:dyDescent="0.3">
      <c r="A1564" s="3">
        <v>2023</v>
      </c>
      <c r="B1564" s="94" t="s">
        <v>159</v>
      </c>
      <c r="C1564" s="5">
        <v>45289</v>
      </c>
      <c r="D1564" s="1" t="s">
        <v>2636</v>
      </c>
      <c r="E1564" s="3" t="s">
        <v>22</v>
      </c>
      <c r="F1564" s="2">
        <v>1780</v>
      </c>
      <c r="G1564" s="2"/>
      <c r="H1564" s="4">
        <f t="shared" si="36"/>
        <v>6391.1900000000605</v>
      </c>
      <c r="K1564" s="3" t="s">
        <v>2639</v>
      </c>
    </row>
    <row r="1565" spans="1:12" s="80" customFormat="1" ht="23.25" hidden="1" customHeight="1" thickBot="1" x14ac:dyDescent="0.35">
      <c r="A1565" s="34">
        <v>2023</v>
      </c>
      <c r="B1565" s="95" t="s">
        <v>159</v>
      </c>
      <c r="C1565" s="19">
        <v>45291</v>
      </c>
      <c r="D1565" s="24" t="s">
        <v>434</v>
      </c>
      <c r="E1565" s="34" t="s">
        <v>99</v>
      </c>
      <c r="F1565" s="21"/>
      <c r="G1565" s="21">
        <v>1598</v>
      </c>
      <c r="H1565" s="22">
        <f t="shared" si="36"/>
        <v>4793.1900000000605</v>
      </c>
      <c r="J1565" s="11"/>
      <c r="K1565" s="34" t="s">
        <v>2641</v>
      </c>
    </row>
    <row r="1566" spans="1:12" ht="23.25" hidden="1" customHeight="1" x14ac:dyDescent="0.3">
      <c r="A1566" s="3">
        <v>2024</v>
      </c>
      <c r="B1566" s="94" t="s">
        <v>104</v>
      </c>
      <c r="C1566" s="5">
        <v>45293</v>
      </c>
      <c r="D1566" s="1" t="s">
        <v>582</v>
      </c>
      <c r="E1566" s="3" t="s">
        <v>22</v>
      </c>
      <c r="F1566" s="2">
        <v>1450</v>
      </c>
      <c r="G1566" s="2"/>
      <c r="H1566" s="4">
        <f t="shared" si="36"/>
        <v>6243.1900000000605</v>
      </c>
      <c r="K1566" s="3" t="s">
        <v>2646</v>
      </c>
    </row>
    <row r="1567" spans="1:12" ht="23.25" hidden="1" customHeight="1" x14ac:dyDescent="0.3">
      <c r="A1567" s="3">
        <v>2024</v>
      </c>
      <c r="B1567" s="94" t="s">
        <v>104</v>
      </c>
      <c r="C1567" s="5">
        <v>45293</v>
      </c>
      <c r="D1567" s="1" t="s">
        <v>479</v>
      </c>
      <c r="E1567" s="3" t="s">
        <v>22</v>
      </c>
      <c r="F1567" s="2">
        <v>11850</v>
      </c>
      <c r="G1567" s="2"/>
      <c r="H1567" s="4">
        <f t="shared" si="36"/>
        <v>18093.190000000061</v>
      </c>
      <c r="K1567" s="3" t="s">
        <v>2648</v>
      </c>
      <c r="L1567" s="11" t="s">
        <v>2647</v>
      </c>
    </row>
    <row r="1568" spans="1:12" ht="23.25" hidden="1" customHeight="1" x14ac:dyDescent="0.3">
      <c r="A1568" s="3">
        <v>2024</v>
      </c>
      <c r="B1568" s="94" t="s">
        <v>104</v>
      </c>
      <c r="C1568" s="5">
        <v>45296</v>
      </c>
      <c r="D1568" s="1" t="s">
        <v>544</v>
      </c>
      <c r="E1568" s="3" t="s">
        <v>22</v>
      </c>
      <c r="F1568" s="2">
        <v>19771</v>
      </c>
      <c r="G1568" s="2"/>
      <c r="H1568" s="4">
        <f t="shared" si="36"/>
        <v>37864.190000000061</v>
      </c>
      <c r="K1568" s="3" t="s">
        <v>2649</v>
      </c>
    </row>
    <row r="1569" spans="1:12" ht="23.25" hidden="1" customHeight="1" x14ac:dyDescent="0.3">
      <c r="A1569" s="3">
        <v>2024</v>
      </c>
      <c r="B1569" s="94" t="s">
        <v>104</v>
      </c>
      <c r="C1569" s="5">
        <v>45296</v>
      </c>
      <c r="D1569" s="1" t="s">
        <v>534</v>
      </c>
      <c r="E1569" s="3" t="s">
        <v>22</v>
      </c>
      <c r="F1569" s="2">
        <v>12140</v>
      </c>
      <c r="G1569" s="2"/>
      <c r="H1569" s="4">
        <f t="shared" si="36"/>
        <v>50004.190000000061</v>
      </c>
      <c r="K1569" s="3" t="s">
        <v>2650</v>
      </c>
    </row>
    <row r="1570" spans="1:12" ht="23.25" hidden="1" customHeight="1" x14ac:dyDescent="0.3">
      <c r="A1570" s="3">
        <v>2024</v>
      </c>
      <c r="B1570" s="94" t="s">
        <v>104</v>
      </c>
      <c r="C1570" s="5">
        <v>45299</v>
      </c>
      <c r="D1570" s="1" t="s">
        <v>462</v>
      </c>
      <c r="E1570" s="3" t="s">
        <v>22</v>
      </c>
      <c r="F1570" s="2">
        <v>5560</v>
      </c>
      <c r="G1570" s="2"/>
      <c r="H1570" s="4">
        <f t="shared" si="36"/>
        <v>55564.190000000061</v>
      </c>
      <c r="K1570" s="3" t="s">
        <v>2651</v>
      </c>
    </row>
    <row r="1571" spans="1:12" ht="23.25" hidden="1" customHeight="1" x14ac:dyDescent="0.3">
      <c r="A1571" s="3">
        <v>2024</v>
      </c>
      <c r="B1571" s="94" t="s">
        <v>104</v>
      </c>
      <c r="C1571" s="5">
        <v>45300</v>
      </c>
      <c r="D1571" s="1" t="s">
        <v>87</v>
      </c>
      <c r="E1571" s="3" t="s">
        <v>99</v>
      </c>
      <c r="F1571" s="2"/>
      <c r="G1571" s="2">
        <v>5000</v>
      </c>
      <c r="H1571" s="4">
        <f t="shared" si="36"/>
        <v>50564.190000000061</v>
      </c>
      <c r="K1571" s="3" t="s">
        <v>2721</v>
      </c>
    </row>
    <row r="1572" spans="1:12" ht="23.25" hidden="1" customHeight="1" x14ac:dyDescent="0.3">
      <c r="A1572" s="3">
        <v>2024</v>
      </c>
      <c r="B1572" s="94" t="s">
        <v>104</v>
      </c>
      <c r="C1572" s="5">
        <v>45301</v>
      </c>
      <c r="D1572" s="1" t="s">
        <v>469</v>
      </c>
      <c r="E1572" s="3" t="s">
        <v>22</v>
      </c>
      <c r="F1572" s="2">
        <v>4900</v>
      </c>
      <c r="G1572" s="2"/>
      <c r="H1572" s="4">
        <f t="shared" si="36"/>
        <v>55464.190000000061</v>
      </c>
      <c r="K1572" s="3" t="s">
        <v>2652</v>
      </c>
    </row>
    <row r="1573" spans="1:12" ht="23.25" hidden="1" customHeight="1" x14ac:dyDescent="0.3">
      <c r="A1573" s="3">
        <v>2024</v>
      </c>
      <c r="B1573" s="94" t="s">
        <v>104</v>
      </c>
      <c r="C1573" s="5">
        <v>45301</v>
      </c>
      <c r="D1573" s="1" t="s">
        <v>87</v>
      </c>
      <c r="E1573" s="3" t="s">
        <v>99</v>
      </c>
      <c r="F1573" s="2"/>
      <c r="G1573" s="2">
        <v>10000</v>
      </c>
      <c r="H1573" s="4">
        <f t="shared" si="36"/>
        <v>45464.190000000061</v>
      </c>
      <c r="K1573" s="3" t="s">
        <v>2718</v>
      </c>
    </row>
    <row r="1574" spans="1:12" ht="23.25" hidden="1" customHeight="1" x14ac:dyDescent="0.3">
      <c r="A1574" s="3">
        <v>2024</v>
      </c>
      <c r="B1574" s="94" t="s">
        <v>104</v>
      </c>
      <c r="C1574" s="5">
        <v>45304</v>
      </c>
      <c r="D1574" s="1" t="s">
        <v>87</v>
      </c>
      <c r="E1574" s="3" t="s">
        <v>99</v>
      </c>
      <c r="F1574" s="2"/>
      <c r="G1574" s="2">
        <v>5000</v>
      </c>
      <c r="H1574" s="4">
        <f t="shared" si="36"/>
        <v>40464.190000000061</v>
      </c>
      <c r="K1574" s="3" t="s">
        <v>2719</v>
      </c>
    </row>
    <row r="1575" spans="1:12" ht="23.25" hidden="1" customHeight="1" x14ac:dyDescent="0.3">
      <c r="A1575" s="3">
        <v>2024</v>
      </c>
      <c r="B1575" s="94" t="s">
        <v>104</v>
      </c>
      <c r="C1575" s="5">
        <v>45306</v>
      </c>
      <c r="D1575" s="1" t="s">
        <v>87</v>
      </c>
      <c r="E1575" s="3" t="s">
        <v>99</v>
      </c>
      <c r="F1575" s="2"/>
      <c r="G1575" s="2">
        <v>5000</v>
      </c>
      <c r="H1575" s="4">
        <f t="shared" si="36"/>
        <v>35464.190000000061</v>
      </c>
      <c r="K1575" s="3" t="s">
        <v>2720</v>
      </c>
    </row>
    <row r="1576" spans="1:12" ht="23.25" hidden="1" customHeight="1" x14ac:dyDescent="0.3">
      <c r="A1576" s="3">
        <v>2024</v>
      </c>
      <c r="B1576" s="94" t="s">
        <v>104</v>
      </c>
      <c r="C1576" s="5">
        <v>45308</v>
      </c>
      <c r="D1576" s="1" t="s">
        <v>2318</v>
      </c>
      <c r="E1576" s="3" t="s">
        <v>22</v>
      </c>
      <c r="F1576" s="2">
        <v>19937.349999999999</v>
      </c>
      <c r="G1576" s="2"/>
      <c r="H1576" s="4">
        <f t="shared" si="36"/>
        <v>55401.540000000059</v>
      </c>
      <c r="K1576" s="3" t="s">
        <v>2672</v>
      </c>
    </row>
    <row r="1577" spans="1:12" ht="23.25" hidden="1" customHeight="1" x14ac:dyDescent="0.3">
      <c r="A1577" s="3">
        <v>2024</v>
      </c>
      <c r="B1577" s="94" t="s">
        <v>104</v>
      </c>
      <c r="C1577" s="5">
        <v>45313</v>
      </c>
      <c r="D1577" s="1" t="s">
        <v>574</v>
      </c>
      <c r="E1577" s="3" t="s">
        <v>22</v>
      </c>
      <c r="F1577" s="2">
        <v>21737.75</v>
      </c>
      <c r="G1577" s="2"/>
      <c r="H1577" s="4">
        <f t="shared" si="36"/>
        <v>77139.290000000066</v>
      </c>
      <c r="K1577" s="3" t="s">
        <v>2673</v>
      </c>
      <c r="L1577" s="11" t="s">
        <v>2674</v>
      </c>
    </row>
    <row r="1578" spans="1:12" ht="23.25" hidden="1" customHeight="1" x14ac:dyDescent="0.3">
      <c r="A1578" s="3">
        <v>2024</v>
      </c>
      <c r="B1578" s="94" t="s">
        <v>104</v>
      </c>
      <c r="C1578" s="5">
        <v>45316</v>
      </c>
      <c r="D1578" s="1" t="s">
        <v>2086</v>
      </c>
      <c r="E1578" s="3" t="s">
        <v>22</v>
      </c>
      <c r="F1578" s="2">
        <v>2580</v>
      </c>
      <c r="G1578" s="2"/>
      <c r="H1578" s="4">
        <f t="shared" si="36"/>
        <v>79719.290000000066</v>
      </c>
      <c r="K1578" s="3" t="s">
        <v>2675</v>
      </c>
    </row>
    <row r="1579" spans="1:12" ht="23.25" hidden="1" customHeight="1" x14ac:dyDescent="0.3">
      <c r="A1579" s="3">
        <v>2024</v>
      </c>
      <c r="B1579" s="94" t="s">
        <v>104</v>
      </c>
      <c r="C1579" s="5">
        <v>45317</v>
      </c>
      <c r="D1579" s="1" t="s">
        <v>405</v>
      </c>
      <c r="E1579" s="3" t="s">
        <v>22</v>
      </c>
      <c r="F1579" s="2">
        <v>2600</v>
      </c>
      <c r="G1579" s="2"/>
      <c r="H1579" s="4">
        <f t="shared" si="36"/>
        <v>82319.290000000066</v>
      </c>
      <c r="K1579" s="3" t="s">
        <v>2676</v>
      </c>
    </row>
    <row r="1580" spans="1:12" ht="23.25" hidden="1" customHeight="1" x14ac:dyDescent="0.3">
      <c r="A1580" s="3">
        <v>2024</v>
      </c>
      <c r="B1580" s="94" t="s">
        <v>104</v>
      </c>
      <c r="C1580" s="5">
        <v>45320</v>
      </c>
      <c r="D1580" s="1" t="s">
        <v>367</v>
      </c>
      <c r="E1580" s="3" t="s">
        <v>22</v>
      </c>
      <c r="F1580" s="2">
        <v>50080</v>
      </c>
      <c r="G1580" s="2"/>
      <c r="H1580" s="4">
        <f t="shared" si="36"/>
        <v>132399.29000000007</v>
      </c>
      <c r="K1580" s="3" t="s">
        <v>2677</v>
      </c>
    </row>
    <row r="1581" spans="1:12" ht="23.25" hidden="1" customHeight="1" x14ac:dyDescent="0.3">
      <c r="A1581" s="3">
        <v>2024</v>
      </c>
      <c r="B1581" s="94" t="s">
        <v>104</v>
      </c>
      <c r="C1581" s="5">
        <v>45321</v>
      </c>
      <c r="D1581" s="1" t="s">
        <v>87</v>
      </c>
      <c r="E1581" s="3" t="s">
        <v>99</v>
      </c>
      <c r="F1581" s="2"/>
      <c r="G1581" s="2">
        <v>5000</v>
      </c>
      <c r="H1581" s="4">
        <f t="shared" si="36"/>
        <v>127399.29000000007</v>
      </c>
      <c r="K1581" s="3" t="s">
        <v>2713</v>
      </c>
    </row>
    <row r="1582" spans="1:12" ht="23.25" hidden="1" customHeight="1" x14ac:dyDescent="0.3">
      <c r="A1582" s="3">
        <v>2024</v>
      </c>
      <c r="B1582" s="94" t="s">
        <v>104</v>
      </c>
      <c r="C1582" s="5">
        <v>45321</v>
      </c>
      <c r="D1582" s="1" t="s">
        <v>96</v>
      </c>
      <c r="E1582" s="3" t="s">
        <v>99</v>
      </c>
      <c r="F1582" s="2"/>
      <c r="G1582" s="2">
        <v>75000</v>
      </c>
      <c r="H1582" s="4">
        <f t="shared" si="36"/>
        <v>52399.290000000066</v>
      </c>
      <c r="K1582" s="3" t="s">
        <v>2707</v>
      </c>
    </row>
    <row r="1583" spans="1:12" ht="23.25" hidden="1" customHeight="1" x14ac:dyDescent="0.3">
      <c r="A1583" s="3">
        <v>2024</v>
      </c>
      <c r="B1583" s="94" t="s">
        <v>104</v>
      </c>
      <c r="C1583" s="5">
        <v>45321</v>
      </c>
      <c r="D1583" s="1" t="s">
        <v>364</v>
      </c>
      <c r="E1583" s="3" t="s">
        <v>99</v>
      </c>
      <c r="F1583" s="2"/>
      <c r="G1583" s="2">
        <v>2500</v>
      </c>
      <c r="H1583" s="4">
        <f t="shared" si="36"/>
        <v>49899.290000000066</v>
      </c>
      <c r="K1583" s="3" t="s">
        <v>2714</v>
      </c>
    </row>
    <row r="1584" spans="1:12" ht="23.25" hidden="1" customHeight="1" x14ac:dyDescent="0.3">
      <c r="A1584" s="3">
        <v>2024</v>
      </c>
      <c r="B1584" s="94" t="s">
        <v>104</v>
      </c>
      <c r="C1584" s="5">
        <v>45321</v>
      </c>
      <c r="D1584" s="1" t="s">
        <v>593</v>
      </c>
      <c r="E1584" s="3" t="s">
        <v>99</v>
      </c>
      <c r="F1584" s="2"/>
      <c r="G1584" s="2">
        <v>6818</v>
      </c>
      <c r="H1584" s="4">
        <f t="shared" si="36"/>
        <v>43081.290000000066</v>
      </c>
      <c r="K1584" s="3" t="s">
        <v>2715</v>
      </c>
    </row>
    <row r="1585" spans="1:12" ht="23.25" hidden="1" customHeight="1" x14ac:dyDescent="0.3">
      <c r="A1585" s="3">
        <v>2024</v>
      </c>
      <c r="B1585" s="94" t="s">
        <v>104</v>
      </c>
      <c r="C1585" s="5">
        <v>45321</v>
      </c>
      <c r="D1585" s="1" t="s">
        <v>457</v>
      </c>
      <c r="E1585" s="3" t="s">
        <v>99</v>
      </c>
      <c r="F1585" s="2"/>
      <c r="G1585" s="2">
        <v>3600</v>
      </c>
      <c r="H1585" s="4">
        <f t="shared" si="36"/>
        <v>39481.290000000066</v>
      </c>
      <c r="K1585" s="3" t="s">
        <v>2716</v>
      </c>
    </row>
    <row r="1586" spans="1:12" ht="23.25" hidden="1" customHeight="1" x14ac:dyDescent="0.3">
      <c r="A1586" s="3">
        <v>2024</v>
      </c>
      <c r="B1586" s="94" t="s">
        <v>104</v>
      </c>
      <c r="C1586" s="5">
        <v>45321</v>
      </c>
      <c r="D1586" s="1" t="s">
        <v>40</v>
      </c>
      <c r="E1586" s="3" t="s">
        <v>71</v>
      </c>
      <c r="F1586" s="2"/>
      <c r="G1586" s="2">
        <v>35473.81</v>
      </c>
      <c r="H1586" s="4">
        <f t="shared" si="36"/>
        <v>4007.4800000000687</v>
      </c>
      <c r="K1586" s="3" t="s">
        <v>2717</v>
      </c>
    </row>
    <row r="1587" spans="1:12" s="80" customFormat="1" ht="23.25" hidden="1" customHeight="1" thickBot="1" x14ac:dyDescent="0.35">
      <c r="A1587" s="34">
        <v>2024</v>
      </c>
      <c r="B1587" s="95" t="s">
        <v>104</v>
      </c>
      <c r="C1587" s="19">
        <v>45322</v>
      </c>
      <c r="D1587" s="24" t="s">
        <v>434</v>
      </c>
      <c r="E1587" s="34" t="s">
        <v>99</v>
      </c>
      <c r="F1587" s="21"/>
      <c r="G1587" s="21">
        <v>1598</v>
      </c>
      <c r="H1587" s="22">
        <f t="shared" si="36"/>
        <v>2409.4800000000687</v>
      </c>
      <c r="J1587" s="11"/>
      <c r="K1587" s="34" t="s">
        <v>2727</v>
      </c>
    </row>
    <row r="1588" spans="1:12" ht="23.25" hidden="1" customHeight="1" x14ac:dyDescent="0.3">
      <c r="A1588" s="3">
        <v>2024</v>
      </c>
      <c r="B1588" s="94" t="s">
        <v>358</v>
      </c>
      <c r="C1588" s="5">
        <v>45330</v>
      </c>
      <c r="D1588" s="1" t="s">
        <v>1111</v>
      </c>
      <c r="E1588" s="3" t="s">
        <v>22</v>
      </c>
      <c r="F1588" s="2">
        <v>1050</v>
      </c>
      <c r="G1588" s="2"/>
      <c r="H1588" s="4">
        <f t="shared" si="36"/>
        <v>3459.4800000000687</v>
      </c>
      <c r="K1588" s="3" t="s">
        <v>2729</v>
      </c>
    </row>
    <row r="1589" spans="1:12" ht="23.25" hidden="1" customHeight="1" x14ac:dyDescent="0.3">
      <c r="A1589" s="3">
        <v>2024</v>
      </c>
      <c r="B1589" s="94" t="s">
        <v>358</v>
      </c>
      <c r="C1589" s="5">
        <v>45330</v>
      </c>
      <c r="D1589" s="1" t="s">
        <v>1111</v>
      </c>
      <c r="E1589" s="3" t="s">
        <v>22</v>
      </c>
      <c r="F1589" s="2">
        <v>4100</v>
      </c>
      <c r="G1589" s="2"/>
      <c r="H1589" s="4">
        <f t="shared" si="36"/>
        <v>7559.4800000000687</v>
      </c>
      <c r="K1589" s="3" t="s">
        <v>2728</v>
      </c>
    </row>
    <row r="1590" spans="1:12" ht="23.25" hidden="1" customHeight="1" x14ac:dyDescent="0.3">
      <c r="A1590" s="3">
        <v>2024</v>
      </c>
      <c r="B1590" s="94" t="s">
        <v>358</v>
      </c>
      <c r="C1590" s="5">
        <v>45330</v>
      </c>
      <c r="D1590" s="1" t="s">
        <v>534</v>
      </c>
      <c r="E1590" s="3" t="s">
        <v>22</v>
      </c>
      <c r="F1590" s="2">
        <v>14480</v>
      </c>
      <c r="G1590" s="2"/>
      <c r="H1590" s="4">
        <f t="shared" si="36"/>
        <v>22039.480000000069</v>
      </c>
      <c r="K1590" s="3" t="s">
        <v>2730</v>
      </c>
    </row>
    <row r="1591" spans="1:12" ht="23.25" hidden="1" customHeight="1" x14ac:dyDescent="0.3">
      <c r="A1591" s="3">
        <v>2024</v>
      </c>
      <c r="B1591" s="94" t="s">
        <v>358</v>
      </c>
      <c r="C1591" s="5">
        <v>45331</v>
      </c>
      <c r="D1591" s="1" t="s">
        <v>469</v>
      </c>
      <c r="E1591" s="3" t="s">
        <v>22</v>
      </c>
      <c r="F1591" s="2">
        <v>3900</v>
      </c>
      <c r="G1591" s="2"/>
      <c r="H1591" s="4">
        <f t="shared" si="36"/>
        <v>25939.480000000069</v>
      </c>
      <c r="K1591" s="3" t="s">
        <v>2731</v>
      </c>
    </row>
    <row r="1592" spans="1:12" ht="23.25" hidden="1" customHeight="1" x14ac:dyDescent="0.3">
      <c r="A1592" s="3">
        <v>2024</v>
      </c>
      <c r="B1592" s="94" t="s">
        <v>358</v>
      </c>
      <c r="C1592" s="5">
        <v>45331</v>
      </c>
      <c r="D1592" s="1" t="s">
        <v>87</v>
      </c>
      <c r="E1592" s="3" t="s">
        <v>99</v>
      </c>
      <c r="F1592" s="2"/>
      <c r="G1592" s="2">
        <v>10000</v>
      </c>
      <c r="H1592" s="4">
        <f t="shared" si="36"/>
        <v>15939.480000000069</v>
      </c>
      <c r="K1592" s="3" t="s">
        <v>2735</v>
      </c>
    </row>
    <row r="1593" spans="1:12" ht="23.25" hidden="1" customHeight="1" x14ac:dyDescent="0.3">
      <c r="A1593" s="3">
        <v>2024</v>
      </c>
      <c r="B1593" s="94" t="s">
        <v>358</v>
      </c>
      <c r="C1593" s="5">
        <v>45335</v>
      </c>
      <c r="D1593" s="1" t="s">
        <v>87</v>
      </c>
      <c r="E1593" s="3" t="s">
        <v>99</v>
      </c>
      <c r="F1593" s="2"/>
      <c r="G1593" s="2">
        <v>10000</v>
      </c>
      <c r="H1593" s="4">
        <f t="shared" si="36"/>
        <v>5939.4800000000687</v>
      </c>
      <c r="K1593" s="3" t="s">
        <v>2736</v>
      </c>
    </row>
    <row r="1594" spans="1:12" ht="23.25" hidden="1" customHeight="1" x14ac:dyDescent="0.3">
      <c r="A1594" s="3">
        <v>2024</v>
      </c>
      <c r="B1594" s="94" t="s">
        <v>358</v>
      </c>
      <c r="C1594" s="5">
        <v>45335</v>
      </c>
      <c r="D1594" s="1" t="s">
        <v>544</v>
      </c>
      <c r="E1594" s="3" t="s">
        <v>22</v>
      </c>
      <c r="F1594" s="2">
        <v>15580</v>
      </c>
      <c r="G1594" s="2"/>
      <c r="H1594" s="4">
        <f t="shared" si="36"/>
        <v>21519.480000000069</v>
      </c>
      <c r="K1594" s="3" t="s">
        <v>2744</v>
      </c>
    </row>
    <row r="1595" spans="1:12" ht="23.25" hidden="1" customHeight="1" x14ac:dyDescent="0.3">
      <c r="A1595" s="3">
        <v>2024</v>
      </c>
      <c r="B1595" s="94" t="s">
        <v>358</v>
      </c>
      <c r="C1595" s="5">
        <v>45342</v>
      </c>
      <c r="D1595" s="1" t="s">
        <v>582</v>
      </c>
      <c r="E1595" s="3" t="s">
        <v>22</v>
      </c>
      <c r="F1595" s="2">
        <v>1740</v>
      </c>
      <c r="G1595" s="2"/>
      <c r="H1595" s="4">
        <f t="shared" si="36"/>
        <v>23259.480000000069</v>
      </c>
      <c r="K1595" s="3" t="s">
        <v>2745</v>
      </c>
    </row>
    <row r="1596" spans="1:12" ht="23.25" hidden="1" customHeight="1" x14ac:dyDescent="0.3">
      <c r="A1596" s="3">
        <v>2024</v>
      </c>
      <c r="B1596" s="94" t="s">
        <v>358</v>
      </c>
      <c r="C1596" s="5">
        <v>45342</v>
      </c>
      <c r="D1596" s="1" t="s">
        <v>479</v>
      </c>
      <c r="E1596" s="3" t="s">
        <v>22</v>
      </c>
      <c r="F1596" s="2">
        <v>3400</v>
      </c>
      <c r="G1596" s="2"/>
      <c r="H1596" s="4">
        <f t="shared" si="36"/>
        <v>26659.480000000069</v>
      </c>
      <c r="K1596" s="3" t="s">
        <v>2746</v>
      </c>
    </row>
    <row r="1597" spans="1:12" ht="23.25" hidden="1" customHeight="1" x14ac:dyDescent="0.3">
      <c r="A1597" s="3">
        <v>2024</v>
      </c>
      <c r="B1597" s="94" t="s">
        <v>358</v>
      </c>
      <c r="C1597" s="5">
        <v>45342</v>
      </c>
      <c r="D1597" s="1" t="s">
        <v>574</v>
      </c>
      <c r="E1597" s="3" t="s">
        <v>22</v>
      </c>
      <c r="F1597" s="2">
        <v>28860.57</v>
      </c>
      <c r="G1597" s="2"/>
      <c r="H1597" s="4">
        <f t="shared" si="36"/>
        <v>55520.050000000068</v>
      </c>
      <c r="K1597" s="3" t="s">
        <v>2747</v>
      </c>
    </row>
    <row r="1598" spans="1:12" ht="23.25" hidden="1" customHeight="1" x14ac:dyDescent="0.3">
      <c r="A1598" s="3">
        <v>2024</v>
      </c>
      <c r="B1598" s="94" t="s">
        <v>358</v>
      </c>
      <c r="C1598" s="5">
        <v>45343</v>
      </c>
      <c r="D1598" s="1" t="s">
        <v>2318</v>
      </c>
      <c r="E1598" s="3" t="s">
        <v>22</v>
      </c>
      <c r="F1598" s="2">
        <v>102414.5</v>
      </c>
      <c r="G1598" s="2"/>
      <c r="H1598" s="4">
        <f t="shared" si="36"/>
        <v>157934.55000000008</v>
      </c>
      <c r="K1598" s="3" t="s">
        <v>2748</v>
      </c>
      <c r="L1598" s="11" t="s">
        <v>2765</v>
      </c>
    </row>
    <row r="1599" spans="1:12" ht="23.25" hidden="1" customHeight="1" x14ac:dyDescent="0.3">
      <c r="A1599" s="3">
        <v>2024</v>
      </c>
      <c r="B1599" s="94" t="s">
        <v>358</v>
      </c>
      <c r="C1599" s="5">
        <v>45343</v>
      </c>
      <c r="D1599" s="1" t="s">
        <v>40</v>
      </c>
      <c r="E1599" s="3" t="s">
        <v>71</v>
      </c>
      <c r="F1599" s="2"/>
      <c r="G1599" s="2">
        <v>33948.629999999997</v>
      </c>
      <c r="H1599" s="4">
        <f t="shared" si="36"/>
        <v>123985.92000000007</v>
      </c>
      <c r="K1599" s="3" t="s">
        <v>2750</v>
      </c>
    </row>
    <row r="1600" spans="1:12" ht="23.25" hidden="1" customHeight="1" x14ac:dyDescent="0.3">
      <c r="A1600" s="3">
        <v>2024</v>
      </c>
      <c r="B1600" s="94" t="s">
        <v>358</v>
      </c>
      <c r="C1600" s="5">
        <v>45343</v>
      </c>
      <c r="D1600" s="1" t="s">
        <v>40</v>
      </c>
      <c r="E1600" s="3" t="s">
        <v>71</v>
      </c>
      <c r="F1600" s="2"/>
      <c r="G1600" s="2">
        <v>265</v>
      </c>
      <c r="H1600" s="4">
        <f t="shared" si="36"/>
        <v>123720.92000000007</v>
      </c>
      <c r="K1600" s="3" t="s">
        <v>2751</v>
      </c>
    </row>
    <row r="1601" spans="1:12" ht="23.25" hidden="1" customHeight="1" x14ac:dyDescent="0.3">
      <c r="A1601" s="3">
        <v>2024</v>
      </c>
      <c r="B1601" s="94" t="s">
        <v>358</v>
      </c>
      <c r="C1601" s="5">
        <v>45345</v>
      </c>
      <c r="D1601" s="1" t="s">
        <v>469</v>
      </c>
      <c r="E1601" s="3" t="s">
        <v>22</v>
      </c>
      <c r="F1601" s="2">
        <v>3900</v>
      </c>
      <c r="G1601" s="2"/>
      <c r="H1601" s="4">
        <f t="shared" ref="H1601:H1664" si="37">H1600+F1601-G1601</f>
        <v>127620.92000000007</v>
      </c>
      <c r="K1601" s="3" t="s">
        <v>2749</v>
      </c>
    </row>
    <row r="1602" spans="1:12" ht="23.25" hidden="1" customHeight="1" x14ac:dyDescent="0.3">
      <c r="A1602" s="3">
        <v>2024</v>
      </c>
      <c r="B1602" s="94" t="s">
        <v>358</v>
      </c>
      <c r="C1602" s="5">
        <v>45348</v>
      </c>
      <c r="D1602" s="1" t="s">
        <v>367</v>
      </c>
      <c r="E1602" s="3" t="s">
        <v>22</v>
      </c>
      <c r="F1602" s="2">
        <v>37447</v>
      </c>
      <c r="G1602" s="2"/>
      <c r="H1602" s="4">
        <f t="shared" si="37"/>
        <v>165067.92000000007</v>
      </c>
      <c r="K1602" s="3" t="s">
        <v>2788</v>
      </c>
      <c r="L1602" s="11" t="s">
        <v>2794</v>
      </c>
    </row>
    <row r="1603" spans="1:12" ht="23.25" hidden="1" customHeight="1" x14ac:dyDescent="0.3">
      <c r="A1603" s="3">
        <v>2024</v>
      </c>
      <c r="B1603" s="94" t="s">
        <v>358</v>
      </c>
      <c r="C1603" s="5">
        <v>45348</v>
      </c>
      <c r="D1603" s="1" t="s">
        <v>364</v>
      </c>
      <c r="E1603" s="3" t="s">
        <v>99</v>
      </c>
      <c r="F1603" s="2"/>
      <c r="G1603" s="2">
        <v>2500</v>
      </c>
      <c r="H1603" s="4">
        <f t="shared" si="37"/>
        <v>162567.92000000007</v>
      </c>
      <c r="K1603" s="3" t="s">
        <v>2785</v>
      </c>
    </row>
    <row r="1604" spans="1:12" ht="23.25" hidden="1" customHeight="1" x14ac:dyDescent="0.3">
      <c r="A1604" s="3">
        <v>2024</v>
      </c>
      <c r="B1604" s="94" t="s">
        <v>358</v>
      </c>
      <c r="C1604" s="5">
        <v>45348</v>
      </c>
      <c r="D1604" s="1" t="s">
        <v>593</v>
      </c>
      <c r="E1604" s="3" t="s">
        <v>99</v>
      </c>
      <c r="F1604" s="2"/>
      <c r="G1604" s="2">
        <v>6818</v>
      </c>
      <c r="H1604" s="4">
        <f t="shared" si="37"/>
        <v>155749.92000000007</v>
      </c>
      <c r="K1604" s="3" t="s">
        <v>2786</v>
      </c>
    </row>
    <row r="1605" spans="1:12" ht="23.25" hidden="1" customHeight="1" x14ac:dyDescent="0.3">
      <c r="A1605" s="3">
        <v>2024</v>
      </c>
      <c r="B1605" s="94" t="s">
        <v>358</v>
      </c>
      <c r="C1605" s="5">
        <v>45348</v>
      </c>
      <c r="D1605" s="1" t="s">
        <v>457</v>
      </c>
      <c r="E1605" s="3" t="s">
        <v>99</v>
      </c>
      <c r="F1605" s="2"/>
      <c r="G1605" s="2">
        <v>3600</v>
      </c>
      <c r="H1605" s="4">
        <f t="shared" si="37"/>
        <v>152149.92000000007</v>
      </c>
      <c r="K1605" s="3" t="s">
        <v>2787</v>
      </c>
    </row>
    <row r="1606" spans="1:12" ht="23.25" hidden="1" customHeight="1" x14ac:dyDescent="0.3">
      <c r="A1606" s="3">
        <v>2024</v>
      </c>
      <c r="B1606" s="94" t="s">
        <v>358</v>
      </c>
      <c r="C1606" s="5">
        <v>45348</v>
      </c>
      <c r="D1606" s="1" t="s">
        <v>96</v>
      </c>
      <c r="E1606" s="3" t="s">
        <v>99</v>
      </c>
      <c r="F1606" s="2"/>
      <c r="G1606" s="2">
        <v>120000</v>
      </c>
      <c r="H1606" s="4">
        <f t="shared" si="37"/>
        <v>32149.920000000071</v>
      </c>
      <c r="K1606" s="3" t="s">
        <v>2768</v>
      </c>
    </row>
    <row r="1607" spans="1:12" ht="23.25" hidden="1" customHeight="1" x14ac:dyDescent="0.3">
      <c r="A1607" s="3">
        <v>2024</v>
      </c>
      <c r="B1607" s="94" t="s">
        <v>358</v>
      </c>
      <c r="C1607" s="5">
        <v>45349</v>
      </c>
      <c r="D1607" s="1" t="s">
        <v>1790</v>
      </c>
      <c r="E1607" s="3" t="s">
        <v>22</v>
      </c>
      <c r="F1607" s="2">
        <v>4132.1000000000004</v>
      </c>
      <c r="G1607" s="2"/>
      <c r="H1607" s="4">
        <f t="shared" si="37"/>
        <v>36282.02000000007</v>
      </c>
      <c r="K1607" s="3" t="s">
        <v>2789</v>
      </c>
    </row>
    <row r="1608" spans="1:12" ht="23.25" hidden="1" customHeight="1" x14ac:dyDescent="0.3">
      <c r="A1608" s="3">
        <v>2024</v>
      </c>
      <c r="B1608" s="94" t="s">
        <v>358</v>
      </c>
      <c r="C1608" s="5">
        <v>45350</v>
      </c>
      <c r="D1608" s="1" t="s">
        <v>2200</v>
      </c>
      <c r="E1608" s="3" t="s">
        <v>22</v>
      </c>
      <c r="F1608" s="2">
        <v>2050</v>
      </c>
      <c r="G1608" s="2"/>
      <c r="H1608" s="4">
        <f t="shared" si="37"/>
        <v>38332.02000000007</v>
      </c>
      <c r="K1608" s="3" t="s">
        <v>2799</v>
      </c>
    </row>
    <row r="1609" spans="1:12" ht="23.25" hidden="1" customHeight="1" x14ac:dyDescent="0.3">
      <c r="A1609" s="3">
        <v>2024</v>
      </c>
      <c r="B1609" s="94" t="s">
        <v>358</v>
      </c>
      <c r="C1609" s="5">
        <v>45351</v>
      </c>
      <c r="D1609" s="1" t="s">
        <v>477</v>
      </c>
      <c r="E1609" s="3" t="s">
        <v>22</v>
      </c>
      <c r="F1609" s="88">
        <v>1350</v>
      </c>
      <c r="G1609" s="88"/>
      <c r="H1609" s="4">
        <f t="shared" si="37"/>
        <v>39682.02000000007</v>
      </c>
      <c r="I1609" s="11" t="s">
        <v>477</v>
      </c>
      <c r="K1609" s="3" t="s">
        <v>2868</v>
      </c>
    </row>
    <row r="1610" spans="1:12" s="80" customFormat="1" ht="23.25" hidden="1" customHeight="1" thickBot="1" x14ac:dyDescent="0.35">
      <c r="A1610" s="34">
        <v>2024</v>
      </c>
      <c r="B1610" s="95" t="s">
        <v>358</v>
      </c>
      <c r="C1610" s="19">
        <v>45351</v>
      </c>
      <c r="D1610" s="24" t="s">
        <v>434</v>
      </c>
      <c r="E1610" s="34" t="s">
        <v>99</v>
      </c>
      <c r="F1610" s="21"/>
      <c r="G1610" s="21">
        <v>1598</v>
      </c>
      <c r="H1610" s="22">
        <f t="shared" si="37"/>
        <v>38084.02000000007</v>
      </c>
      <c r="J1610" s="11"/>
      <c r="K1610" s="34" t="s">
        <v>2800</v>
      </c>
    </row>
    <row r="1611" spans="1:12" ht="23.25" hidden="1" customHeight="1" x14ac:dyDescent="0.3">
      <c r="A1611" s="3">
        <v>2024</v>
      </c>
      <c r="B1611" s="94" t="s">
        <v>369</v>
      </c>
      <c r="C1611" s="5">
        <v>45356</v>
      </c>
      <c r="D1611" s="1" t="s">
        <v>2318</v>
      </c>
      <c r="E1611" s="3" t="s">
        <v>22</v>
      </c>
      <c r="F1611" s="2">
        <v>26752.87</v>
      </c>
      <c r="G1611" s="2"/>
      <c r="H1611" s="4">
        <f t="shared" si="37"/>
        <v>64836.890000000072</v>
      </c>
      <c r="K1611" s="3" t="s">
        <v>2802</v>
      </c>
    </row>
    <row r="1612" spans="1:12" ht="23.25" hidden="1" customHeight="1" x14ac:dyDescent="0.3">
      <c r="A1612" s="3">
        <v>2024</v>
      </c>
      <c r="B1612" s="94" t="s">
        <v>369</v>
      </c>
      <c r="C1612" s="5">
        <v>45356</v>
      </c>
      <c r="D1612" s="1" t="s">
        <v>544</v>
      </c>
      <c r="E1612" s="3" t="s">
        <v>22</v>
      </c>
      <c r="F1612" s="2">
        <v>27820</v>
      </c>
      <c r="G1612" s="2"/>
      <c r="H1612" s="4">
        <f t="shared" si="37"/>
        <v>92656.890000000072</v>
      </c>
      <c r="K1612" s="3" t="s">
        <v>2803</v>
      </c>
    </row>
    <row r="1613" spans="1:12" ht="23.25" hidden="1" customHeight="1" x14ac:dyDescent="0.3">
      <c r="A1613" s="3">
        <v>2024</v>
      </c>
      <c r="B1613" s="94" t="s">
        <v>369</v>
      </c>
      <c r="C1613" s="5">
        <v>45357</v>
      </c>
      <c r="D1613" s="1" t="s">
        <v>479</v>
      </c>
      <c r="E1613" s="3" t="s">
        <v>22</v>
      </c>
      <c r="F1613" s="2">
        <v>1800</v>
      </c>
      <c r="G1613" s="2"/>
      <c r="H1613" s="4">
        <f t="shared" si="37"/>
        <v>94456.890000000072</v>
      </c>
      <c r="K1613" s="3" t="s">
        <v>2804</v>
      </c>
    </row>
    <row r="1614" spans="1:12" ht="23.25" hidden="1" customHeight="1" x14ac:dyDescent="0.3">
      <c r="A1614" s="3">
        <v>2024</v>
      </c>
      <c r="B1614" s="94" t="s">
        <v>369</v>
      </c>
      <c r="C1614" s="5">
        <v>45363</v>
      </c>
      <c r="D1614" s="1" t="s">
        <v>1790</v>
      </c>
      <c r="E1614" s="3" t="s">
        <v>22</v>
      </c>
      <c r="F1614" s="2">
        <v>1640.8</v>
      </c>
      <c r="G1614" s="2"/>
      <c r="H1614" s="4">
        <f t="shared" si="37"/>
        <v>96097.690000000075</v>
      </c>
      <c r="K1614" s="3" t="s">
        <v>2813</v>
      </c>
    </row>
    <row r="1615" spans="1:12" ht="23.25" hidden="1" customHeight="1" x14ac:dyDescent="0.3">
      <c r="A1615" s="3">
        <v>2024</v>
      </c>
      <c r="B1615" s="94" t="s">
        <v>369</v>
      </c>
      <c r="C1615" s="5">
        <v>45365</v>
      </c>
      <c r="D1615" s="1" t="s">
        <v>166</v>
      </c>
      <c r="E1615" s="3" t="s">
        <v>22</v>
      </c>
      <c r="F1615" s="2">
        <v>1850</v>
      </c>
      <c r="G1615" s="2"/>
      <c r="H1615" s="4">
        <f t="shared" si="37"/>
        <v>97947.690000000075</v>
      </c>
      <c r="K1615" s="3" t="s">
        <v>2814</v>
      </c>
    </row>
    <row r="1616" spans="1:12" ht="23.25" hidden="1" customHeight="1" x14ac:dyDescent="0.3">
      <c r="A1616" s="3">
        <v>2024</v>
      </c>
      <c r="B1616" s="94" t="s">
        <v>369</v>
      </c>
      <c r="C1616" s="5">
        <v>45366</v>
      </c>
      <c r="D1616" s="1" t="s">
        <v>1111</v>
      </c>
      <c r="E1616" s="3" t="s">
        <v>22</v>
      </c>
      <c r="F1616" s="2">
        <v>850</v>
      </c>
      <c r="G1616" s="2"/>
      <c r="H1616" s="4">
        <f t="shared" si="37"/>
        <v>98797.690000000075</v>
      </c>
      <c r="K1616" s="3" t="s">
        <v>2815</v>
      </c>
    </row>
    <row r="1617" spans="1:12" ht="23.25" hidden="1" customHeight="1" x14ac:dyDescent="0.3">
      <c r="A1617" s="3">
        <v>2024</v>
      </c>
      <c r="B1617" s="94" t="s">
        <v>369</v>
      </c>
      <c r="C1617" s="5">
        <v>45366</v>
      </c>
      <c r="D1617" s="1" t="s">
        <v>1111</v>
      </c>
      <c r="E1617" s="3" t="s">
        <v>22</v>
      </c>
      <c r="F1617" s="2">
        <v>2400</v>
      </c>
      <c r="G1617" s="2"/>
      <c r="H1617" s="4">
        <f t="shared" si="37"/>
        <v>101197.69000000008</v>
      </c>
      <c r="K1617" s="3" t="s">
        <v>2816</v>
      </c>
    </row>
    <row r="1618" spans="1:12" ht="23.25" hidden="1" customHeight="1" x14ac:dyDescent="0.3">
      <c r="A1618" s="3">
        <v>2024</v>
      </c>
      <c r="B1618" s="94" t="s">
        <v>369</v>
      </c>
      <c r="C1618" s="5">
        <v>45368</v>
      </c>
      <c r="D1618" s="1" t="s">
        <v>87</v>
      </c>
      <c r="E1618" s="3" t="s">
        <v>99</v>
      </c>
      <c r="F1618" s="2"/>
      <c r="G1618" s="2">
        <v>10000</v>
      </c>
      <c r="H1618" s="4">
        <f t="shared" si="37"/>
        <v>91197.690000000075</v>
      </c>
      <c r="K1618" s="3" t="s">
        <v>2821</v>
      </c>
    </row>
    <row r="1619" spans="1:12" ht="23.25" hidden="1" customHeight="1" x14ac:dyDescent="0.3">
      <c r="A1619" s="3">
        <v>2024</v>
      </c>
      <c r="B1619" s="94" t="s">
        <v>369</v>
      </c>
      <c r="C1619" s="5">
        <v>45369</v>
      </c>
      <c r="D1619" s="1" t="s">
        <v>87</v>
      </c>
      <c r="E1619" s="3" t="s">
        <v>99</v>
      </c>
      <c r="F1619" s="2"/>
      <c r="G1619" s="2">
        <v>15000</v>
      </c>
      <c r="H1619" s="4">
        <f t="shared" si="37"/>
        <v>76197.690000000075</v>
      </c>
      <c r="K1619" s="3" t="s">
        <v>2822</v>
      </c>
    </row>
    <row r="1620" spans="1:12" ht="23.25" hidden="1" customHeight="1" x14ac:dyDescent="0.3">
      <c r="A1620" s="3">
        <v>2024</v>
      </c>
      <c r="B1620" s="94" t="s">
        <v>369</v>
      </c>
      <c r="C1620" s="5">
        <v>45369</v>
      </c>
      <c r="D1620" s="1" t="s">
        <v>534</v>
      </c>
      <c r="E1620" s="3" t="s">
        <v>22</v>
      </c>
      <c r="F1620" s="2">
        <v>9120</v>
      </c>
      <c r="G1620" s="2"/>
      <c r="H1620" s="4">
        <f t="shared" si="37"/>
        <v>85317.690000000075</v>
      </c>
      <c r="K1620" s="3" t="s">
        <v>2817</v>
      </c>
    </row>
    <row r="1621" spans="1:12" ht="23.25" hidden="1" customHeight="1" x14ac:dyDescent="0.3">
      <c r="A1621" s="3">
        <v>2024</v>
      </c>
      <c r="B1621" s="94" t="s">
        <v>369</v>
      </c>
      <c r="C1621" s="5">
        <v>45371</v>
      </c>
      <c r="D1621" s="1" t="s">
        <v>40</v>
      </c>
      <c r="E1621" s="3" t="s">
        <v>71</v>
      </c>
      <c r="F1621" s="2"/>
      <c r="G1621" s="2">
        <v>23692.93</v>
      </c>
      <c r="H1621" s="4">
        <f t="shared" si="37"/>
        <v>61624.760000000075</v>
      </c>
      <c r="K1621" s="3" t="s">
        <v>2849</v>
      </c>
    </row>
    <row r="1622" spans="1:12" ht="23.25" hidden="1" customHeight="1" x14ac:dyDescent="0.3">
      <c r="A1622" s="3">
        <v>2024</v>
      </c>
      <c r="B1622" s="94" t="s">
        <v>369</v>
      </c>
      <c r="C1622" s="5">
        <v>45371</v>
      </c>
      <c r="D1622" s="1" t="s">
        <v>87</v>
      </c>
      <c r="E1622" s="3" t="s">
        <v>99</v>
      </c>
      <c r="F1622" s="2"/>
      <c r="G1622" s="2">
        <v>30000</v>
      </c>
      <c r="H1622" s="4">
        <f t="shared" si="37"/>
        <v>31624.760000000075</v>
      </c>
      <c r="K1622" s="3" t="s">
        <v>2850</v>
      </c>
    </row>
    <row r="1623" spans="1:12" ht="23.25" hidden="1" customHeight="1" x14ac:dyDescent="0.3">
      <c r="A1623" s="3">
        <v>2024</v>
      </c>
      <c r="B1623" s="94" t="s">
        <v>369</v>
      </c>
      <c r="C1623" s="5">
        <v>45371</v>
      </c>
      <c r="D1623" s="1" t="s">
        <v>574</v>
      </c>
      <c r="E1623" s="3" t="s">
        <v>22</v>
      </c>
      <c r="F1623" s="2">
        <v>26000</v>
      </c>
      <c r="G1623" s="2"/>
      <c r="H1623" s="4">
        <f t="shared" si="37"/>
        <v>57624.760000000075</v>
      </c>
      <c r="K1623" s="3" t="s">
        <v>2851</v>
      </c>
    </row>
    <row r="1624" spans="1:12" ht="23.25" hidden="1" customHeight="1" x14ac:dyDescent="0.3">
      <c r="A1624" s="3">
        <v>2024</v>
      </c>
      <c r="B1624" s="94" t="s">
        <v>369</v>
      </c>
      <c r="C1624" s="5">
        <v>45377</v>
      </c>
      <c r="D1624" s="1" t="s">
        <v>367</v>
      </c>
      <c r="E1624" s="3" t="s">
        <v>22</v>
      </c>
      <c r="F1624" s="2">
        <v>44900</v>
      </c>
      <c r="G1624" s="2"/>
      <c r="H1624" s="4">
        <f t="shared" si="37"/>
        <v>102524.76000000007</v>
      </c>
      <c r="K1624" s="3" t="s">
        <v>2856</v>
      </c>
    </row>
    <row r="1625" spans="1:12" ht="23.25" hidden="1" customHeight="1" x14ac:dyDescent="0.3">
      <c r="A1625" s="3">
        <v>2024</v>
      </c>
      <c r="B1625" s="94" t="s">
        <v>369</v>
      </c>
      <c r="C1625" s="5">
        <v>45378</v>
      </c>
      <c r="D1625" s="1" t="s">
        <v>1111</v>
      </c>
      <c r="E1625" s="3" t="s">
        <v>22</v>
      </c>
      <c r="F1625" s="2">
        <v>2400</v>
      </c>
      <c r="G1625" s="2"/>
      <c r="H1625" s="4">
        <f t="shared" si="37"/>
        <v>104924.76000000007</v>
      </c>
      <c r="K1625" s="3" t="s">
        <v>2857</v>
      </c>
      <c r="L1625" s="11" t="s">
        <v>179</v>
      </c>
    </row>
    <row r="1626" spans="1:12" ht="23.25" hidden="1" customHeight="1" x14ac:dyDescent="0.3">
      <c r="A1626" s="3">
        <v>2024</v>
      </c>
      <c r="B1626" s="94" t="s">
        <v>369</v>
      </c>
      <c r="C1626" s="5">
        <v>45378</v>
      </c>
      <c r="D1626" s="1" t="s">
        <v>1111</v>
      </c>
      <c r="E1626" s="3" t="s">
        <v>22</v>
      </c>
      <c r="F1626" s="2">
        <v>850</v>
      </c>
      <c r="G1626" s="2"/>
      <c r="H1626" s="4">
        <f t="shared" si="37"/>
        <v>105774.76000000007</v>
      </c>
      <c r="K1626" s="3" t="s">
        <v>2858</v>
      </c>
    </row>
    <row r="1627" spans="1:12" ht="23.25" hidden="1" customHeight="1" x14ac:dyDescent="0.3">
      <c r="A1627" s="3">
        <v>2024</v>
      </c>
      <c r="B1627" s="94" t="s">
        <v>369</v>
      </c>
      <c r="C1627" s="5">
        <v>45378</v>
      </c>
      <c r="D1627" s="1" t="s">
        <v>1111</v>
      </c>
      <c r="E1627" s="3" t="s">
        <v>22</v>
      </c>
      <c r="F1627" s="2">
        <v>300</v>
      </c>
      <c r="G1627" s="2"/>
      <c r="H1627" s="4">
        <f t="shared" si="37"/>
        <v>106074.76000000007</v>
      </c>
      <c r="K1627" s="3" t="s">
        <v>2859</v>
      </c>
    </row>
    <row r="1628" spans="1:12" ht="23.25" hidden="1" customHeight="1" x14ac:dyDescent="0.3">
      <c r="A1628" s="3">
        <v>2024</v>
      </c>
      <c r="B1628" s="94" t="s">
        <v>369</v>
      </c>
      <c r="C1628" s="5">
        <v>45379</v>
      </c>
      <c r="D1628" s="1" t="s">
        <v>2318</v>
      </c>
      <c r="E1628" s="3" t="s">
        <v>22</v>
      </c>
      <c r="F1628" s="2">
        <v>18531.419999999998</v>
      </c>
      <c r="G1628" s="2"/>
      <c r="H1628" s="4">
        <f t="shared" si="37"/>
        <v>124606.18000000007</v>
      </c>
      <c r="K1628" s="3" t="s">
        <v>2869</v>
      </c>
    </row>
    <row r="1629" spans="1:12" ht="23.25" hidden="1" customHeight="1" x14ac:dyDescent="0.3">
      <c r="A1629" s="3">
        <v>2024</v>
      </c>
      <c r="B1629" s="94" t="s">
        <v>369</v>
      </c>
      <c r="C1629" s="5">
        <v>45379</v>
      </c>
      <c r="D1629" s="1" t="s">
        <v>593</v>
      </c>
      <c r="E1629" s="3" t="s">
        <v>99</v>
      </c>
      <c r="F1629" s="2"/>
      <c r="G1629" s="2">
        <v>6818</v>
      </c>
      <c r="H1629" s="4">
        <f t="shared" si="37"/>
        <v>117788.18000000007</v>
      </c>
      <c r="K1629" s="3" t="s">
        <v>2861</v>
      </c>
    </row>
    <row r="1630" spans="1:12" ht="23.25" hidden="1" customHeight="1" x14ac:dyDescent="0.3">
      <c r="A1630" s="3">
        <v>2024</v>
      </c>
      <c r="B1630" s="94" t="s">
        <v>369</v>
      </c>
      <c r="C1630" s="5">
        <v>45379</v>
      </c>
      <c r="D1630" s="1" t="s">
        <v>364</v>
      </c>
      <c r="E1630" s="3" t="s">
        <v>99</v>
      </c>
      <c r="F1630" s="2"/>
      <c r="G1630" s="2">
        <v>2500</v>
      </c>
      <c r="H1630" s="4">
        <f t="shared" si="37"/>
        <v>115288.18000000007</v>
      </c>
      <c r="K1630" s="3" t="s">
        <v>2862</v>
      </c>
    </row>
    <row r="1631" spans="1:12" ht="23.25" hidden="1" customHeight="1" x14ac:dyDescent="0.3">
      <c r="A1631" s="3">
        <v>2024</v>
      </c>
      <c r="B1631" s="94" t="s">
        <v>369</v>
      </c>
      <c r="C1631" s="5">
        <v>45379</v>
      </c>
      <c r="D1631" s="1" t="s">
        <v>457</v>
      </c>
      <c r="E1631" s="3" t="s">
        <v>99</v>
      </c>
      <c r="F1631" s="2"/>
      <c r="G1631" s="2">
        <v>3600</v>
      </c>
      <c r="H1631" s="4">
        <f t="shared" si="37"/>
        <v>111688.18000000007</v>
      </c>
      <c r="K1631" s="3" t="s">
        <v>2863</v>
      </c>
    </row>
    <row r="1632" spans="1:12" s="80" customFormat="1" ht="23.25" hidden="1" customHeight="1" thickBot="1" x14ac:dyDescent="0.35">
      <c r="A1632" s="34">
        <v>2024</v>
      </c>
      <c r="B1632" s="95" t="s">
        <v>369</v>
      </c>
      <c r="C1632" s="19">
        <v>45382</v>
      </c>
      <c r="D1632" s="24" t="s">
        <v>434</v>
      </c>
      <c r="E1632" s="34" t="s">
        <v>99</v>
      </c>
      <c r="F1632" s="21"/>
      <c r="G1632" s="21">
        <v>1598</v>
      </c>
      <c r="H1632" s="22">
        <f t="shared" si="37"/>
        <v>110090.18000000007</v>
      </c>
      <c r="J1632" s="11"/>
      <c r="K1632" s="34" t="s">
        <v>2864</v>
      </c>
    </row>
    <row r="1633" spans="1:11" ht="23.25" hidden="1" customHeight="1" x14ac:dyDescent="0.3">
      <c r="A1633" s="3">
        <v>2024</v>
      </c>
      <c r="B1633" s="94" t="s">
        <v>389</v>
      </c>
      <c r="C1633" s="5">
        <v>45384</v>
      </c>
      <c r="D1633" s="1" t="s">
        <v>87</v>
      </c>
      <c r="E1633" s="3" t="s">
        <v>99</v>
      </c>
      <c r="F1633" s="2"/>
      <c r="G1633" s="2">
        <v>10000</v>
      </c>
      <c r="H1633" s="4">
        <f t="shared" si="37"/>
        <v>100090.18000000007</v>
      </c>
      <c r="K1633" s="3" t="s">
        <v>2879</v>
      </c>
    </row>
    <row r="1634" spans="1:11" ht="23.25" hidden="1" customHeight="1" x14ac:dyDescent="0.3">
      <c r="A1634" s="3">
        <v>2024</v>
      </c>
      <c r="B1634" s="94" t="s">
        <v>389</v>
      </c>
      <c r="C1634" s="5">
        <v>45385</v>
      </c>
      <c r="D1634" s="1" t="s">
        <v>87</v>
      </c>
      <c r="E1634" s="3" t="s">
        <v>99</v>
      </c>
      <c r="F1634" s="2"/>
      <c r="G1634" s="2">
        <v>30000</v>
      </c>
      <c r="H1634" s="4">
        <f t="shared" si="37"/>
        <v>70090.180000000066</v>
      </c>
      <c r="K1634" s="3" t="s">
        <v>2880</v>
      </c>
    </row>
    <row r="1635" spans="1:11" ht="23.25" hidden="1" customHeight="1" x14ac:dyDescent="0.3">
      <c r="A1635" s="3">
        <v>2024</v>
      </c>
      <c r="B1635" s="94" t="s">
        <v>389</v>
      </c>
      <c r="C1635" s="5">
        <v>45386</v>
      </c>
      <c r="D1635" s="1" t="s">
        <v>469</v>
      </c>
      <c r="E1635" s="3" t="s">
        <v>22</v>
      </c>
      <c r="F1635" s="2">
        <v>3900</v>
      </c>
      <c r="G1635" s="2"/>
      <c r="H1635" s="4">
        <f t="shared" si="37"/>
        <v>73990.180000000066</v>
      </c>
      <c r="K1635" s="3" t="s">
        <v>2883</v>
      </c>
    </row>
    <row r="1636" spans="1:11" ht="23.25" hidden="1" customHeight="1" x14ac:dyDescent="0.3">
      <c r="A1636" s="3">
        <v>2024</v>
      </c>
      <c r="B1636" s="94" t="s">
        <v>389</v>
      </c>
      <c r="C1636" s="5">
        <v>45391</v>
      </c>
      <c r="D1636" s="1" t="s">
        <v>544</v>
      </c>
      <c r="E1636" s="3" t="s">
        <v>22</v>
      </c>
      <c r="F1636" s="2">
        <v>28310</v>
      </c>
      <c r="G1636" s="2"/>
      <c r="H1636" s="4">
        <f t="shared" si="37"/>
        <v>102300.18000000007</v>
      </c>
      <c r="K1636" s="3" t="s">
        <v>2884</v>
      </c>
    </row>
    <row r="1637" spans="1:11" ht="23.25" hidden="1" customHeight="1" x14ac:dyDescent="0.3">
      <c r="A1637" s="3">
        <v>2024</v>
      </c>
      <c r="B1637" s="94" t="s">
        <v>389</v>
      </c>
      <c r="C1637" s="5">
        <v>45396</v>
      </c>
      <c r="D1637" s="1" t="s">
        <v>87</v>
      </c>
      <c r="E1637" s="3" t="s">
        <v>99</v>
      </c>
      <c r="F1637" s="2"/>
      <c r="G1637" s="2">
        <v>10000</v>
      </c>
      <c r="H1637" s="4">
        <f t="shared" si="37"/>
        <v>92300.180000000066</v>
      </c>
      <c r="K1637" s="3" t="s">
        <v>2881</v>
      </c>
    </row>
    <row r="1638" spans="1:11" ht="23.25" hidden="1" customHeight="1" x14ac:dyDescent="0.3">
      <c r="A1638" s="3">
        <v>2024</v>
      </c>
      <c r="B1638" s="94" t="s">
        <v>389</v>
      </c>
      <c r="C1638" s="5">
        <v>45397</v>
      </c>
      <c r="D1638" s="1" t="s">
        <v>534</v>
      </c>
      <c r="E1638" s="3" t="s">
        <v>22</v>
      </c>
      <c r="F1638" s="2">
        <v>7830</v>
      </c>
      <c r="G1638" s="2"/>
      <c r="H1638" s="4">
        <f t="shared" si="37"/>
        <v>100130.18000000007</v>
      </c>
      <c r="K1638" s="3" t="s">
        <v>2885</v>
      </c>
    </row>
    <row r="1639" spans="1:11" ht="23.25" hidden="1" customHeight="1" x14ac:dyDescent="0.3">
      <c r="A1639" s="3">
        <v>2024</v>
      </c>
      <c r="B1639" s="94" t="s">
        <v>389</v>
      </c>
      <c r="C1639" s="5">
        <v>45402</v>
      </c>
      <c r="D1639" s="1" t="s">
        <v>1790</v>
      </c>
      <c r="E1639" s="3" t="s">
        <v>22</v>
      </c>
      <c r="F1639" s="2">
        <v>4117.3999999999996</v>
      </c>
      <c r="G1639" s="2"/>
      <c r="H1639" s="4">
        <f t="shared" si="37"/>
        <v>104247.58000000006</v>
      </c>
      <c r="K1639" s="3" t="s">
        <v>2886</v>
      </c>
    </row>
    <row r="1640" spans="1:11" ht="23.25" hidden="1" customHeight="1" x14ac:dyDescent="0.3">
      <c r="A1640" s="3">
        <v>2024</v>
      </c>
      <c r="B1640" s="94" t="s">
        <v>389</v>
      </c>
      <c r="C1640" s="5">
        <v>45403</v>
      </c>
      <c r="D1640" s="1" t="s">
        <v>40</v>
      </c>
      <c r="E1640" s="3" t="s">
        <v>71</v>
      </c>
      <c r="F1640" s="2"/>
      <c r="G1640" s="2">
        <v>32082.77</v>
      </c>
      <c r="H1640" s="4">
        <f t="shared" si="37"/>
        <v>72164.810000000056</v>
      </c>
      <c r="K1640" s="3" t="s">
        <v>2882</v>
      </c>
    </row>
    <row r="1641" spans="1:11" ht="23.25" hidden="1" customHeight="1" x14ac:dyDescent="0.3">
      <c r="A1641" s="3">
        <v>2024</v>
      </c>
      <c r="B1641" s="94" t="s">
        <v>389</v>
      </c>
      <c r="C1641" s="5">
        <v>45404</v>
      </c>
      <c r="D1641" s="1" t="s">
        <v>572</v>
      </c>
      <c r="E1641" s="3" t="s">
        <v>22</v>
      </c>
      <c r="F1641" s="2">
        <v>800</v>
      </c>
      <c r="G1641" s="2"/>
      <c r="H1641" s="4">
        <f t="shared" si="37"/>
        <v>72964.810000000056</v>
      </c>
      <c r="K1641" s="3" t="s">
        <v>2900</v>
      </c>
    </row>
    <row r="1642" spans="1:11" ht="23.25" hidden="1" customHeight="1" x14ac:dyDescent="0.3">
      <c r="A1642" s="3">
        <v>2024</v>
      </c>
      <c r="B1642" s="94" t="s">
        <v>389</v>
      </c>
      <c r="C1642" s="5">
        <v>45404</v>
      </c>
      <c r="D1642" s="1" t="s">
        <v>574</v>
      </c>
      <c r="E1642" s="3" t="s">
        <v>22</v>
      </c>
      <c r="F1642" s="2">
        <v>30000</v>
      </c>
      <c r="G1642" s="2"/>
      <c r="H1642" s="4">
        <f t="shared" si="37"/>
        <v>102964.81000000006</v>
      </c>
      <c r="K1642" s="3" t="s">
        <v>2901</v>
      </c>
    </row>
    <row r="1643" spans="1:11" ht="23.25" hidden="1" customHeight="1" x14ac:dyDescent="0.3">
      <c r="A1643" s="3">
        <v>2024</v>
      </c>
      <c r="B1643" s="94" t="s">
        <v>389</v>
      </c>
      <c r="C1643" s="5">
        <v>45407</v>
      </c>
      <c r="D1643" s="1" t="s">
        <v>96</v>
      </c>
      <c r="E1643" s="3" t="s">
        <v>99</v>
      </c>
      <c r="F1643" s="2"/>
      <c r="G1643" s="2">
        <v>80000</v>
      </c>
      <c r="H1643" s="4">
        <f t="shared" si="37"/>
        <v>22964.810000000056</v>
      </c>
      <c r="K1643" s="3" t="s">
        <v>2907</v>
      </c>
    </row>
    <row r="1644" spans="1:11" ht="23.25" hidden="1" customHeight="1" x14ac:dyDescent="0.3">
      <c r="A1644" s="3">
        <v>2024</v>
      </c>
      <c r="B1644" s="94" t="s">
        <v>389</v>
      </c>
      <c r="C1644" s="5">
        <v>45408</v>
      </c>
      <c r="D1644" s="1" t="s">
        <v>367</v>
      </c>
      <c r="E1644" s="3" t="s">
        <v>22</v>
      </c>
      <c r="F1644" s="2">
        <v>82300</v>
      </c>
      <c r="G1644" s="2"/>
      <c r="H1644" s="4">
        <f t="shared" si="37"/>
        <v>105264.81000000006</v>
      </c>
      <c r="K1644" s="3" t="s">
        <v>2932</v>
      </c>
    </row>
    <row r="1645" spans="1:11" ht="23.25" hidden="1" customHeight="1" x14ac:dyDescent="0.3">
      <c r="A1645" s="3">
        <v>2024</v>
      </c>
      <c r="B1645" s="94" t="s">
        <v>389</v>
      </c>
      <c r="C1645" s="5">
        <v>45410</v>
      </c>
      <c r="D1645" s="1" t="s">
        <v>96</v>
      </c>
      <c r="E1645" s="3" t="s">
        <v>99</v>
      </c>
      <c r="F1645" s="2"/>
      <c r="G1645" s="2">
        <v>80000</v>
      </c>
      <c r="H1645" s="4">
        <f t="shared" si="37"/>
        <v>25264.810000000056</v>
      </c>
      <c r="K1645" s="3" t="s">
        <v>2936</v>
      </c>
    </row>
    <row r="1646" spans="1:11" ht="23.25" hidden="1" customHeight="1" x14ac:dyDescent="0.3">
      <c r="A1646" s="3">
        <v>2024</v>
      </c>
      <c r="B1646" s="94" t="s">
        <v>389</v>
      </c>
      <c r="C1646" s="5">
        <v>45410</v>
      </c>
      <c r="D1646" s="1" t="s">
        <v>457</v>
      </c>
      <c r="E1646" s="3" t="s">
        <v>99</v>
      </c>
      <c r="F1646" s="2"/>
      <c r="G1646" s="2">
        <v>3600</v>
      </c>
      <c r="H1646" s="4">
        <f t="shared" si="37"/>
        <v>21664.810000000056</v>
      </c>
      <c r="K1646" s="3" t="s">
        <v>2933</v>
      </c>
    </row>
    <row r="1647" spans="1:11" ht="23.25" hidden="1" customHeight="1" x14ac:dyDescent="0.3">
      <c r="A1647" s="3">
        <v>2024</v>
      </c>
      <c r="B1647" s="94" t="s">
        <v>389</v>
      </c>
      <c r="C1647" s="5">
        <v>45410</v>
      </c>
      <c r="D1647" s="1" t="s">
        <v>364</v>
      </c>
      <c r="E1647" s="3" t="s">
        <v>99</v>
      </c>
      <c r="F1647" s="2"/>
      <c r="G1647" s="2">
        <v>2500</v>
      </c>
      <c r="H1647" s="4">
        <f t="shared" si="37"/>
        <v>19164.810000000056</v>
      </c>
      <c r="K1647" s="3" t="s">
        <v>2934</v>
      </c>
    </row>
    <row r="1648" spans="1:11" ht="23.25" hidden="1" customHeight="1" x14ac:dyDescent="0.3">
      <c r="A1648" s="3">
        <v>2024</v>
      </c>
      <c r="B1648" s="94" t="s">
        <v>389</v>
      </c>
      <c r="C1648" s="5">
        <v>45410</v>
      </c>
      <c r="D1648" s="1" t="s">
        <v>593</v>
      </c>
      <c r="E1648" s="3" t="s">
        <v>99</v>
      </c>
      <c r="F1648" s="2"/>
      <c r="G1648" s="2">
        <v>6818</v>
      </c>
      <c r="H1648" s="4">
        <f t="shared" si="37"/>
        <v>12346.810000000056</v>
      </c>
      <c r="K1648" s="3" t="s">
        <v>2935</v>
      </c>
    </row>
    <row r="1649" spans="1:12" ht="23.25" hidden="1" customHeight="1" x14ac:dyDescent="0.3">
      <c r="A1649" s="3">
        <v>2024</v>
      </c>
      <c r="B1649" s="94" t="s">
        <v>389</v>
      </c>
      <c r="C1649" s="5">
        <v>45411</v>
      </c>
      <c r="D1649" s="1" t="s">
        <v>77</v>
      </c>
      <c r="E1649" s="3" t="s">
        <v>22</v>
      </c>
      <c r="F1649" s="2">
        <v>3050</v>
      </c>
      <c r="G1649" s="2"/>
      <c r="H1649" s="4">
        <f t="shared" si="37"/>
        <v>15396.810000000056</v>
      </c>
      <c r="K1649" s="3" t="s">
        <v>2943</v>
      </c>
    </row>
    <row r="1650" spans="1:12" s="80" customFormat="1" ht="23.25" hidden="1" customHeight="1" thickBot="1" x14ac:dyDescent="0.35">
      <c r="A1650" s="34">
        <v>2024</v>
      </c>
      <c r="B1650" s="95" t="s">
        <v>389</v>
      </c>
      <c r="C1650" s="19">
        <v>45412</v>
      </c>
      <c r="D1650" s="24" t="s">
        <v>434</v>
      </c>
      <c r="E1650" s="34" t="s">
        <v>99</v>
      </c>
      <c r="F1650" s="21"/>
      <c r="G1650" s="21">
        <v>1598</v>
      </c>
      <c r="H1650" s="22">
        <f t="shared" si="37"/>
        <v>13798.810000000056</v>
      </c>
      <c r="J1650" s="11"/>
      <c r="K1650" s="34" t="s">
        <v>2944</v>
      </c>
    </row>
    <row r="1651" spans="1:12" ht="23.25" hidden="1" customHeight="1" x14ac:dyDescent="0.3">
      <c r="A1651" s="3">
        <v>2024</v>
      </c>
      <c r="B1651" s="94" t="s">
        <v>123</v>
      </c>
      <c r="C1651" s="5">
        <v>45414</v>
      </c>
      <c r="D1651" s="1" t="s">
        <v>2318</v>
      </c>
      <c r="E1651" s="3" t="s">
        <v>22</v>
      </c>
      <c r="F1651" s="2">
        <v>27183</v>
      </c>
      <c r="G1651" s="2"/>
      <c r="H1651" s="4">
        <f t="shared" si="37"/>
        <v>40981.810000000056</v>
      </c>
      <c r="K1651" s="3" t="s">
        <v>2949</v>
      </c>
    </row>
    <row r="1652" spans="1:12" ht="23.25" hidden="1" customHeight="1" x14ac:dyDescent="0.3">
      <c r="A1652" s="3">
        <v>2024</v>
      </c>
      <c r="B1652" s="94" t="s">
        <v>123</v>
      </c>
      <c r="C1652" s="5">
        <v>45419</v>
      </c>
      <c r="D1652" s="1" t="s">
        <v>87</v>
      </c>
      <c r="E1652" s="3" t="s">
        <v>99</v>
      </c>
      <c r="F1652" s="2"/>
      <c r="G1652" s="2">
        <v>10000</v>
      </c>
      <c r="H1652" s="4">
        <f t="shared" si="37"/>
        <v>30981.810000000056</v>
      </c>
      <c r="K1652" s="3" t="s">
        <v>2956</v>
      </c>
    </row>
    <row r="1653" spans="1:12" ht="23.25" hidden="1" customHeight="1" x14ac:dyDescent="0.3">
      <c r="A1653" s="3">
        <v>2024</v>
      </c>
      <c r="B1653" s="94" t="s">
        <v>123</v>
      </c>
      <c r="C1653" s="5">
        <v>45421</v>
      </c>
      <c r="D1653" s="1" t="s">
        <v>544</v>
      </c>
      <c r="E1653" s="3" t="s">
        <v>22</v>
      </c>
      <c r="F1653" s="2">
        <v>54380</v>
      </c>
      <c r="G1653" s="2"/>
      <c r="H1653" s="4">
        <f t="shared" si="37"/>
        <v>85361.810000000056</v>
      </c>
      <c r="K1653" s="3" t="s">
        <v>2950</v>
      </c>
    </row>
    <row r="1654" spans="1:12" ht="23.25" hidden="1" customHeight="1" x14ac:dyDescent="0.3">
      <c r="A1654" s="3">
        <v>2024</v>
      </c>
      <c r="B1654" s="94" t="s">
        <v>123</v>
      </c>
      <c r="C1654" s="5">
        <v>45422</v>
      </c>
      <c r="D1654" s="1" t="s">
        <v>2318</v>
      </c>
      <c r="E1654" s="3" t="s">
        <v>22</v>
      </c>
      <c r="F1654" s="2">
        <v>12354.02</v>
      </c>
      <c r="G1654" s="2"/>
      <c r="H1654" s="4">
        <f t="shared" si="37"/>
        <v>97715.83000000006</v>
      </c>
      <c r="K1654" s="3" t="s">
        <v>2951</v>
      </c>
    </row>
    <row r="1655" spans="1:12" ht="23.25" hidden="1" customHeight="1" x14ac:dyDescent="0.3">
      <c r="A1655" s="3">
        <v>2024</v>
      </c>
      <c r="B1655" s="94" t="s">
        <v>123</v>
      </c>
      <c r="C1655" s="5">
        <v>45422</v>
      </c>
      <c r="D1655" s="1" t="s">
        <v>87</v>
      </c>
      <c r="E1655" s="3" t="s">
        <v>99</v>
      </c>
      <c r="F1655" s="2"/>
      <c r="G1655" s="2">
        <v>10000</v>
      </c>
      <c r="H1655" s="4">
        <f t="shared" si="37"/>
        <v>87715.83000000006</v>
      </c>
      <c r="K1655" s="3" t="s">
        <v>2957</v>
      </c>
    </row>
    <row r="1656" spans="1:12" ht="23.25" hidden="1" customHeight="1" x14ac:dyDescent="0.3">
      <c r="A1656" s="3">
        <v>2024</v>
      </c>
      <c r="B1656" s="94" t="s">
        <v>123</v>
      </c>
      <c r="C1656" s="5">
        <v>45425</v>
      </c>
      <c r="D1656" s="1" t="s">
        <v>166</v>
      </c>
      <c r="E1656" s="3" t="s">
        <v>22</v>
      </c>
      <c r="F1656" s="2">
        <v>2050</v>
      </c>
      <c r="G1656" s="2"/>
      <c r="H1656" s="4">
        <f t="shared" si="37"/>
        <v>89765.83000000006</v>
      </c>
      <c r="K1656" s="3" t="s">
        <v>2952</v>
      </c>
    </row>
    <row r="1657" spans="1:12" ht="23.25" hidden="1" customHeight="1" x14ac:dyDescent="0.3">
      <c r="A1657" s="3">
        <v>2024</v>
      </c>
      <c r="B1657" s="94" t="s">
        <v>123</v>
      </c>
      <c r="C1657" s="5">
        <v>45426</v>
      </c>
      <c r="D1657" s="1" t="s">
        <v>534</v>
      </c>
      <c r="E1657" s="3" t="s">
        <v>22</v>
      </c>
      <c r="F1657" s="2">
        <v>10400</v>
      </c>
      <c r="G1657" s="2"/>
      <c r="H1657" s="4">
        <f t="shared" si="37"/>
        <v>100165.83000000006</v>
      </c>
      <c r="K1657" s="3" t="s">
        <v>2971</v>
      </c>
    </row>
    <row r="1658" spans="1:12" ht="23.25" hidden="1" customHeight="1" x14ac:dyDescent="0.3">
      <c r="A1658" s="3">
        <v>2024</v>
      </c>
      <c r="B1658" s="94" t="s">
        <v>123</v>
      </c>
      <c r="C1658" s="5">
        <v>45427</v>
      </c>
      <c r="D1658" s="1" t="s">
        <v>169</v>
      </c>
      <c r="E1658" s="3" t="s">
        <v>99</v>
      </c>
      <c r="F1658" s="2"/>
      <c r="G1658" s="2">
        <v>5000</v>
      </c>
      <c r="H1658" s="4">
        <f t="shared" si="37"/>
        <v>95165.83000000006</v>
      </c>
      <c r="K1658" s="3" t="s">
        <v>2980</v>
      </c>
    </row>
    <row r="1659" spans="1:12" ht="23.25" hidden="1" customHeight="1" x14ac:dyDescent="0.3">
      <c r="A1659" s="3">
        <v>2024</v>
      </c>
      <c r="B1659" s="94" t="s">
        <v>123</v>
      </c>
      <c r="C1659" s="5">
        <v>45429</v>
      </c>
      <c r="D1659" s="1" t="s">
        <v>479</v>
      </c>
      <c r="E1659" s="3" t="s">
        <v>22</v>
      </c>
      <c r="F1659" s="2">
        <v>2700</v>
      </c>
      <c r="G1659" s="2"/>
      <c r="H1659" s="4">
        <f t="shared" si="37"/>
        <v>97865.83000000006</v>
      </c>
      <c r="K1659" s="3" t="s">
        <v>2979</v>
      </c>
    </row>
    <row r="1660" spans="1:12" ht="23.25" hidden="1" customHeight="1" x14ac:dyDescent="0.3">
      <c r="A1660" s="3">
        <v>2024</v>
      </c>
      <c r="B1660" s="94" t="s">
        <v>123</v>
      </c>
      <c r="C1660" s="5">
        <v>45432</v>
      </c>
      <c r="D1660" s="1" t="s">
        <v>574</v>
      </c>
      <c r="E1660" s="3" t="s">
        <v>22</v>
      </c>
      <c r="F1660" s="2">
        <v>25440</v>
      </c>
      <c r="G1660" s="2"/>
      <c r="H1660" s="4">
        <f t="shared" si="37"/>
        <v>123305.83000000006</v>
      </c>
      <c r="K1660" s="3" t="s">
        <v>2984</v>
      </c>
    </row>
    <row r="1661" spans="1:12" ht="23.25" hidden="1" customHeight="1" x14ac:dyDescent="0.3">
      <c r="A1661" s="3">
        <v>2024</v>
      </c>
      <c r="B1661" s="94" t="s">
        <v>123</v>
      </c>
      <c r="C1661" s="5">
        <v>45432</v>
      </c>
      <c r="D1661" s="1" t="s">
        <v>87</v>
      </c>
      <c r="E1661" s="3" t="s">
        <v>99</v>
      </c>
      <c r="F1661" s="2"/>
      <c r="G1661" s="2">
        <v>10000</v>
      </c>
      <c r="H1661" s="4">
        <f t="shared" si="37"/>
        <v>113305.83000000006</v>
      </c>
      <c r="K1661" s="3" t="s">
        <v>2985</v>
      </c>
    </row>
    <row r="1662" spans="1:12" ht="23.25" hidden="1" customHeight="1" x14ac:dyDescent="0.3">
      <c r="A1662" s="3">
        <v>2024</v>
      </c>
      <c r="B1662" s="94" t="s">
        <v>123</v>
      </c>
      <c r="C1662" s="5">
        <v>45432</v>
      </c>
      <c r="D1662" s="1" t="s">
        <v>40</v>
      </c>
      <c r="E1662" s="3" t="s">
        <v>71</v>
      </c>
      <c r="F1662" s="2"/>
      <c r="G1662" s="2">
        <v>32359.65</v>
      </c>
      <c r="H1662" s="4">
        <f t="shared" si="37"/>
        <v>80946.180000000051</v>
      </c>
      <c r="K1662" s="3" t="s">
        <v>2986</v>
      </c>
    </row>
    <row r="1663" spans="1:12" ht="23.25" hidden="1" customHeight="1" x14ac:dyDescent="0.3">
      <c r="A1663" s="3">
        <v>2024</v>
      </c>
      <c r="B1663" s="94" t="s">
        <v>123</v>
      </c>
      <c r="C1663" s="5">
        <v>45436</v>
      </c>
      <c r="D1663" s="1" t="s">
        <v>469</v>
      </c>
      <c r="E1663" s="3" t="s">
        <v>22</v>
      </c>
      <c r="F1663" s="2">
        <v>2900</v>
      </c>
      <c r="G1663" s="2"/>
      <c r="H1663" s="4">
        <f t="shared" si="37"/>
        <v>83846.180000000051</v>
      </c>
      <c r="K1663" s="3" t="s">
        <v>3056</v>
      </c>
      <c r="L1663" s="97" t="s">
        <v>179</v>
      </c>
    </row>
    <row r="1664" spans="1:12" ht="23.25" hidden="1" customHeight="1" x14ac:dyDescent="0.3">
      <c r="A1664" s="3">
        <v>2024</v>
      </c>
      <c r="B1664" s="94" t="s">
        <v>123</v>
      </c>
      <c r="C1664" s="5">
        <v>45437</v>
      </c>
      <c r="D1664" s="1" t="s">
        <v>97</v>
      </c>
      <c r="E1664" s="3" t="s">
        <v>22</v>
      </c>
      <c r="F1664" s="2">
        <v>2600</v>
      </c>
      <c r="G1664" s="2"/>
      <c r="H1664" s="4">
        <f t="shared" si="37"/>
        <v>86446.180000000051</v>
      </c>
      <c r="K1664" s="3" t="s">
        <v>3024</v>
      </c>
    </row>
    <row r="1665" spans="1:12" ht="23.25" hidden="1" customHeight="1" x14ac:dyDescent="0.3">
      <c r="A1665" s="3">
        <v>2024</v>
      </c>
      <c r="B1665" s="94" t="s">
        <v>123</v>
      </c>
      <c r="C1665" s="5">
        <v>45439</v>
      </c>
      <c r="D1665" s="1" t="s">
        <v>1790</v>
      </c>
      <c r="E1665" s="3" t="s">
        <v>22</v>
      </c>
      <c r="F1665" s="2">
        <v>5687.1</v>
      </c>
      <c r="G1665" s="2"/>
      <c r="H1665" s="4">
        <f t="shared" ref="H1665:H1728" si="38">H1664+F1665-G1665</f>
        <v>92133.280000000057</v>
      </c>
      <c r="K1665" s="3" t="s">
        <v>2991</v>
      </c>
    </row>
    <row r="1666" spans="1:12" ht="23.25" hidden="1" customHeight="1" x14ac:dyDescent="0.3">
      <c r="A1666" s="3">
        <v>2024</v>
      </c>
      <c r="B1666" s="94" t="s">
        <v>123</v>
      </c>
      <c r="C1666" s="5">
        <v>45440</v>
      </c>
      <c r="D1666" s="1" t="s">
        <v>169</v>
      </c>
      <c r="E1666" s="3" t="s">
        <v>99</v>
      </c>
      <c r="F1666" s="2"/>
      <c r="G1666" s="2">
        <v>5000</v>
      </c>
      <c r="H1666" s="4">
        <f t="shared" si="38"/>
        <v>87133.280000000057</v>
      </c>
      <c r="K1666" s="3" t="s">
        <v>3023</v>
      </c>
    </row>
    <row r="1667" spans="1:12" ht="23.25" hidden="1" customHeight="1" x14ac:dyDescent="0.3">
      <c r="A1667" s="3">
        <v>2024</v>
      </c>
      <c r="B1667" s="94" t="s">
        <v>123</v>
      </c>
      <c r="C1667" s="5">
        <v>45440</v>
      </c>
      <c r="D1667" s="1" t="s">
        <v>96</v>
      </c>
      <c r="E1667" s="3" t="s">
        <v>99</v>
      </c>
      <c r="F1667" s="2"/>
      <c r="G1667" s="2">
        <v>50000</v>
      </c>
      <c r="H1667" s="4">
        <f t="shared" si="38"/>
        <v>37133.280000000057</v>
      </c>
      <c r="K1667" s="3" t="s">
        <v>2995</v>
      </c>
    </row>
    <row r="1668" spans="1:12" ht="23.25" hidden="1" customHeight="1" x14ac:dyDescent="0.3">
      <c r="A1668" s="3">
        <v>2024</v>
      </c>
      <c r="B1668" s="94" t="s">
        <v>123</v>
      </c>
      <c r="C1668" s="5">
        <v>45441</v>
      </c>
      <c r="D1668" s="1" t="s">
        <v>457</v>
      </c>
      <c r="E1668" s="3" t="s">
        <v>99</v>
      </c>
      <c r="F1668" s="2"/>
      <c r="G1668" s="2">
        <v>3600</v>
      </c>
      <c r="H1668" s="4">
        <f t="shared" si="38"/>
        <v>33533.280000000057</v>
      </c>
      <c r="K1668" s="3" t="s">
        <v>3026</v>
      </c>
    </row>
    <row r="1669" spans="1:12" ht="23.25" hidden="1" customHeight="1" x14ac:dyDescent="0.3">
      <c r="A1669" s="3">
        <v>2024</v>
      </c>
      <c r="B1669" s="94" t="s">
        <v>123</v>
      </c>
      <c r="C1669" s="5">
        <v>45441</v>
      </c>
      <c r="D1669" s="1" t="s">
        <v>364</v>
      </c>
      <c r="E1669" s="3" t="s">
        <v>99</v>
      </c>
      <c r="F1669" s="2"/>
      <c r="G1669" s="2">
        <v>2500</v>
      </c>
      <c r="H1669" s="4">
        <f t="shared" si="38"/>
        <v>31033.280000000057</v>
      </c>
      <c r="K1669" s="3" t="s">
        <v>3027</v>
      </c>
    </row>
    <row r="1670" spans="1:12" ht="23.25" hidden="1" customHeight="1" x14ac:dyDescent="0.3">
      <c r="A1670" s="3">
        <v>2024</v>
      </c>
      <c r="B1670" s="94" t="s">
        <v>123</v>
      </c>
      <c r="C1670" s="5">
        <v>45441</v>
      </c>
      <c r="D1670" s="1" t="s">
        <v>593</v>
      </c>
      <c r="E1670" s="3" t="s">
        <v>99</v>
      </c>
      <c r="F1670" s="2"/>
      <c r="G1670" s="2">
        <v>6818</v>
      </c>
      <c r="H1670" s="4">
        <f t="shared" si="38"/>
        <v>24215.280000000057</v>
      </c>
      <c r="K1670" s="3" t="s">
        <v>3028</v>
      </c>
    </row>
    <row r="1671" spans="1:12" ht="23.25" hidden="1" customHeight="1" x14ac:dyDescent="0.3">
      <c r="A1671" s="3">
        <v>2024</v>
      </c>
      <c r="B1671" s="94" t="s">
        <v>123</v>
      </c>
      <c r="C1671" s="5">
        <v>45442</v>
      </c>
      <c r="D1671" s="1" t="s">
        <v>367</v>
      </c>
      <c r="E1671" s="3" t="s">
        <v>22</v>
      </c>
      <c r="F1671" s="2">
        <v>63419.8</v>
      </c>
      <c r="G1671" s="2"/>
      <c r="H1671" s="4">
        <f t="shared" si="38"/>
        <v>87635.08000000006</v>
      </c>
      <c r="K1671" s="3" t="s">
        <v>3034</v>
      </c>
    </row>
    <row r="1672" spans="1:12" ht="23.25" hidden="1" customHeight="1" x14ac:dyDescent="0.3">
      <c r="A1672" s="3">
        <v>2024</v>
      </c>
      <c r="B1672" s="94" t="s">
        <v>123</v>
      </c>
      <c r="C1672" s="5">
        <v>45442</v>
      </c>
      <c r="D1672" s="1" t="s">
        <v>3025</v>
      </c>
      <c r="E1672" s="3" t="s">
        <v>99</v>
      </c>
      <c r="F1672" s="2"/>
      <c r="G1672" s="2">
        <v>5000</v>
      </c>
      <c r="H1672" s="4">
        <f t="shared" si="38"/>
        <v>82635.08000000006</v>
      </c>
      <c r="K1672" s="3" t="s">
        <v>3035</v>
      </c>
    </row>
    <row r="1673" spans="1:12" ht="23.25" hidden="1" customHeight="1" x14ac:dyDescent="0.3">
      <c r="A1673" s="3">
        <v>2024</v>
      </c>
      <c r="B1673" s="94" t="s">
        <v>123</v>
      </c>
      <c r="C1673" s="5">
        <v>45442</v>
      </c>
      <c r="D1673" s="1" t="s">
        <v>96</v>
      </c>
      <c r="E1673" s="3" t="s">
        <v>99</v>
      </c>
      <c r="F1673" s="2"/>
      <c r="G1673" s="2">
        <v>60000</v>
      </c>
      <c r="H1673" s="4">
        <f t="shared" si="38"/>
        <v>22635.08000000006</v>
      </c>
      <c r="K1673" s="3" t="s">
        <v>3029</v>
      </c>
    </row>
    <row r="1674" spans="1:12" s="80" customFormat="1" ht="23.25" hidden="1" customHeight="1" thickBot="1" x14ac:dyDescent="0.35">
      <c r="A1674" s="34">
        <v>2024</v>
      </c>
      <c r="B1674" s="95" t="s">
        <v>123</v>
      </c>
      <c r="C1674" s="19">
        <v>45443</v>
      </c>
      <c r="D1674" s="24" t="s">
        <v>434</v>
      </c>
      <c r="E1674" s="34" t="s">
        <v>99</v>
      </c>
      <c r="F1674" s="21"/>
      <c r="G1674" s="21">
        <v>1598</v>
      </c>
      <c r="H1674" s="22">
        <f t="shared" si="38"/>
        <v>21037.08000000006</v>
      </c>
      <c r="J1674" s="11"/>
      <c r="K1674" s="34" t="s">
        <v>3041</v>
      </c>
    </row>
    <row r="1675" spans="1:12" ht="23.25" hidden="1" customHeight="1" x14ac:dyDescent="0.3">
      <c r="A1675" s="3">
        <v>2024</v>
      </c>
      <c r="B1675" s="94" t="s">
        <v>132</v>
      </c>
      <c r="C1675" s="5">
        <v>45448</v>
      </c>
      <c r="D1675" s="1" t="s">
        <v>2318</v>
      </c>
      <c r="E1675" s="3" t="s">
        <v>22</v>
      </c>
      <c r="F1675" s="2">
        <v>28573.38</v>
      </c>
      <c r="G1675" s="2"/>
      <c r="H1675" s="4">
        <f t="shared" si="38"/>
        <v>49610.460000000065</v>
      </c>
      <c r="K1675" s="3" t="s">
        <v>3045</v>
      </c>
      <c r="L1675" s="11" t="s">
        <v>3046</v>
      </c>
    </row>
    <row r="1676" spans="1:12" s="97" customFormat="1" ht="23.25" hidden="1" customHeight="1" x14ac:dyDescent="0.3">
      <c r="A1676" s="35">
        <v>2024</v>
      </c>
      <c r="B1676" s="96" t="s">
        <v>132</v>
      </c>
      <c r="C1676" s="63">
        <v>45450</v>
      </c>
      <c r="D1676" s="36" t="s">
        <v>544</v>
      </c>
      <c r="E1676" s="35" t="s">
        <v>22</v>
      </c>
      <c r="F1676" s="25">
        <v>34411.85</v>
      </c>
      <c r="G1676" s="25"/>
      <c r="H1676" s="70">
        <f t="shared" si="38"/>
        <v>84022.310000000056</v>
      </c>
      <c r="J1676" s="11"/>
      <c r="K1676" s="35" t="s">
        <v>3128</v>
      </c>
      <c r="L1676" s="97" t="s">
        <v>3129</v>
      </c>
    </row>
    <row r="1677" spans="1:12" ht="23.25" hidden="1" customHeight="1" x14ac:dyDescent="0.3">
      <c r="A1677" s="3">
        <v>2024</v>
      </c>
      <c r="B1677" s="94" t="s">
        <v>132</v>
      </c>
      <c r="C1677" s="5">
        <v>45452</v>
      </c>
      <c r="D1677" s="1" t="s">
        <v>87</v>
      </c>
      <c r="E1677" s="3" t="s">
        <v>99</v>
      </c>
      <c r="F1677" s="2"/>
      <c r="G1677" s="2">
        <v>5000</v>
      </c>
      <c r="H1677" s="4">
        <f t="shared" si="38"/>
        <v>79022.310000000056</v>
      </c>
      <c r="K1677" s="3" t="s">
        <v>3070</v>
      </c>
    </row>
    <row r="1678" spans="1:12" ht="23.25" hidden="1" customHeight="1" x14ac:dyDescent="0.3">
      <c r="A1678" s="3">
        <v>2024</v>
      </c>
      <c r="B1678" s="94" t="s">
        <v>132</v>
      </c>
      <c r="C1678" s="5">
        <v>45454</v>
      </c>
      <c r="D1678" s="1" t="s">
        <v>1111</v>
      </c>
      <c r="E1678" s="3" t="s">
        <v>22</v>
      </c>
      <c r="F1678" s="2">
        <v>10000</v>
      </c>
      <c r="G1678" s="2"/>
      <c r="H1678" s="4">
        <f t="shared" si="38"/>
        <v>89022.310000000056</v>
      </c>
      <c r="K1678" s="3" t="s">
        <v>3081</v>
      </c>
      <c r="L1678" s="11" t="s">
        <v>3082</v>
      </c>
    </row>
    <row r="1679" spans="1:12" ht="23.25" hidden="1" customHeight="1" x14ac:dyDescent="0.3">
      <c r="A1679" s="3">
        <v>2024</v>
      </c>
      <c r="B1679" s="94" t="s">
        <v>132</v>
      </c>
      <c r="C1679" s="5">
        <v>45455</v>
      </c>
      <c r="D1679" s="1" t="s">
        <v>87</v>
      </c>
      <c r="E1679" s="3" t="s">
        <v>99</v>
      </c>
      <c r="F1679" s="2"/>
      <c r="G1679" s="2">
        <v>15000</v>
      </c>
      <c r="H1679" s="4">
        <f t="shared" si="38"/>
        <v>74022.310000000056</v>
      </c>
      <c r="K1679" s="3" t="s">
        <v>3075</v>
      </c>
    </row>
    <row r="1680" spans="1:12" ht="23.25" hidden="1" customHeight="1" x14ac:dyDescent="0.3">
      <c r="A1680" s="3">
        <v>2024</v>
      </c>
      <c r="B1680" s="94" t="s">
        <v>132</v>
      </c>
      <c r="C1680" s="5">
        <v>45455</v>
      </c>
      <c r="D1680" s="1" t="s">
        <v>534</v>
      </c>
      <c r="E1680" s="3" t="s">
        <v>22</v>
      </c>
      <c r="F1680" s="2">
        <v>6572</v>
      </c>
      <c r="G1680" s="2"/>
      <c r="H1680" s="4">
        <f t="shared" si="38"/>
        <v>80594.310000000056</v>
      </c>
      <c r="K1680" s="3" t="s">
        <v>3071</v>
      </c>
    </row>
    <row r="1681" spans="1:12" ht="23.25" hidden="1" customHeight="1" x14ac:dyDescent="0.3">
      <c r="A1681" s="3">
        <v>2024</v>
      </c>
      <c r="B1681" s="94" t="s">
        <v>132</v>
      </c>
      <c r="C1681" s="5">
        <v>45461</v>
      </c>
      <c r="D1681" s="1" t="s">
        <v>166</v>
      </c>
      <c r="E1681" s="3" t="s">
        <v>22</v>
      </c>
      <c r="F1681" s="2">
        <v>2050</v>
      </c>
      <c r="G1681" s="2"/>
      <c r="H1681" s="4">
        <f t="shared" si="38"/>
        <v>82644.310000000056</v>
      </c>
      <c r="K1681" s="3" t="s">
        <v>3072</v>
      </c>
    </row>
    <row r="1682" spans="1:12" ht="23.25" hidden="1" customHeight="1" x14ac:dyDescent="0.3">
      <c r="A1682" s="3">
        <v>2024</v>
      </c>
      <c r="B1682" s="94" t="s">
        <v>132</v>
      </c>
      <c r="C1682" s="5">
        <v>45462</v>
      </c>
      <c r="D1682" s="1" t="s">
        <v>1790</v>
      </c>
      <c r="E1682" s="3" t="s">
        <v>22</v>
      </c>
      <c r="F1682" s="2">
        <v>836.15</v>
      </c>
      <c r="G1682" s="2"/>
      <c r="H1682" s="4">
        <f t="shared" si="38"/>
        <v>83480.46000000005</v>
      </c>
      <c r="K1682" s="3" t="s">
        <v>3073</v>
      </c>
    </row>
    <row r="1683" spans="1:12" ht="23.25" hidden="1" customHeight="1" x14ac:dyDescent="0.3">
      <c r="A1683" s="3">
        <v>2024</v>
      </c>
      <c r="B1683" s="94" t="s">
        <v>132</v>
      </c>
      <c r="C1683" s="5">
        <v>45463</v>
      </c>
      <c r="D1683" s="1" t="s">
        <v>2318</v>
      </c>
      <c r="E1683" s="3" t="s">
        <v>22</v>
      </c>
      <c r="F1683" s="2">
        <v>24071.81</v>
      </c>
      <c r="G1683" s="2"/>
      <c r="H1683" s="4">
        <f t="shared" si="38"/>
        <v>107552.27000000005</v>
      </c>
      <c r="K1683" s="3" t="s">
        <v>3074</v>
      </c>
    </row>
    <row r="1684" spans="1:12" s="97" customFormat="1" ht="23.25" hidden="1" customHeight="1" x14ac:dyDescent="0.3">
      <c r="A1684" s="35">
        <v>2024</v>
      </c>
      <c r="B1684" s="96" t="s">
        <v>132</v>
      </c>
      <c r="C1684" s="63">
        <v>45463</v>
      </c>
      <c r="D1684" s="36" t="s">
        <v>574</v>
      </c>
      <c r="E1684" s="35" t="s">
        <v>22</v>
      </c>
      <c r="F1684" s="25">
        <v>46024.97</v>
      </c>
      <c r="G1684" s="25"/>
      <c r="H1684" s="70">
        <f t="shared" si="38"/>
        <v>153577.24000000005</v>
      </c>
      <c r="J1684" s="11"/>
      <c r="K1684" s="35" t="s">
        <v>3112</v>
      </c>
      <c r="L1684" s="97" t="s">
        <v>3194</v>
      </c>
    </row>
    <row r="1685" spans="1:12" ht="23.25" hidden="1" customHeight="1" x14ac:dyDescent="0.3">
      <c r="A1685" s="3">
        <v>2024</v>
      </c>
      <c r="B1685" s="94" t="s">
        <v>132</v>
      </c>
      <c r="C1685" s="5">
        <v>45464</v>
      </c>
      <c r="D1685" s="1" t="s">
        <v>40</v>
      </c>
      <c r="E1685" s="3" t="s">
        <v>71</v>
      </c>
      <c r="F1685" s="2"/>
      <c r="G1685" s="2">
        <v>45112.62</v>
      </c>
      <c r="H1685" s="4">
        <f t="shared" si="38"/>
        <v>108464.62000000005</v>
      </c>
      <c r="K1685" s="3" t="s">
        <v>3059</v>
      </c>
    </row>
    <row r="1686" spans="1:12" ht="23.25" hidden="1" customHeight="1" x14ac:dyDescent="0.3">
      <c r="A1686" s="3">
        <v>2024</v>
      </c>
      <c r="B1686" s="94" t="s">
        <v>132</v>
      </c>
      <c r="C1686" s="5">
        <v>45464</v>
      </c>
      <c r="D1686" s="1" t="s">
        <v>96</v>
      </c>
      <c r="E1686" s="3" t="s">
        <v>99</v>
      </c>
      <c r="F1686" s="2"/>
      <c r="G1686" s="2">
        <v>80000</v>
      </c>
      <c r="H1686" s="4">
        <f t="shared" si="38"/>
        <v>28464.620000000054</v>
      </c>
      <c r="K1686" s="3" t="s">
        <v>3061</v>
      </c>
    </row>
    <row r="1687" spans="1:12" ht="23.25" hidden="1" customHeight="1" x14ac:dyDescent="0.3">
      <c r="A1687" s="3">
        <v>2024</v>
      </c>
      <c r="B1687" s="94" t="s">
        <v>132</v>
      </c>
      <c r="C1687" s="5">
        <v>45464</v>
      </c>
      <c r="D1687" s="1" t="s">
        <v>87</v>
      </c>
      <c r="E1687" s="3" t="s">
        <v>99</v>
      </c>
      <c r="F1687" s="2"/>
      <c r="G1687" s="2">
        <v>5000</v>
      </c>
      <c r="H1687" s="4">
        <f t="shared" si="38"/>
        <v>23464.620000000054</v>
      </c>
      <c r="K1687" s="3" t="s">
        <v>3060</v>
      </c>
    </row>
    <row r="1688" spans="1:12" ht="23.25" hidden="1" customHeight="1" x14ac:dyDescent="0.3">
      <c r="A1688" s="3">
        <v>2024</v>
      </c>
      <c r="B1688" s="94" t="s">
        <v>132</v>
      </c>
      <c r="C1688" s="5">
        <v>45469</v>
      </c>
      <c r="D1688" s="1" t="s">
        <v>469</v>
      </c>
      <c r="E1688" s="3" t="s">
        <v>22</v>
      </c>
      <c r="F1688" s="2">
        <v>1000</v>
      </c>
      <c r="G1688" s="2"/>
      <c r="H1688" s="4">
        <f t="shared" si="38"/>
        <v>24464.620000000054</v>
      </c>
      <c r="K1688" s="3" t="s">
        <v>3106</v>
      </c>
    </row>
    <row r="1689" spans="1:12" ht="23.25" hidden="1" customHeight="1" x14ac:dyDescent="0.3">
      <c r="A1689" s="3">
        <v>2024</v>
      </c>
      <c r="B1689" s="94" t="s">
        <v>132</v>
      </c>
      <c r="C1689" s="5">
        <v>45472</v>
      </c>
      <c r="D1689" s="1" t="s">
        <v>457</v>
      </c>
      <c r="E1689" s="3" t="s">
        <v>99</v>
      </c>
      <c r="F1689" s="2"/>
      <c r="G1689" s="2">
        <v>3600</v>
      </c>
      <c r="H1689" s="4">
        <f t="shared" si="38"/>
        <v>20864.620000000054</v>
      </c>
      <c r="K1689" s="3" t="s">
        <v>3107</v>
      </c>
    </row>
    <row r="1690" spans="1:12" ht="23.25" hidden="1" customHeight="1" x14ac:dyDescent="0.3">
      <c r="A1690" s="3">
        <v>2024</v>
      </c>
      <c r="B1690" s="94" t="s">
        <v>132</v>
      </c>
      <c r="C1690" s="5">
        <v>45472</v>
      </c>
      <c r="D1690" s="1" t="s">
        <v>364</v>
      </c>
      <c r="E1690" s="3" t="s">
        <v>99</v>
      </c>
      <c r="F1690" s="2"/>
      <c r="G1690" s="2">
        <v>2500</v>
      </c>
      <c r="H1690" s="4">
        <f t="shared" si="38"/>
        <v>18364.620000000054</v>
      </c>
      <c r="K1690" s="3" t="s">
        <v>3108</v>
      </c>
    </row>
    <row r="1691" spans="1:12" ht="23.25" hidden="1" customHeight="1" x14ac:dyDescent="0.3">
      <c r="A1691" s="3">
        <v>2024</v>
      </c>
      <c r="B1691" s="94" t="s">
        <v>132</v>
      </c>
      <c r="C1691" s="5">
        <v>45472</v>
      </c>
      <c r="D1691" s="1" t="s">
        <v>593</v>
      </c>
      <c r="E1691" s="3" t="s">
        <v>99</v>
      </c>
      <c r="F1691" s="2"/>
      <c r="G1691" s="2">
        <v>6818</v>
      </c>
      <c r="H1691" s="4">
        <f t="shared" si="38"/>
        <v>11546.620000000054</v>
      </c>
      <c r="K1691" s="3" t="s">
        <v>3109</v>
      </c>
    </row>
    <row r="1692" spans="1:12" ht="23.25" hidden="1" customHeight="1" x14ac:dyDescent="0.3">
      <c r="A1692" s="3">
        <v>2024</v>
      </c>
      <c r="B1692" s="94" t="s">
        <v>132</v>
      </c>
      <c r="C1692" s="5">
        <v>45472</v>
      </c>
      <c r="D1692" s="1" t="s">
        <v>3025</v>
      </c>
      <c r="E1692" s="3" t="s">
        <v>99</v>
      </c>
      <c r="F1692" s="2"/>
      <c r="G1692" s="2">
        <v>5000</v>
      </c>
      <c r="H1692" s="4">
        <f t="shared" si="38"/>
        <v>6546.6200000000536</v>
      </c>
      <c r="K1692" s="3" t="s">
        <v>3110</v>
      </c>
    </row>
    <row r="1693" spans="1:12" s="85" customFormat="1" ht="23.25" hidden="1" customHeight="1" x14ac:dyDescent="0.3">
      <c r="A1693" s="54">
        <v>2024</v>
      </c>
      <c r="B1693" s="171" t="s">
        <v>132</v>
      </c>
      <c r="C1693" s="51">
        <v>45473</v>
      </c>
      <c r="D1693" s="50" t="s">
        <v>434</v>
      </c>
      <c r="E1693" s="54" t="s">
        <v>99</v>
      </c>
      <c r="F1693" s="52"/>
      <c r="G1693" s="52">
        <v>1598</v>
      </c>
      <c r="H1693" s="84">
        <f t="shared" si="38"/>
        <v>4948.6200000000536</v>
      </c>
      <c r="J1693" s="11"/>
      <c r="K1693" s="54" t="s">
        <v>3111</v>
      </c>
    </row>
    <row r="1694" spans="1:12" ht="23.25" hidden="1" customHeight="1" x14ac:dyDescent="0.3">
      <c r="A1694" s="3">
        <v>2024</v>
      </c>
      <c r="B1694" s="94" t="s">
        <v>435</v>
      </c>
      <c r="C1694" s="5">
        <v>45475</v>
      </c>
      <c r="D1694" s="1" t="s">
        <v>367</v>
      </c>
      <c r="E1694" s="3" t="s">
        <v>22</v>
      </c>
      <c r="F1694" s="2">
        <v>59678</v>
      </c>
      <c r="G1694" s="2"/>
      <c r="H1694" s="4">
        <f t="shared" si="38"/>
        <v>64626.620000000054</v>
      </c>
      <c r="K1694" s="3" t="s">
        <v>3131</v>
      </c>
    </row>
    <row r="1695" spans="1:12" ht="23.25" hidden="1" customHeight="1" x14ac:dyDescent="0.3">
      <c r="A1695" s="3">
        <v>2024</v>
      </c>
      <c r="B1695" s="94" t="s">
        <v>435</v>
      </c>
      <c r="C1695" s="5">
        <v>45475</v>
      </c>
      <c r="D1695" s="1" t="s">
        <v>87</v>
      </c>
      <c r="E1695" s="3" t="s">
        <v>99</v>
      </c>
      <c r="F1695" s="2"/>
      <c r="G1695" s="2">
        <v>10000</v>
      </c>
      <c r="H1695" s="4">
        <f t="shared" si="38"/>
        <v>54626.620000000054</v>
      </c>
      <c r="K1695" s="3" t="s">
        <v>3143</v>
      </c>
    </row>
    <row r="1696" spans="1:12" ht="23.25" hidden="1" customHeight="1" x14ac:dyDescent="0.3">
      <c r="A1696" s="3">
        <v>2024</v>
      </c>
      <c r="B1696" s="94" t="s">
        <v>435</v>
      </c>
      <c r="C1696" s="5">
        <v>45476</v>
      </c>
      <c r="D1696" s="1" t="s">
        <v>2318</v>
      </c>
      <c r="E1696" s="3" t="s">
        <v>22</v>
      </c>
      <c r="F1696" s="2">
        <v>14216.95</v>
      </c>
      <c r="G1696" s="2"/>
      <c r="H1696" s="4">
        <f t="shared" si="38"/>
        <v>68843.570000000051</v>
      </c>
      <c r="K1696" s="3" t="s">
        <v>3132</v>
      </c>
    </row>
    <row r="1697" spans="1:12" ht="23.25" hidden="1" customHeight="1" x14ac:dyDescent="0.3">
      <c r="A1697" s="3">
        <v>2024</v>
      </c>
      <c r="B1697" s="94" t="s">
        <v>435</v>
      </c>
      <c r="C1697" s="5">
        <v>45477</v>
      </c>
      <c r="D1697" s="1" t="s">
        <v>166</v>
      </c>
      <c r="E1697" s="3" t="s">
        <v>22</v>
      </c>
      <c r="F1697" s="2">
        <v>4300</v>
      </c>
      <c r="G1697" s="2"/>
      <c r="H1697" s="4">
        <f t="shared" si="38"/>
        <v>73143.570000000051</v>
      </c>
      <c r="K1697" s="3" t="s">
        <v>3133</v>
      </c>
    </row>
    <row r="1698" spans="1:12" ht="23.25" hidden="1" customHeight="1" x14ac:dyDescent="0.3">
      <c r="A1698" s="3">
        <v>2024</v>
      </c>
      <c r="B1698" s="94" t="s">
        <v>435</v>
      </c>
      <c r="C1698" s="5">
        <v>45477</v>
      </c>
      <c r="D1698" s="1" t="s">
        <v>544</v>
      </c>
      <c r="E1698" s="3" t="s">
        <v>22</v>
      </c>
      <c r="F1698" s="2">
        <v>34757.4</v>
      </c>
      <c r="G1698" s="2"/>
      <c r="H1698" s="4">
        <f t="shared" si="38"/>
        <v>107900.97000000006</v>
      </c>
      <c r="K1698" s="3" t="s">
        <v>3134</v>
      </c>
    </row>
    <row r="1699" spans="1:12" ht="23.25" hidden="1" customHeight="1" x14ac:dyDescent="0.3">
      <c r="A1699" s="3">
        <v>2024</v>
      </c>
      <c r="B1699" s="94" t="s">
        <v>435</v>
      </c>
      <c r="C1699" s="5">
        <v>45478</v>
      </c>
      <c r="D1699" s="1" t="s">
        <v>2948</v>
      </c>
      <c r="E1699" s="3" t="s">
        <v>22</v>
      </c>
      <c r="F1699" s="2">
        <v>11615</v>
      </c>
      <c r="G1699" s="2"/>
      <c r="H1699" s="4">
        <f t="shared" si="38"/>
        <v>119515.97000000006</v>
      </c>
      <c r="K1699" s="3" t="s">
        <v>3135</v>
      </c>
    </row>
    <row r="1700" spans="1:12" ht="23.25" hidden="1" customHeight="1" x14ac:dyDescent="0.3">
      <c r="A1700" s="3">
        <v>2024</v>
      </c>
      <c r="B1700" s="94" t="s">
        <v>435</v>
      </c>
      <c r="C1700" s="5">
        <v>45478</v>
      </c>
      <c r="D1700" s="1" t="s">
        <v>3119</v>
      </c>
      <c r="E1700" s="3" t="s">
        <v>22</v>
      </c>
      <c r="F1700" s="2">
        <v>1060</v>
      </c>
      <c r="G1700" s="2"/>
      <c r="H1700" s="4">
        <f t="shared" si="38"/>
        <v>120575.97000000006</v>
      </c>
      <c r="K1700" s="3" t="s">
        <v>3136</v>
      </c>
    </row>
    <row r="1701" spans="1:12" ht="23.25" hidden="1" customHeight="1" x14ac:dyDescent="0.3">
      <c r="A1701" s="3">
        <v>2024</v>
      </c>
      <c r="B1701" s="94" t="s">
        <v>435</v>
      </c>
      <c r="C1701" s="5">
        <v>45478</v>
      </c>
      <c r="D1701" s="1" t="s">
        <v>479</v>
      </c>
      <c r="E1701" s="3" t="s">
        <v>99</v>
      </c>
      <c r="F1701" s="2">
        <v>2700</v>
      </c>
      <c r="G1701" s="2"/>
      <c r="H1701" s="4">
        <f t="shared" si="38"/>
        <v>123275.97000000006</v>
      </c>
      <c r="K1701" s="3" t="s">
        <v>3137</v>
      </c>
    </row>
    <row r="1702" spans="1:12" ht="23.25" hidden="1" customHeight="1" x14ac:dyDescent="0.3">
      <c r="A1702" s="3">
        <v>2024</v>
      </c>
      <c r="B1702" s="94" t="s">
        <v>435</v>
      </c>
      <c r="C1702" s="5">
        <v>45483</v>
      </c>
      <c r="D1702" s="1" t="s">
        <v>96</v>
      </c>
      <c r="E1702" s="3" t="s">
        <v>99</v>
      </c>
      <c r="F1702" s="2"/>
      <c r="G1702" s="2">
        <v>100000</v>
      </c>
      <c r="H1702" s="4">
        <f t="shared" si="38"/>
        <v>23275.970000000059</v>
      </c>
      <c r="K1702" s="3" t="s">
        <v>3142</v>
      </c>
    </row>
    <row r="1703" spans="1:12" ht="23.25" hidden="1" customHeight="1" x14ac:dyDescent="0.3">
      <c r="A1703" s="3">
        <v>2024</v>
      </c>
      <c r="B1703" s="94" t="s">
        <v>435</v>
      </c>
      <c r="C1703" s="5">
        <v>45483</v>
      </c>
      <c r="D1703" s="1" t="s">
        <v>87</v>
      </c>
      <c r="E1703" s="3" t="s">
        <v>99</v>
      </c>
      <c r="F1703" s="2"/>
      <c r="G1703" s="2">
        <v>10000</v>
      </c>
      <c r="H1703" s="4">
        <f t="shared" si="38"/>
        <v>13275.970000000059</v>
      </c>
      <c r="K1703" s="3" t="s">
        <v>3141</v>
      </c>
    </row>
    <row r="1704" spans="1:12" ht="23.25" hidden="1" customHeight="1" x14ac:dyDescent="0.3">
      <c r="A1704" s="3">
        <v>2024</v>
      </c>
      <c r="B1704" s="94" t="s">
        <v>435</v>
      </c>
      <c r="C1704" s="5">
        <v>45488</v>
      </c>
      <c r="D1704" s="1" t="s">
        <v>534</v>
      </c>
      <c r="E1704" s="3" t="s">
        <v>22</v>
      </c>
      <c r="F1704" s="2">
        <v>7430</v>
      </c>
      <c r="G1704" s="2"/>
      <c r="H1704" s="4">
        <f t="shared" si="38"/>
        <v>20705.970000000059</v>
      </c>
      <c r="K1704" s="3" t="s">
        <v>3169</v>
      </c>
    </row>
    <row r="1705" spans="1:12" ht="23.25" hidden="1" customHeight="1" x14ac:dyDescent="0.3">
      <c r="A1705" s="3">
        <v>2024</v>
      </c>
      <c r="B1705" s="94" t="s">
        <v>435</v>
      </c>
      <c r="C1705" s="5">
        <v>45492</v>
      </c>
      <c r="D1705" s="1" t="s">
        <v>477</v>
      </c>
      <c r="E1705" s="3" t="s">
        <v>22</v>
      </c>
      <c r="F1705" s="88">
        <v>1400</v>
      </c>
      <c r="G1705" s="88"/>
      <c r="H1705" s="4">
        <f t="shared" si="38"/>
        <v>22105.970000000059</v>
      </c>
      <c r="K1705" s="3" t="s">
        <v>3225</v>
      </c>
    </row>
    <row r="1706" spans="1:12" ht="23.25" hidden="1" customHeight="1" x14ac:dyDescent="0.3">
      <c r="A1706" s="3">
        <v>2024</v>
      </c>
      <c r="B1706" s="94" t="s">
        <v>435</v>
      </c>
      <c r="C1706" s="5">
        <v>45495</v>
      </c>
      <c r="D1706" s="1" t="s">
        <v>574</v>
      </c>
      <c r="E1706" s="3" t="s">
        <v>22</v>
      </c>
      <c r="F1706" s="25">
        <v>50350.91</v>
      </c>
      <c r="G1706" s="2"/>
      <c r="H1706" s="4">
        <f t="shared" si="38"/>
        <v>72456.880000000063</v>
      </c>
      <c r="K1706" s="35" t="s">
        <v>3217</v>
      </c>
      <c r="L1706" s="11" t="s">
        <v>3187</v>
      </c>
    </row>
    <row r="1707" spans="1:12" ht="23.25" hidden="1" customHeight="1" x14ac:dyDescent="0.3">
      <c r="A1707" s="3">
        <v>2024</v>
      </c>
      <c r="B1707" s="94" t="s">
        <v>435</v>
      </c>
      <c r="C1707" s="5">
        <v>45499</v>
      </c>
      <c r="D1707" s="1" t="s">
        <v>2200</v>
      </c>
      <c r="E1707" s="3" t="s">
        <v>22</v>
      </c>
      <c r="F1707" s="2">
        <v>2050</v>
      </c>
      <c r="G1707" s="2"/>
      <c r="H1707" s="4">
        <f t="shared" si="38"/>
        <v>74506.880000000063</v>
      </c>
      <c r="K1707" s="3" t="s">
        <v>3188</v>
      </c>
    </row>
    <row r="1708" spans="1:12" ht="23.25" hidden="1" customHeight="1" x14ac:dyDescent="0.3">
      <c r="A1708" s="3">
        <v>2024</v>
      </c>
      <c r="B1708" s="94" t="s">
        <v>435</v>
      </c>
      <c r="C1708" s="5">
        <v>45499</v>
      </c>
      <c r="D1708" s="1" t="s">
        <v>2200</v>
      </c>
      <c r="E1708" s="3" t="s">
        <v>22</v>
      </c>
      <c r="F1708" s="2">
        <v>2400</v>
      </c>
      <c r="G1708" s="2"/>
      <c r="H1708" s="4">
        <f t="shared" si="38"/>
        <v>76906.880000000063</v>
      </c>
      <c r="K1708" s="3" t="s">
        <v>3189</v>
      </c>
    </row>
    <row r="1709" spans="1:12" ht="23.25" hidden="1" customHeight="1" x14ac:dyDescent="0.3">
      <c r="A1709" s="3">
        <v>2024</v>
      </c>
      <c r="B1709" s="94" t="s">
        <v>435</v>
      </c>
      <c r="C1709" s="5">
        <v>45499</v>
      </c>
      <c r="D1709" s="1" t="s">
        <v>2200</v>
      </c>
      <c r="E1709" s="3" t="s">
        <v>22</v>
      </c>
      <c r="F1709" s="2">
        <v>2400</v>
      </c>
      <c r="G1709" s="2"/>
      <c r="H1709" s="4">
        <f t="shared" si="38"/>
        <v>79306.880000000063</v>
      </c>
      <c r="K1709" s="3" t="s">
        <v>3190</v>
      </c>
    </row>
    <row r="1710" spans="1:12" ht="23.25" hidden="1" customHeight="1" x14ac:dyDescent="0.3">
      <c r="A1710" s="3">
        <v>2024</v>
      </c>
      <c r="B1710" s="94" t="s">
        <v>435</v>
      </c>
      <c r="C1710" s="5">
        <v>45499</v>
      </c>
      <c r="D1710" s="1" t="s">
        <v>367</v>
      </c>
      <c r="E1710" s="3" t="s">
        <v>22</v>
      </c>
      <c r="F1710" s="2">
        <v>53000</v>
      </c>
      <c r="G1710" s="2"/>
      <c r="H1710" s="4">
        <f t="shared" si="38"/>
        <v>132306.88000000006</v>
      </c>
      <c r="K1710" s="3" t="s">
        <v>3191</v>
      </c>
    </row>
    <row r="1711" spans="1:12" ht="23.25" hidden="1" customHeight="1" x14ac:dyDescent="0.3">
      <c r="A1711" s="3">
        <v>2024</v>
      </c>
      <c r="B1711" s="94" t="s">
        <v>435</v>
      </c>
      <c r="C1711" s="5">
        <v>45499</v>
      </c>
      <c r="D1711" s="1" t="s">
        <v>96</v>
      </c>
      <c r="E1711" s="3" t="s">
        <v>99</v>
      </c>
      <c r="F1711" s="2"/>
      <c r="G1711" s="2">
        <v>100000</v>
      </c>
      <c r="H1711" s="4">
        <f t="shared" si="38"/>
        <v>32306.880000000063</v>
      </c>
      <c r="K1711" s="3" t="s">
        <v>3181</v>
      </c>
    </row>
    <row r="1712" spans="1:12" ht="23.25" hidden="1" customHeight="1" x14ac:dyDescent="0.3">
      <c r="A1712" s="3">
        <v>2024</v>
      </c>
      <c r="B1712" s="94" t="s">
        <v>435</v>
      </c>
      <c r="C1712" s="5">
        <v>45499</v>
      </c>
      <c r="D1712" s="1" t="s">
        <v>169</v>
      </c>
      <c r="E1712" s="3" t="s">
        <v>99</v>
      </c>
      <c r="F1712" s="2"/>
      <c r="G1712" s="2">
        <v>10000</v>
      </c>
      <c r="H1712" s="4">
        <f t="shared" si="38"/>
        <v>22306.880000000063</v>
      </c>
      <c r="K1712" s="3" t="s">
        <v>3182</v>
      </c>
    </row>
    <row r="1713" spans="1:12" ht="23.25" hidden="1" customHeight="1" x14ac:dyDescent="0.3">
      <c r="A1713" s="3">
        <v>2024</v>
      </c>
      <c r="B1713" s="94" t="s">
        <v>435</v>
      </c>
      <c r="C1713" s="5">
        <v>45502</v>
      </c>
      <c r="D1713" s="1" t="s">
        <v>457</v>
      </c>
      <c r="E1713" s="3" t="s">
        <v>99</v>
      </c>
      <c r="F1713" s="2"/>
      <c r="G1713" s="2">
        <v>3600</v>
      </c>
      <c r="H1713" s="4">
        <f t="shared" si="38"/>
        <v>18706.880000000063</v>
      </c>
      <c r="K1713" s="3" t="s">
        <v>3186</v>
      </c>
    </row>
    <row r="1714" spans="1:12" ht="23.25" hidden="1" customHeight="1" x14ac:dyDescent="0.3">
      <c r="A1714" s="3">
        <v>2024</v>
      </c>
      <c r="B1714" s="94" t="s">
        <v>435</v>
      </c>
      <c r="C1714" s="5">
        <v>45502</v>
      </c>
      <c r="D1714" s="1" t="s">
        <v>364</v>
      </c>
      <c r="E1714" s="3" t="s">
        <v>99</v>
      </c>
      <c r="F1714" s="2"/>
      <c r="G1714" s="2">
        <v>2500</v>
      </c>
      <c r="H1714" s="4">
        <f t="shared" si="38"/>
        <v>16206.880000000063</v>
      </c>
      <c r="K1714" s="3" t="s">
        <v>3185</v>
      </c>
    </row>
    <row r="1715" spans="1:12" ht="23.25" hidden="1" customHeight="1" x14ac:dyDescent="0.3">
      <c r="A1715" s="3">
        <v>2024</v>
      </c>
      <c r="B1715" s="94" t="s">
        <v>435</v>
      </c>
      <c r="C1715" s="5">
        <v>45502</v>
      </c>
      <c r="D1715" s="1" t="s">
        <v>593</v>
      </c>
      <c r="E1715" s="3" t="s">
        <v>99</v>
      </c>
      <c r="F1715" s="2"/>
      <c r="G1715" s="2">
        <v>6818</v>
      </c>
      <c r="H1715" s="4">
        <f t="shared" si="38"/>
        <v>9388.8800000000629</v>
      </c>
      <c r="K1715" s="3" t="s">
        <v>3184</v>
      </c>
    </row>
    <row r="1716" spans="1:12" ht="23.25" hidden="1" customHeight="1" x14ac:dyDescent="0.3">
      <c r="A1716" s="3">
        <v>2024</v>
      </c>
      <c r="B1716" s="94" t="s">
        <v>435</v>
      </c>
      <c r="C1716" s="5">
        <v>45502</v>
      </c>
      <c r="D1716" s="1" t="s">
        <v>3025</v>
      </c>
      <c r="E1716" s="3" t="s">
        <v>99</v>
      </c>
      <c r="F1716" s="2"/>
      <c r="G1716" s="2">
        <v>5000</v>
      </c>
      <c r="H1716" s="4">
        <f t="shared" si="38"/>
        <v>4388.8800000000629</v>
      </c>
      <c r="K1716" s="3" t="s">
        <v>3183</v>
      </c>
    </row>
    <row r="1717" spans="1:12" s="80" customFormat="1" ht="23.25" hidden="1" customHeight="1" thickBot="1" x14ac:dyDescent="0.35">
      <c r="A1717" s="34">
        <v>2024</v>
      </c>
      <c r="B1717" s="95" t="s">
        <v>435</v>
      </c>
      <c r="C1717" s="19">
        <v>45502</v>
      </c>
      <c r="D1717" s="24" t="s">
        <v>434</v>
      </c>
      <c r="E1717" s="34" t="s">
        <v>99</v>
      </c>
      <c r="F1717" s="21"/>
      <c r="G1717" s="21">
        <v>1598</v>
      </c>
      <c r="H1717" s="22">
        <f t="shared" si="38"/>
        <v>2790.8800000000629</v>
      </c>
      <c r="J1717" s="11"/>
      <c r="K1717" s="34" t="s">
        <v>3219</v>
      </c>
    </row>
    <row r="1718" spans="1:12" ht="23.25" hidden="1" customHeight="1" x14ac:dyDescent="0.3">
      <c r="A1718" s="3">
        <v>2024</v>
      </c>
      <c r="B1718" s="94" t="s">
        <v>135</v>
      </c>
      <c r="C1718" s="5">
        <v>45509</v>
      </c>
      <c r="D1718" s="1" t="s">
        <v>2318</v>
      </c>
      <c r="E1718" s="3" t="s">
        <v>22</v>
      </c>
      <c r="F1718" s="2">
        <v>13833.76</v>
      </c>
      <c r="G1718" s="2"/>
      <c r="H1718" s="4">
        <f t="shared" si="38"/>
        <v>16624.640000000065</v>
      </c>
      <c r="K1718" s="3" t="s">
        <v>3255</v>
      </c>
    </row>
    <row r="1719" spans="1:12" ht="23.25" hidden="1" customHeight="1" x14ac:dyDescent="0.3">
      <c r="A1719" s="3">
        <v>2024</v>
      </c>
      <c r="B1719" s="94" t="s">
        <v>135</v>
      </c>
      <c r="C1719" s="5">
        <v>45512</v>
      </c>
      <c r="D1719" s="1" t="s">
        <v>2200</v>
      </c>
      <c r="E1719" s="3" t="s">
        <v>22</v>
      </c>
      <c r="F1719" s="2">
        <v>2700</v>
      </c>
      <c r="G1719" s="2"/>
      <c r="H1719" s="4">
        <f t="shared" si="38"/>
        <v>19324.640000000065</v>
      </c>
      <c r="K1719" s="3" t="s">
        <v>3256</v>
      </c>
    </row>
    <row r="1720" spans="1:12" ht="23.25" hidden="1" customHeight="1" x14ac:dyDescent="0.3">
      <c r="A1720" s="3">
        <v>2024</v>
      </c>
      <c r="B1720" s="94" t="s">
        <v>135</v>
      </c>
      <c r="C1720" s="5">
        <v>45512</v>
      </c>
      <c r="D1720" s="1" t="s">
        <v>350</v>
      </c>
      <c r="E1720" s="3" t="s">
        <v>22</v>
      </c>
      <c r="F1720" s="2">
        <v>5850</v>
      </c>
      <c r="G1720" s="2"/>
      <c r="H1720" s="4">
        <f t="shared" si="38"/>
        <v>25174.640000000065</v>
      </c>
      <c r="K1720" s="3" t="s">
        <v>3257</v>
      </c>
    </row>
    <row r="1721" spans="1:12" ht="23.25" hidden="1" customHeight="1" x14ac:dyDescent="0.3">
      <c r="A1721" s="3">
        <v>2024</v>
      </c>
      <c r="B1721" s="94" t="s">
        <v>135</v>
      </c>
      <c r="C1721" s="5">
        <v>45513</v>
      </c>
      <c r="D1721" s="1" t="s">
        <v>3746</v>
      </c>
      <c r="E1721" s="3" t="s">
        <v>99</v>
      </c>
      <c r="F1721" s="2"/>
      <c r="G1721" s="2">
        <v>10000</v>
      </c>
      <c r="H1721" s="4">
        <f t="shared" si="38"/>
        <v>15174.640000000065</v>
      </c>
      <c r="K1721" s="3" t="s">
        <v>3247</v>
      </c>
    </row>
    <row r="1722" spans="1:12" ht="23.25" hidden="1" customHeight="1" x14ac:dyDescent="0.3">
      <c r="A1722" s="3">
        <v>2024</v>
      </c>
      <c r="B1722" s="94" t="s">
        <v>135</v>
      </c>
      <c r="C1722" s="5">
        <v>45517</v>
      </c>
      <c r="D1722" s="1" t="s">
        <v>166</v>
      </c>
      <c r="E1722" s="3" t="s">
        <v>22</v>
      </c>
      <c r="F1722" s="2">
        <v>2150</v>
      </c>
      <c r="G1722" s="2"/>
      <c r="H1722" s="4">
        <f t="shared" si="38"/>
        <v>17324.640000000065</v>
      </c>
      <c r="K1722" s="3" t="s">
        <v>3259</v>
      </c>
    </row>
    <row r="1723" spans="1:12" ht="23.25" hidden="1" customHeight="1" x14ac:dyDescent="0.3">
      <c r="A1723" s="3">
        <v>2024</v>
      </c>
      <c r="B1723" s="94" t="s">
        <v>135</v>
      </c>
      <c r="C1723" s="5">
        <v>45518</v>
      </c>
      <c r="D1723" s="1" t="s">
        <v>545</v>
      </c>
      <c r="E1723" s="3" t="s">
        <v>22</v>
      </c>
      <c r="F1723" s="2">
        <v>3850</v>
      </c>
      <c r="G1723" s="2"/>
      <c r="H1723" s="4">
        <f t="shared" si="38"/>
        <v>21174.640000000065</v>
      </c>
      <c r="K1723" s="3" t="s">
        <v>3260</v>
      </c>
    </row>
    <row r="1724" spans="1:12" ht="23.25" hidden="1" customHeight="1" x14ac:dyDescent="0.3">
      <c r="A1724" s="3">
        <v>2024</v>
      </c>
      <c r="B1724" s="94" t="s">
        <v>135</v>
      </c>
      <c r="C1724" s="5">
        <v>45518</v>
      </c>
      <c r="D1724" s="1" t="s">
        <v>534</v>
      </c>
      <c r="E1724" s="3" t="s">
        <v>22</v>
      </c>
      <c r="F1724" s="2">
        <v>25920</v>
      </c>
      <c r="G1724" s="2"/>
      <c r="H1724" s="4">
        <f t="shared" si="38"/>
        <v>47094.640000000065</v>
      </c>
      <c r="K1724" s="3" t="s">
        <v>3261</v>
      </c>
    </row>
    <row r="1725" spans="1:12" ht="23.25" hidden="1" customHeight="1" x14ac:dyDescent="0.3">
      <c r="A1725" s="3">
        <v>2024</v>
      </c>
      <c r="B1725" s="94" t="s">
        <v>135</v>
      </c>
      <c r="C1725" s="5">
        <v>45520</v>
      </c>
      <c r="D1725" s="1" t="s">
        <v>169</v>
      </c>
      <c r="E1725" s="3" t="s">
        <v>99</v>
      </c>
      <c r="F1725" s="2"/>
      <c r="G1725" s="2">
        <v>5000</v>
      </c>
      <c r="H1725" s="4">
        <f t="shared" si="38"/>
        <v>42094.640000000065</v>
      </c>
      <c r="K1725" s="3" t="s">
        <v>3258</v>
      </c>
    </row>
    <row r="1726" spans="1:12" ht="23.25" hidden="1" customHeight="1" x14ac:dyDescent="0.3">
      <c r="A1726" s="3">
        <v>2024</v>
      </c>
      <c r="B1726" s="94" t="s">
        <v>135</v>
      </c>
      <c r="C1726" s="5">
        <v>45520</v>
      </c>
      <c r="D1726" s="1" t="s">
        <v>544</v>
      </c>
      <c r="E1726" s="3" t="s">
        <v>22</v>
      </c>
      <c r="F1726" s="2">
        <v>53556.26</v>
      </c>
      <c r="G1726" s="2"/>
      <c r="H1726" s="4">
        <f t="shared" si="38"/>
        <v>95650.900000000067</v>
      </c>
      <c r="K1726" s="3" t="s">
        <v>3262</v>
      </c>
      <c r="L1726" s="11" t="s">
        <v>3268</v>
      </c>
    </row>
    <row r="1727" spans="1:12" ht="23.25" hidden="1" customHeight="1" x14ac:dyDescent="0.3">
      <c r="A1727" s="3">
        <v>2024</v>
      </c>
      <c r="B1727" s="94" t="s">
        <v>135</v>
      </c>
      <c r="C1727" s="5">
        <v>45523</v>
      </c>
      <c r="D1727" s="1" t="s">
        <v>469</v>
      </c>
      <c r="E1727" s="3" t="s">
        <v>22</v>
      </c>
      <c r="F1727" s="2">
        <v>4452</v>
      </c>
      <c r="G1727" s="2"/>
      <c r="H1727" s="4">
        <f t="shared" si="38"/>
        <v>100102.90000000007</v>
      </c>
      <c r="K1727" s="3" t="s">
        <v>3263</v>
      </c>
    </row>
    <row r="1728" spans="1:12" ht="23.25" hidden="1" customHeight="1" x14ac:dyDescent="0.3">
      <c r="A1728" s="3">
        <v>2024</v>
      </c>
      <c r="B1728" s="94" t="s">
        <v>135</v>
      </c>
      <c r="C1728" s="5">
        <v>45524</v>
      </c>
      <c r="D1728" s="1" t="s">
        <v>574</v>
      </c>
      <c r="E1728" s="3" t="s">
        <v>22</v>
      </c>
      <c r="F1728" s="2">
        <v>62982.9</v>
      </c>
      <c r="G1728" s="2"/>
      <c r="H1728" s="4">
        <f t="shared" si="38"/>
        <v>163085.80000000008</v>
      </c>
      <c r="K1728" s="3" t="s">
        <v>3264</v>
      </c>
      <c r="L1728" s="11" t="s">
        <v>3266</v>
      </c>
    </row>
    <row r="1729" spans="1:11" ht="23.25" hidden="1" customHeight="1" x14ac:dyDescent="0.3">
      <c r="A1729" s="3">
        <v>2024</v>
      </c>
      <c r="B1729" s="94" t="s">
        <v>135</v>
      </c>
      <c r="C1729" s="5">
        <v>45525</v>
      </c>
      <c r="D1729" s="1" t="s">
        <v>3119</v>
      </c>
      <c r="E1729" s="3" t="s">
        <v>22</v>
      </c>
      <c r="F1729" s="2">
        <v>2715.97</v>
      </c>
      <c r="G1729" s="2"/>
      <c r="H1729" s="4">
        <f t="shared" ref="H1729:H1792" si="39">H1728+F1729-G1729</f>
        <v>165801.77000000008</v>
      </c>
      <c r="K1729" s="3" t="s">
        <v>3265</v>
      </c>
    </row>
    <row r="1730" spans="1:11" ht="23.25" hidden="1" customHeight="1" x14ac:dyDescent="0.3">
      <c r="A1730" s="3">
        <v>2024</v>
      </c>
      <c r="B1730" s="94" t="s">
        <v>135</v>
      </c>
      <c r="C1730" s="5">
        <v>45527</v>
      </c>
      <c r="D1730" s="1" t="s">
        <v>96</v>
      </c>
      <c r="E1730" s="3" t="s">
        <v>99</v>
      </c>
      <c r="F1730" s="2"/>
      <c r="G1730" s="2">
        <v>150000</v>
      </c>
      <c r="H1730" s="4">
        <f t="shared" si="39"/>
        <v>15801.770000000077</v>
      </c>
      <c r="K1730" s="3" t="s">
        <v>3270</v>
      </c>
    </row>
    <row r="1731" spans="1:11" ht="23.25" hidden="1" customHeight="1" x14ac:dyDescent="0.3">
      <c r="A1731" s="3">
        <v>2024</v>
      </c>
      <c r="B1731" s="94" t="s">
        <v>135</v>
      </c>
      <c r="C1731" s="5">
        <v>45530</v>
      </c>
      <c r="D1731" s="1" t="s">
        <v>469</v>
      </c>
      <c r="E1731" s="3" t="s">
        <v>22</v>
      </c>
      <c r="F1731" s="2">
        <v>1007</v>
      </c>
      <c r="G1731" s="2"/>
      <c r="H1731" s="4">
        <f t="shared" si="39"/>
        <v>16808.770000000077</v>
      </c>
      <c r="K1731" s="3" t="s">
        <v>3304</v>
      </c>
    </row>
    <row r="1732" spans="1:11" ht="23.25" hidden="1" customHeight="1" x14ac:dyDescent="0.3">
      <c r="A1732" s="3">
        <v>2024</v>
      </c>
      <c r="B1732" s="94" t="s">
        <v>135</v>
      </c>
      <c r="C1732" s="5">
        <v>45532</v>
      </c>
      <c r="D1732" s="1" t="s">
        <v>367</v>
      </c>
      <c r="E1732" s="3" t="s">
        <v>22</v>
      </c>
      <c r="F1732" s="2">
        <v>56551</v>
      </c>
      <c r="G1732" s="2"/>
      <c r="H1732" s="4">
        <f t="shared" si="39"/>
        <v>73359.770000000077</v>
      </c>
      <c r="K1732" s="3" t="s">
        <v>3314</v>
      </c>
    </row>
    <row r="1733" spans="1:11" ht="23.25" hidden="1" customHeight="1" x14ac:dyDescent="0.3">
      <c r="A1733" s="3">
        <v>2024</v>
      </c>
      <c r="B1733" s="94" t="s">
        <v>135</v>
      </c>
      <c r="C1733" s="5">
        <v>45533</v>
      </c>
      <c r="D1733" s="1" t="s">
        <v>457</v>
      </c>
      <c r="E1733" s="3" t="s">
        <v>99</v>
      </c>
      <c r="F1733" s="2"/>
      <c r="G1733" s="2">
        <v>3600</v>
      </c>
      <c r="H1733" s="4">
        <f t="shared" si="39"/>
        <v>69759.770000000077</v>
      </c>
      <c r="K1733" s="3" t="s">
        <v>3315</v>
      </c>
    </row>
    <row r="1734" spans="1:11" ht="23.25" hidden="1" customHeight="1" x14ac:dyDescent="0.3">
      <c r="A1734" s="3">
        <v>2024</v>
      </c>
      <c r="B1734" s="94" t="s">
        <v>135</v>
      </c>
      <c r="C1734" s="5">
        <v>45533</v>
      </c>
      <c r="D1734" s="1" t="s">
        <v>364</v>
      </c>
      <c r="E1734" s="3" t="s">
        <v>99</v>
      </c>
      <c r="F1734" s="2"/>
      <c r="G1734" s="2">
        <v>2500</v>
      </c>
      <c r="H1734" s="4">
        <f t="shared" si="39"/>
        <v>67259.770000000077</v>
      </c>
      <c r="K1734" s="3" t="s">
        <v>3316</v>
      </c>
    </row>
    <row r="1735" spans="1:11" ht="23.25" hidden="1" customHeight="1" x14ac:dyDescent="0.3">
      <c r="A1735" s="3">
        <v>2024</v>
      </c>
      <c r="B1735" s="94" t="s">
        <v>135</v>
      </c>
      <c r="C1735" s="5">
        <v>45533</v>
      </c>
      <c r="D1735" s="1" t="s">
        <v>593</v>
      </c>
      <c r="E1735" s="3" t="s">
        <v>99</v>
      </c>
      <c r="F1735" s="2"/>
      <c r="G1735" s="2">
        <v>6818</v>
      </c>
      <c r="H1735" s="4">
        <f t="shared" si="39"/>
        <v>60441.770000000077</v>
      </c>
      <c r="K1735" s="3" t="s">
        <v>3317</v>
      </c>
    </row>
    <row r="1736" spans="1:11" ht="23.25" hidden="1" customHeight="1" x14ac:dyDescent="0.3">
      <c r="A1736" s="3">
        <v>2024</v>
      </c>
      <c r="B1736" s="94" t="s">
        <v>135</v>
      </c>
      <c r="C1736" s="5">
        <v>45533</v>
      </c>
      <c r="D1736" s="1" t="s">
        <v>96</v>
      </c>
      <c r="E1736" s="3" t="s">
        <v>99</v>
      </c>
      <c r="F1736" s="2"/>
      <c r="G1736" s="2">
        <v>50000</v>
      </c>
      <c r="H1736" s="4">
        <f t="shared" si="39"/>
        <v>10441.770000000077</v>
      </c>
      <c r="K1736" s="3" t="s">
        <v>3313</v>
      </c>
    </row>
    <row r="1737" spans="1:11" s="80" customFormat="1" ht="23.25" hidden="1" customHeight="1" thickBot="1" x14ac:dyDescent="0.35">
      <c r="A1737" s="34">
        <v>2024</v>
      </c>
      <c r="B1737" s="95" t="s">
        <v>135</v>
      </c>
      <c r="C1737" s="19">
        <v>45535</v>
      </c>
      <c r="D1737" s="24" t="s">
        <v>434</v>
      </c>
      <c r="E1737" s="34" t="s">
        <v>99</v>
      </c>
      <c r="F1737" s="21"/>
      <c r="G1737" s="21">
        <v>1598</v>
      </c>
      <c r="H1737" s="22">
        <f t="shared" si="39"/>
        <v>8843.7700000000768</v>
      </c>
      <c r="J1737" s="11"/>
      <c r="K1737" s="34" t="s">
        <v>3328</v>
      </c>
    </row>
    <row r="1738" spans="1:11" ht="23.25" hidden="1" customHeight="1" x14ac:dyDescent="0.3">
      <c r="A1738" s="3">
        <v>2024</v>
      </c>
      <c r="B1738" s="94" t="s">
        <v>147</v>
      </c>
      <c r="C1738" s="5">
        <v>45536</v>
      </c>
      <c r="D1738" s="1" t="s">
        <v>3327</v>
      </c>
      <c r="E1738" s="3" t="s">
        <v>22</v>
      </c>
      <c r="F1738" s="2">
        <v>290.63</v>
      </c>
      <c r="G1738" s="2"/>
      <c r="H1738" s="4">
        <f t="shared" si="39"/>
        <v>9134.400000000076</v>
      </c>
      <c r="K1738" s="3" t="s">
        <v>3349</v>
      </c>
    </row>
    <row r="1739" spans="1:11" ht="23.25" hidden="1" customHeight="1" x14ac:dyDescent="0.3">
      <c r="A1739" s="3">
        <v>2024</v>
      </c>
      <c r="B1739" s="94" t="s">
        <v>147</v>
      </c>
      <c r="C1739" s="5">
        <v>45540</v>
      </c>
      <c r="D1739" s="1" t="s">
        <v>166</v>
      </c>
      <c r="E1739" s="3" t="s">
        <v>22</v>
      </c>
      <c r="F1739" s="2">
        <v>11150</v>
      </c>
      <c r="G1739" s="2"/>
      <c r="H1739" s="4">
        <f t="shared" si="39"/>
        <v>20284.400000000074</v>
      </c>
      <c r="K1739" s="3" t="s">
        <v>3350</v>
      </c>
    </row>
    <row r="1740" spans="1:11" ht="23.25" hidden="1" customHeight="1" x14ac:dyDescent="0.3">
      <c r="A1740" s="3">
        <v>2024</v>
      </c>
      <c r="B1740" s="94" t="s">
        <v>147</v>
      </c>
      <c r="C1740" s="5">
        <v>45542</v>
      </c>
      <c r="D1740" s="1" t="s">
        <v>169</v>
      </c>
      <c r="E1740" s="3" t="s">
        <v>99</v>
      </c>
      <c r="F1740" s="2"/>
      <c r="G1740" s="2">
        <v>5000</v>
      </c>
      <c r="H1740" s="4">
        <f t="shared" si="39"/>
        <v>15284.400000000074</v>
      </c>
      <c r="K1740" s="3" t="s">
        <v>3355</v>
      </c>
    </row>
    <row r="1741" spans="1:11" ht="23.25" hidden="1" customHeight="1" x14ac:dyDescent="0.3">
      <c r="A1741" s="3">
        <v>2024</v>
      </c>
      <c r="B1741" s="94" t="s">
        <v>147</v>
      </c>
      <c r="C1741" s="5">
        <v>45544</v>
      </c>
      <c r="D1741" s="1" t="s">
        <v>544</v>
      </c>
      <c r="E1741" s="3" t="s">
        <v>22</v>
      </c>
      <c r="F1741" s="2">
        <v>43928.87</v>
      </c>
      <c r="G1741" s="2"/>
      <c r="H1741" s="4">
        <f t="shared" si="39"/>
        <v>59213.270000000077</v>
      </c>
      <c r="K1741" s="3" t="s">
        <v>3351</v>
      </c>
    </row>
    <row r="1742" spans="1:11" ht="23.25" hidden="1" customHeight="1" x14ac:dyDescent="0.3">
      <c r="A1742" s="3">
        <v>2024</v>
      </c>
      <c r="B1742" s="94" t="s">
        <v>147</v>
      </c>
      <c r="C1742" s="5">
        <v>45545</v>
      </c>
      <c r="D1742" s="1" t="s">
        <v>2200</v>
      </c>
      <c r="E1742" s="3" t="s">
        <v>22</v>
      </c>
      <c r="F1742" s="2">
        <v>4950</v>
      </c>
      <c r="G1742" s="2"/>
      <c r="H1742" s="4">
        <f t="shared" si="39"/>
        <v>64163.270000000077</v>
      </c>
      <c r="K1742" s="3" t="s">
        <v>3352</v>
      </c>
    </row>
    <row r="1743" spans="1:11" ht="23.25" hidden="1" customHeight="1" x14ac:dyDescent="0.3">
      <c r="A1743" s="3">
        <v>2024</v>
      </c>
      <c r="B1743" s="94" t="s">
        <v>147</v>
      </c>
      <c r="C1743" s="5">
        <v>45547</v>
      </c>
      <c r="D1743" s="1" t="s">
        <v>572</v>
      </c>
      <c r="E1743" s="3" t="s">
        <v>22</v>
      </c>
      <c r="F1743" s="2">
        <v>3100</v>
      </c>
      <c r="G1743" s="2"/>
      <c r="H1743" s="4">
        <f t="shared" si="39"/>
        <v>67263.270000000077</v>
      </c>
      <c r="K1743" s="3" t="s">
        <v>3353</v>
      </c>
    </row>
    <row r="1744" spans="1:11" ht="23.25" hidden="1" customHeight="1" x14ac:dyDescent="0.3">
      <c r="A1744" s="3">
        <v>2024</v>
      </c>
      <c r="B1744" s="94" t="s">
        <v>147</v>
      </c>
      <c r="C1744" s="5">
        <v>45548</v>
      </c>
      <c r="D1744" s="1" t="s">
        <v>3119</v>
      </c>
      <c r="E1744" s="3" t="s">
        <v>22</v>
      </c>
      <c r="F1744" s="2">
        <v>3302.37</v>
      </c>
      <c r="G1744" s="2"/>
      <c r="H1744" s="4">
        <f t="shared" si="39"/>
        <v>70565.640000000072</v>
      </c>
      <c r="K1744" s="3" t="s">
        <v>3354</v>
      </c>
    </row>
    <row r="1745" spans="1:12" ht="23.25" hidden="1" customHeight="1" x14ac:dyDescent="0.3">
      <c r="A1745" s="3">
        <v>2024</v>
      </c>
      <c r="B1745" s="94" t="s">
        <v>147</v>
      </c>
      <c r="C1745" s="5">
        <v>45550</v>
      </c>
      <c r="D1745" s="1" t="s">
        <v>87</v>
      </c>
      <c r="E1745" s="3" t="s">
        <v>99</v>
      </c>
      <c r="F1745" s="2"/>
      <c r="G1745" s="2">
        <v>10000</v>
      </c>
      <c r="H1745" s="4">
        <f t="shared" si="39"/>
        <v>60565.640000000072</v>
      </c>
      <c r="K1745" s="3" t="s">
        <v>3356</v>
      </c>
    </row>
    <row r="1746" spans="1:12" ht="23.25" hidden="1" customHeight="1" x14ac:dyDescent="0.3">
      <c r="A1746" s="3">
        <v>2024</v>
      </c>
      <c r="B1746" s="94" t="s">
        <v>147</v>
      </c>
      <c r="C1746" s="5">
        <v>45553</v>
      </c>
      <c r="D1746" s="1" t="s">
        <v>87</v>
      </c>
      <c r="E1746" s="3" t="s">
        <v>99</v>
      </c>
      <c r="F1746" s="2"/>
      <c r="G1746" s="2">
        <v>10000</v>
      </c>
      <c r="H1746" s="4">
        <f t="shared" si="39"/>
        <v>50565.640000000072</v>
      </c>
      <c r="K1746" s="3" t="s">
        <v>3359</v>
      </c>
    </row>
    <row r="1747" spans="1:12" ht="23.25" hidden="1" customHeight="1" x14ac:dyDescent="0.3">
      <c r="A1747" s="3">
        <v>2024</v>
      </c>
      <c r="B1747" s="94" t="s">
        <v>147</v>
      </c>
      <c r="C1747" s="5">
        <v>45555</v>
      </c>
      <c r="D1747" s="1" t="s">
        <v>574</v>
      </c>
      <c r="E1747" s="3" t="s">
        <v>22</v>
      </c>
      <c r="F1747" s="2">
        <v>41326.660000000003</v>
      </c>
      <c r="G1747" s="2"/>
      <c r="H1747" s="4">
        <f t="shared" si="39"/>
        <v>91892.300000000076</v>
      </c>
      <c r="K1747" s="3" t="s">
        <v>3360</v>
      </c>
      <c r="L1747" s="11" t="s">
        <v>3361</v>
      </c>
    </row>
    <row r="1748" spans="1:12" ht="23.25" hidden="1" customHeight="1" x14ac:dyDescent="0.3">
      <c r="A1748" s="3">
        <v>2024</v>
      </c>
      <c r="B1748" s="94" t="s">
        <v>147</v>
      </c>
      <c r="C1748" s="5">
        <v>45558</v>
      </c>
      <c r="D1748" s="1" t="s">
        <v>534</v>
      </c>
      <c r="E1748" s="3" t="s">
        <v>22</v>
      </c>
      <c r="F1748" s="2">
        <v>30270</v>
      </c>
      <c r="G1748" s="2"/>
      <c r="H1748" s="4">
        <f t="shared" si="39"/>
        <v>122162.30000000008</v>
      </c>
      <c r="K1748" s="3" t="s">
        <v>3407</v>
      </c>
    </row>
    <row r="1749" spans="1:12" ht="23.25" hidden="1" customHeight="1" x14ac:dyDescent="0.3">
      <c r="A1749" s="3">
        <v>2024</v>
      </c>
      <c r="B1749" s="94" t="s">
        <v>147</v>
      </c>
      <c r="C1749" s="5">
        <v>45559</v>
      </c>
      <c r="D1749" s="1" t="s">
        <v>511</v>
      </c>
      <c r="E1749" s="3" t="s">
        <v>22</v>
      </c>
      <c r="F1749" s="2">
        <v>1650</v>
      </c>
      <c r="G1749" s="2"/>
      <c r="H1749" s="4">
        <f t="shared" si="39"/>
        <v>123812.30000000008</v>
      </c>
      <c r="K1749" s="3" t="s">
        <v>3408</v>
      </c>
    </row>
    <row r="1750" spans="1:12" ht="23.25" hidden="1" customHeight="1" x14ac:dyDescent="0.3">
      <c r="A1750" s="3">
        <v>2024</v>
      </c>
      <c r="B1750" s="94" t="s">
        <v>147</v>
      </c>
      <c r="C1750" s="5">
        <v>45562</v>
      </c>
      <c r="D1750" s="1" t="s">
        <v>96</v>
      </c>
      <c r="E1750" s="3" t="s">
        <v>99</v>
      </c>
      <c r="F1750" s="2"/>
      <c r="G1750" s="2">
        <v>100000</v>
      </c>
      <c r="H1750" s="4">
        <f t="shared" si="39"/>
        <v>23812.300000000076</v>
      </c>
      <c r="K1750" s="3" t="s">
        <v>3417</v>
      </c>
    </row>
    <row r="1751" spans="1:12" ht="23.25" hidden="1" customHeight="1" x14ac:dyDescent="0.3">
      <c r="A1751" s="3">
        <v>2024</v>
      </c>
      <c r="B1751" s="94" t="s">
        <v>147</v>
      </c>
      <c r="C1751" s="5">
        <v>45562</v>
      </c>
      <c r="D1751" s="1" t="s">
        <v>367</v>
      </c>
      <c r="E1751" s="3" t="s">
        <v>22</v>
      </c>
      <c r="F1751" s="2">
        <v>54992.800000000003</v>
      </c>
      <c r="G1751" s="2"/>
      <c r="H1751" s="4">
        <f t="shared" si="39"/>
        <v>78805.100000000079</v>
      </c>
      <c r="K1751" s="3" t="s">
        <v>3409</v>
      </c>
    </row>
    <row r="1752" spans="1:12" ht="23.25" hidden="1" customHeight="1" x14ac:dyDescent="0.3">
      <c r="A1752" s="3">
        <v>2024</v>
      </c>
      <c r="B1752" s="94" t="s">
        <v>147</v>
      </c>
      <c r="C1752" s="5">
        <v>45563</v>
      </c>
      <c r="D1752" s="1" t="s">
        <v>457</v>
      </c>
      <c r="E1752" s="3" t="s">
        <v>71</v>
      </c>
      <c r="F1752" s="2"/>
      <c r="G1752" s="2">
        <v>3600</v>
      </c>
      <c r="H1752" s="4">
        <f t="shared" si="39"/>
        <v>75205.100000000079</v>
      </c>
      <c r="K1752" s="3" t="s">
        <v>3418</v>
      </c>
    </row>
    <row r="1753" spans="1:12" ht="23.25" hidden="1" customHeight="1" x14ac:dyDescent="0.3">
      <c r="A1753" s="3">
        <v>2024</v>
      </c>
      <c r="B1753" s="94" t="s">
        <v>147</v>
      </c>
      <c r="C1753" s="5">
        <v>45563</v>
      </c>
      <c r="D1753" s="1" t="s">
        <v>364</v>
      </c>
      <c r="E1753" s="3" t="s">
        <v>71</v>
      </c>
      <c r="F1753" s="2"/>
      <c r="G1753" s="2">
        <v>2500</v>
      </c>
      <c r="H1753" s="4">
        <f t="shared" si="39"/>
        <v>72705.100000000079</v>
      </c>
      <c r="K1753" s="3" t="s">
        <v>3419</v>
      </c>
    </row>
    <row r="1754" spans="1:12" ht="23.25" hidden="1" customHeight="1" x14ac:dyDescent="0.3">
      <c r="A1754" s="3">
        <v>2024</v>
      </c>
      <c r="B1754" s="94" t="s">
        <v>147</v>
      </c>
      <c r="C1754" s="5">
        <v>45563</v>
      </c>
      <c r="D1754" s="1" t="s">
        <v>593</v>
      </c>
      <c r="E1754" s="3" t="s">
        <v>99</v>
      </c>
      <c r="F1754" s="2"/>
      <c r="G1754" s="2">
        <v>6818</v>
      </c>
      <c r="H1754" s="4">
        <f t="shared" si="39"/>
        <v>65887.100000000079</v>
      </c>
      <c r="K1754" s="3" t="s">
        <v>3420</v>
      </c>
    </row>
    <row r="1755" spans="1:12" ht="23.25" hidden="1" customHeight="1" x14ac:dyDescent="0.3">
      <c r="A1755" s="3">
        <v>2024</v>
      </c>
      <c r="B1755" s="94" t="s">
        <v>147</v>
      </c>
      <c r="C1755" s="5">
        <v>45563</v>
      </c>
      <c r="D1755" s="1" t="s">
        <v>96</v>
      </c>
      <c r="E1755" s="3" t="s">
        <v>99</v>
      </c>
      <c r="F1755" s="2"/>
      <c r="G1755" s="2">
        <v>50000</v>
      </c>
      <c r="H1755" s="4">
        <f t="shared" si="39"/>
        <v>15887.100000000079</v>
      </c>
      <c r="K1755" s="3" t="s">
        <v>3421</v>
      </c>
    </row>
    <row r="1756" spans="1:12" s="80" customFormat="1" ht="23.25" hidden="1" customHeight="1" thickBot="1" x14ac:dyDescent="0.35">
      <c r="A1756" s="34">
        <v>2024</v>
      </c>
      <c r="B1756" s="95" t="s">
        <v>147</v>
      </c>
      <c r="C1756" s="19">
        <v>45565</v>
      </c>
      <c r="D1756" s="24" t="s">
        <v>434</v>
      </c>
      <c r="E1756" s="34" t="s">
        <v>99</v>
      </c>
      <c r="F1756" s="21"/>
      <c r="G1756" s="21">
        <v>1598</v>
      </c>
      <c r="H1756" s="22">
        <f t="shared" si="39"/>
        <v>14289.100000000079</v>
      </c>
      <c r="K1756" s="34" t="s">
        <v>3422</v>
      </c>
    </row>
    <row r="1757" spans="1:12" ht="23.25" hidden="1" customHeight="1" x14ac:dyDescent="0.3">
      <c r="A1757" s="3">
        <v>2024</v>
      </c>
      <c r="B1757" s="94" t="s">
        <v>459</v>
      </c>
      <c r="C1757" s="5">
        <v>45568</v>
      </c>
      <c r="D1757" s="1" t="s">
        <v>2200</v>
      </c>
      <c r="E1757" s="3" t="s">
        <v>22</v>
      </c>
      <c r="F1757" s="2">
        <v>1650</v>
      </c>
      <c r="G1757" s="2"/>
      <c r="H1757" s="4">
        <f t="shared" si="39"/>
        <v>15939.100000000079</v>
      </c>
      <c r="K1757" s="3" t="s">
        <v>3450</v>
      </c>
    </row>
    <row r="1758" spans="1:12" ht="23.25" hidden="1" customHeight="1" x14ac:dyDescent="0.3">
      <c r="A1758" s="3">
        <v>2024</v>
      </c>
      <c r="B1758" s="94" t="s">
        <v>459</v>
      </c>
      <c r="C1758" s="5">
        <v>45568</v>
      </c>
      <c r="D1758" s="1" t="s">
        <v>2200</v>
      </c>
      <c r="E1758" s="3" t="s">
        <v>22</v>
      </c>
      <c r="F1758" s="2">
        <v>2400</v>
      </c>
      <c r="G1758" s="2"/>
      <c r="H1758" s="4">
        <f t="shared" si="39"/>
        <v>18339.100000000079</v>
      </c>
      <c r="K1758" s="3" t="s">
        <v>3451</v>
      </c>
    </row>
    <row r="1759" spans="1:12" ht="23.25" hidden="1" customHeight="1" x14ac:dyDescent="0.3">
      <c r="A1759" s="3">
        <v>2024</v>
      </c>
      <c r="B1759" s="94" t="s">
        <v>459</v>
      </c>
      <c r="C1759" s="5">
        <v>45568</v>
      </c>
      <c r="D1759" s="1" t="s">
        <v>545</v>
      </c>
      <c r="E1759" s="3" t="s">
        <v>22</v>
      </c>
      <c r="F1759" s="2">
        <v>2700</v>
      </c>
      <c r="G1759" s="2"/>
      <c r="H1759" s="4">
        <f t="shared" si="39"/>
        <v>21039.100000000079</v>
      </c>
      <c r="K1759" s="3" t="s">
        <v>3452</v>
      </c>
    </row>
    <row r="1760" spans="1:12" ht="23.25" hidden="1" customHeight="1" x14ac:dyDescent="0.3">
      <c r="A1760" s="3">
        <v>2024</v>
      </c>
      <c r="B1760" s="94" t="s">
        <v>459</v>
      </c>
      <c r="C1760" s="5">
        <v>45568</v>
      </c>
      <c r="D1760" s="1" t="s">
        <v>2200</v>
      </c>
      <c r="E1760" s="3" t="s">
        <v>22</v>
      </c>
      <c r="F1760" s="2">
        <v>4200</v>
      </c>
      <c r="G1760" s="2"/>
      <c r="H1760" s="4">
        <f t="shared" si="39"/>
        <v>25239.100000000079</v>
      </c>
      <c r="K1760" s="3" t="s">
        <v>3453</v>
      </c>
    </row>
    <row r="1761" spans="1:11" ht="23.25" hidden="1" customHeight="1" x14ac:dyDescent="0.3">
      <c r="A1761" s="3">
        <v>2024</v>
      </c>
      <c r="B1761" s="94" t="s">
        <v>459</v>
      </c>
      <c r="C1761" s="5">
        <v>45569</v>
      </c>
      <c r="D1761" s="1" t="s">
        <v>544</v>
      </c>
      <c r="E1761" s="3" t="s">
        <v>22</v>
      </c>
      <c r="F1761" s="2">
        <v>40138.94</v>
      </c>
      <c r="G1761" s="2"/>
      <c r="H1761" s="4">
        <f t="shared" si="39"/>
        <v>65378.040000000081</v>
      </c>
      <c r="K1761" s="3" t="s">
        <v>3454</v>
      </c>
    </row>
    <row r="1762" spans="1:11" ht="23.25" hidden="1" customHeight="1" x14ac:dyDescent="0.3">
      <c r="A1762" s="3">
        <v>2024</v>
      </c>
      <c r="B1762" s="94" t="s">
        <v>459</v>
      </c>
      <c r="C1762" s="5">
        <v>45573</v>
      </c>
      <c r="D1762" s="1" t="s">
        <v>96</v>
      </c>
      <c r="E1762" s="3" t="s">
        <v>99</v>
      </c>
      <c r="F1762" s="2"/>
      <c r="G1762" s="2">
        <v>40000</v>
      </c>
      <c r="H1762" s="4">
        <f t="shared" si="39"/>
        <v>25378.040000000081</v>
      </c>
      <c r="K1762" s="3" t="s">
        <v>3436</v>
      </c>
    </row>
    <row r="1763" spans="1:11" ht="23.25" hidden="1" customHeight="1" x14ac:dyDescent="0.3">
      <c r="A1763" s="3">
        <v>2024</v>
      </c>
      <c r="B1763" s="94" t="s">
        <v>459</v>
      </c>
      <c r="C1763" s="5">
        <v>45573</v>
      </c>
      <c r="D1763" s="1" t="s">
        <v>87</v>
      </c>
      <c r="E1763" s="3" t="s">
        <v>99</v>
      </c>
      <c r="F1763" s="2"/>
      <c r="G1763" s="2">
        <v>10000</v>
      </c>
      <c r="H1763" s="4">
        <f t="shared" si="39"/>
        <v>15378.040000000081</v>
      </c>
      <c r="K1763" s="3" t="s">
        <v>3393</v>
      </c>
    </row>
    <row r="1764" spans="1:11" ht="23.25" hidden="1" customHeight="1" x14ac:dyDescent="0.3">
      <c r="A1764" s="3">
        <v>2024</v>
      </c>
      <c r="B1764" s="94" t="s">
        <v>459</v>
      </c>
      <c r="C1764" s="5">
        <v>45575</v>
      </c>
      <c r="D1764" s="1" t="s">
        <v>166</v>
      </c>
      <c r="E1764" s="3" t="s">
        <v>22</v>
      </c>
      <c r="F1764" s="2">
        <v>2150</v>
      </c>
      <c r="G1764" s="2"/>
      <c r="H1764" s="4">
        <f t="shared" si="39"/>
        <v>17528.040000000081</v>
      </c>
      <c r="K1764" s="3" t="s">
        <v>3462</v>
      </c>
    </row>
    <row r="1765" spans="1:11" ht="23.25" hidden="1" customHeight="1" x14ac:dyDescent="0.3">
      <c r="A1765" s="3">
        <v>2024</v>
      </c>
      <c r="B1765" s="94" t="s">
        <v>459</v>
      </c>
      <c r="C1765" s="5">
        <v>45577</v>
      </c>
      <c r="D1765" s="1" t="s">
        <v>169</v>
      </c>
      <c r="E1765" s="3" t="s">
        <v>99</v>
      </c>
      <c r="F1765" s="2"/>
      <c r="G1765" s="2">
        <v>10000</v>
      </c>
      <c r="H1765" s="4">
        <f t="shared" si="39"/>
        <v>7528.0400000000809</v>
      </c>
      <c r="K1765" s="3" t="s">
        <v>3463</v>
      </c>
    </row>
    <row r="1766" spans="1:11" ht="23.25" hidden="1" customHeight="1" x14ac:dyDescent="0.3">
      <c r="A1766" s="3">
        <v>2024</v>
      </c>
      <c r="B1766" s="94" t="s">
        <v>459</v>
      </c>
      <c r="C1766" s="5">
        <v>45580</v>
      </c>
      <c r="D1766" s="1" t="s">
        <v>3362</v>
      </c>
      <c r="E1766" s="3" t="s">
        <v>22</v>
      </c>
      <c r="F1766" s="2">
        <v>1950</v>
      </c>
      <c r="G1766" s="2"/>
      <c r="H1766" s="4">
        <f t="shared" si="39"/>
        <v>9478.0400000000809</v>
      </c>
      <c r="K1766" s="3" t="s">
        <v>3514</v>
      </c>
    </row>
    <row r="1767" spans="1:11" ht="23.25" hidden="1" customHeight="1" x14ac:dyDescent="0.3">
      <c r="A1767" s="3">
        <v>2024</v>
      </c>
      <c r="B1767" s="94" t="s">
        <v>459</v>
      </c>
      <c r="C1767" s="5">
        <v>45583</v>
      </c>
      <c r="D1767" s="1" t="s">
        <v>477</v>
      </c>
      <c r="E1767" s="3" t="s">
        <v>22</v>
      </c>
      <c r="F1767" s="88">
        <v>2050</v>
      </c>
      <c r="G1767" s="88"/>
      <c r="H1767" s="4">
        <f t="shared" si="39"/>
        <v>11528.040000000081</v>
      </c>
      <c r="K1767" s="3" t="s">
        <v>3576</v>
      </c>
    </row>
    <row r="1768" spans="1:11" ht="23.25" hidden="1" customHeight="1" x14ac:dyDescent="0.3">
      <c r="A1768" s="3">
        <v>2024</v>
      </c>
      <c r="B1768" s="94" t="s">
        <v>459</v>
      </c>
      <c r="C1768" s="5">
        <v>45585</v>
      </c>
      <c r="D1768" s="1" t="s">
        <v>96</v>
      </c>
      <c r="E1768" s="3" t="s">
        <v>99</v>
      </c>
      <c r="F1768" s="2"/>
      <c r="G1768" s="2">
        <v>5000</v>
      </c>
      <c r="H1768" s="4">
        <f t="shared" si="39"/>
        <v>6528.0400000000809</v>
      </c>
      <c r="K1768" s="3" t="s">
        <v>3513</v>
      </c>
    </row>
    <row r="1769" spans="1:11" ht="23.25" hidden="1" customHeight="1" x14ac:dyDescent="0.3">
      <c r="A1769" s="3">
        <v>2024</v>
      </c>
      <c r="B1769" s="94" t="s">
        <v>459</v>
      </c>
      <c r="C1769" s="5">
        <v>45586</v>
      </c>
      <c r="D1769" s="1" t="s">
        <v>469</v>
      </c>
      <c r="E1769" s="3" t="s">
        <v>22</v>
      </c>
      <c r="F1769" s="2">
        <v>7261</v>
      </c>
      <c r="G1769" s="2"/>
      <c r="H1769" s="4">
        <f t="shared" si="39"/>
        <v>13789.040000000081</v>
      </c>
      <c r="K1769" s="3" t="s">
        <v>3524</v>
      </c>
    </row>
    <row r="1770" spans="1:11" ht="23.25" hidden="1" customHeight="1" x14ac:dyDescent="0.3">
      <c r="A1770" s="3">
        <v>2024</v>
      </c>
      <c r="B1770" s="94" t="s">
        <v>459</v>
      </c>
      <c r="C1770" s="5">
        <v>45586</v>
      </c>
      <c r="D1770" s="1" t="s">
        <v>574</v>
      </c>
      <c r="E1770" s="3" t="s">
        <v>22</v>
      </c>
      <c r="F1770" s="2">
        <v>22040.73</v>
      </c>
      <c r="G1770" s="2"/>
      <c r="H1770" s="4">
        <f t="shared" si="39"/>
        <v>35829.770000000077</v>
      </c>
      <c r="K1770" s="3" t="s">
        <v>3525</v>
      </c>
    </row>
    <row r="1771" spans="1:11" ht="23.25" hidden="1" customHeight="1" x14ac:dyDescent="0.3">
      <c r="A1771" s="3">
        <v>2024</v>
      </c>
      <c r="B1771" s="94" t="s">
        <v>459</v>
      </c>
      <c r="C1771" s="5">
        <v>45586</v>
      </c>
      <c r="D1771" s="1" t="s">
        <v>534</v>
      </c>
      <c r="E1771" s="3" t="s">
        <v>22</v>
      </c>
      <c r="F1771" s="2">
        <v>23060</v>
      </c>
      <c r="G1771" s="2"/>
      <c r="H1771" s="4">
        <f t="shared" si="39"/>
        <v>58889.770000000077</v>
      </c>
      <c r="K1771" s="3" t="s">
        <v>3526</v>
      </c>
    </row>
    <row r="1772" spans="1:11" ht="23.25" hidden="1" customHeight="1" x14ac:dyDescent="0.3">
      <c r="A1772" s="3">
        <v>2024</v>
      </c>
      <c r="B1772" s="94" t="s">
        <v>459</v>
      </c>
      <c r="C1772" s="5">
        <v>45588</v>
      </c>
      <c r="D1772" s="1" t="s">
        <v>545</v>
      </c>
      <c r="E1772" s="3" t="s">
        <v>22</v>
      </c>
      <c r="F1772" s="2">
        <v>6300</v>
      </c>
      <c r="G1772" s="2"/>
      <c r="H1772" s="4">
        <f t="shared" si="39"/>
        <v>65189.770000000077</v>
      </c>
      <c r="K1772" s="3" t="s">
        <v>3527</v>
      </c>
    </row>
    <row r="1773" spans="1:11" ht="23.25" hidden="1" customHeight="1" x14ac:dyDescent="0.3">
      <c r="A1773" s="3">
        <v>2024</v>
      </c>
      <c r="B1773" s="94" t="s">
        <v>459</v>
      </c>
      <c r="C1773" s="5">
        <v>45594</v>
      </c>
      <c r="D1773" s="1" t="s">
        <v>457</v>
      </c>
      <c r="E1773" s="3" t="s">
        <v>99</v>
      </c>
      <c r="F1773" s="2"/>
      <c r="G1773" s="2">
        <v>3600</v>
      </c>
      <c r="H1773" s="4">
        <f t="shared" si="39"/>
        <v>61589.770000000077</v>
      </c>
      <c r="K1773" s="3" t="s">
        <v>3535</v>
      </c>
    </row>
    <row r="1774" spans="1:11" ht="23.25" hidden="1" customHeight="1" x14ac:dyDescent="0.3">
      <c r="A1774" s="3">
        <v>2024</v>
      </c>
      <c r="B1774" s="94" t="s">
        <v>459</v>
      </c>
      <c r="C1774" s="5">
        <v>45594</v>
      </c>
      <c r="D1774" s="1" t="s">
        <v>364</v>
      </c>
      <c r="E1774" s="3" t="s">
        <v>99</v>
      </c>
      <c r="F1774" s="2"/>
      <c r="G1774" s="2">
        <v>2500</v>
      </c>
      <c r="H1774" s="4">
        <f t="shared" si="39"/>
        <v>59089.770000000077</v>
      </c>
      <c r="K1774" s="3" t="s">
        <v>3536</v>
      </c>
    </row>
    <row r="1775" spans="1:11" ht="23.25" hidden="1" customHeight="1" x14ac:dyDescent="0.3">
      <c r="A1775" s="3">
        <v>2024</v>
      </c>
      <c r="B1775" s="94" t="s">
        <v>459</v>
      </c>
      <c r="C1775" s="5">
        <v>45594</v>
      </c>
      <c r="D1775" s="1" t="s">
        <v>593</v>
      </c>
      <c r="E1775" s="3" t="s">
        <v>99</v>
      </c>
      <c r="F1775" s="2"/>
      <c r="G1775" s="2">
        <v>6818</v>
      </c>
      <c r="H1775" s="4">
        <f t="shared" si="39"/>
        <v>52271.770000000077</v>
      </c>
      <c r="K1775" s="3" t="s">
        <v>3537</v>
      </c>
    </row>
    <row r="1776" spans="1:11" ht="23.25" hidden="1" customHeight="1" x14ac:dyDescent="0.3">
      <c r="A1776" s="3">
        <v>2024</v>
      </c>
      <c r="B1776" s="94" t="s">
        <v>459</v>
      </c>
      <c r="C1776" s="5">
        <v>45594</v>
      </c>
      <c r="D1776" s="1" t="s">
        <v>96</v>
      </c>
      <c r="E1776" s="3" t="s">
        <v>99</v>
      </c>
      <c r="F1776" s="2"/>
      <c r="G1776" s="2">
        <v>50000</v>
      </c>
      <c r="H1776" s="4">
        <f t="shared" si="39"/>
        <v>2271.7700000000768</v>
      </c>
      <c r="K1776" s="3" t="s">
        <v>3538</v>
      </c>
    </row>
    <row r="1777" spans="1:12" ht="23.25" hidden="1" customHeight="1" x14ac:dyDescent="0.3">
      <c r="A1777" s="3">
        <v>2024</v>
      </c>
      <c r="B1777" s="94" t="s">
        <v>459</v>
      </c>
      <c r="C1777" s="5">
        <v>45595</v>
      </c>
      <c r="D1777" s="1" t="s">
        <v>367</v>
      </c>
      <c r="E1777" s="3" t="s">
        <v>22</v>
      </c>
      <c r="F1777" s="2">
        <v>56233</v>
      </c>
      <c r="G1777" s="2"/>
      <c r="H1777" s="4">
        <f t="shared" si="39"/>
        <v>58504.770000000077</v>
      </c>
      <c r="K1777" s="3" t="s">
        <v>3534</v>
      </c>
    </row>
    <row r="1778" spans="1:12" ht="23.25" hidden="1" customHeight="1" x14ac:dyDescent="0.3">
      <c r="A1778" s="3">
        <v>2024</v>
      </c>
      <c r="B1778" s="94" t="s">
        <v>459</v>
      </c>
      <c r="C1778" s="5">
        <v>45595</v>
      </c>
      <c r="D1778" s="1" t="s">
        <v>96</v>
      </c>
      <c r="E1778" s="3" t="s">
        <v>99</v>
      </c>
      <c r="F1778" s="2"/>
      <c r="G1778" s="2">
        <v>55000</v>
      </c>
      <c r="H1778" s="4">
        <f t="shared" si="39"/>
        <v>3504.7700000000768</v>
      </c>
      <c r="K1778" s="3" t="s">
        <v>3539</v>
      </c>
    </row>
    <row r="1779" spans="1:12" ht="23.25" hidden="1" customHeight="1" x14ac:dyDescent="0.3">
      <c r="A1779" s="3">
        <v>2024</v>
      </c>
      <c r="B1779" s="94" t="s">
        <v>459</v>
      </c>
      <c r="C1779" s="5">
        <v>45596</v>
      </c>
      <c r="D1779" s="1" t="s">
        <v>572</v>
      </c>
      <c r="E1779" s="3" t="s">
        <v>22</v>
      </c>
      <c r="F1779" s="2">
        <v>1950</v>
      </c>
      <c r="G1779" s="2"/>
      <c r="H1779" s="4">
        <f t="shared" si="39"/>
        <v>5454.7700000000768</v>
      </c>
      <c r="K1779" s="3" t="s">
        <v>3541</v>
      </c>
    </row>
    <row r="1780" spans="1:12" s="80" customFormat="1" ht="23.25" hidden="1" customHeight="1" thickBot="1" x14ac:dyDescent="0.35">
      <c r="A1780" s="34">
        <v>2024</v>
      </c>
      <c r="B1780" s="95" t="s">
        <v>459</v>
      </c>
      <c r="C1780" s="19">
        <v>45596</v>
      </c>
      <c r="D1780" s="24" t="s">
        <v>434</v>
      </c>
      <c r="E1780" s="34" t="s">
        <v>99</v>
      </c>
      <c r="F1780" s="21"/>
      <c r="G1780" s="21">
        <v>1598</v>
      </c>
      <c r="H1780" s="22">
        <f t="shared" si="39"/>
        <v>3856.7700000000768</v>
      </c>
      <c r="K1780" s="34" t="s">
        <v>3540</v>
      </c>
    </row>
    <row r="1781" spans="1:12" ht="23.25" hidden="1" customHeight="1" x14ac:dyDescent="0.3">
      <c r="A1781" s="3">
        <v>2024</v>
      </c>
      <c r="B1781" s="94" t="s">
        <v>360</v>
      </c>
      <c r="C1781" s="5">
        <v>45600</v>
      </c>
      <c r="D1781" s="1" t="s">
        <v>2636</v>
      </c>
      <c r="E1781" s="3" t="s">
        <v>22</v>
      </c>
      <c r="F1781" s="2">
        <v>1590</v>
      </c>
      <c r="G1781" s="2"/>
      <c r="H1781" s="4">
        <f t="shared" si="39"/>
        <v>5446.7700000000768</v>
      </c>
      <c r="K1781" s="3" t="s">
        <v>3588</v>
      </c>
    </row>
    <row r="1782" spans="1:12" ht="23.25" hidden="1" customHeight="1" x14ac:dyDescent="0.3">
      <c r="A1782" s="3">
        <v>2024</v>
      </c>
      <c r="B1782" s="94" t="s">
        <v>360</v>
      </c>
      <c r="C1782" s="5">
        <v>45601</v>
      </c>
      <c r="D1782" s="1" t="s">
        <v>544</v>
      </c>
      <c r="E1782" s="3" t="s">
        <v>22</v>
      </c>
      <c r="F1782" s="2">
        <v>67094.12</v>
      </c>
      <c r="G1782" s="2"/>
      <c r="H1782" s="4">
        <f t="shared" si="39"/>
        <v>72540.890000000072</v>
      </c>
      <c r="K1782" s="3" t="s">
        <v>3589</v>
      </c>
    </row>
    <row r="1783" spans="1:12" ht="23.25" hidden="1" customHeight="1" x14ac:dyDescent="0.3">
      <c r="A1783" s="3">
        <v>2024</v>
      </c>
      <c r="B1783" s="94" t="s">
        <v>360</v>
      </c>
      <c r="C1783" s="5">
        <v>45601</v>
      </c>
      <c r="D1783" s="1" t="s">
        <v>96</v>
      </c>
      <c r="E1783" s="3" t="s">
        <v>99</v>
      </c>
      <c r="F1783" s="2"/>
      <c r="G1783" s="2">
        <v>60000</v>
      </c>
      <c r="H1783" s="4">
        <f t="shared" si="39"/>
        <v>12540.890000000072</v>
      </c>
      <c r="K1783" s="3" t="s">
        <v>3613</v>
      </c>
    </row>
    <row r="1784" spans="1:12" ht="23.25" hidden="1" customHeight="1" x14ac:dyDescent="0.3">
      <c r="A1784" s="3">
        <v>2024</v>
      </c>
      <c r="B1784" s="94" t="s">
        <v>360</v>
      </c>
      <c r="C1784" s="5">
        <v>45601</v>
      </c>
      <c r="D1784" s="1" t="s">
        <v>169</v>
      </c>
      <c r="E1784" s="3" t="s">
        <v>99</v>
      </c>
      <c r="F1784" s="2"/>
      <c r="G1784" s="2">
        <v>10000</v>
      </c>
      <c r="H1784" s="4">
        <f t="shared" si="39"/>
        <v>2540.8900000000722</v>
      </c>
      <c r="K1784" s="3" t="s">
        <v>3633</v>
      </c>
    </row>
    <row r="1785" spans="1:12" ht="23.25" hidden="1" customHeight="1" x14ac:dyDescent="0.3">
      <c r="A1785" s="3">
        <v>2024</v>
      </c>
      <c r="B1785" s="94" t="s">
        <v>360</v>
      </c>
      <c r="C1785" s="5">
        <v>45603</v>
      </c>
      <c r="D1785" s="1" t="s">
        <v>3582</v>
      </c>
      <c r="E1785" s="3" t="s">
        <v>22</v>
      </c>
      <c r="F1785" s="2">
        <v>1219</v>
      </c>
      <c r="G1785" s="2"/>
      <c r="H1785" s="4">
        <f t="shared" si="39"/>
        <v>3759.8900000000722</v>
      </c>
      <c r="K1785" s="3" t="s">
        <v>3590</v>
      </c>
    </row>
    <row r="1786" spans="1:12" ht="23.25" hidden="1" customHeight="1" x14ac:dyDescent="0.3">
      <c r="A1786" s="3">
        <v>2024</v>
      </c>
      <c r="B1786" s="94" t="s">
        <v>360</v>
      </c>
      <c r="C1786" s="5">
        <v>45608</v>
      </c>
      <c r="D1786" s="1" t="s">
        <v>166</v>
      </c>
      <c r="E1786" s="3" t="s">
        <v>22</v>
      </c>
      <c r="F1786" s="2">
        <v>6450</v>
      </c>
      <c r="G1786" s="2"/>
      <c r="H1786" s="4">
        <f t="shared" si="39"/>
        <v>10209.890000000072</v>
      </c>
      <c r="K1786" s="3" t="s">
        <v>3591</v>
      </c>
    </row>
    <row r="1787" spans="1:12" ht="23.25" hidden="1" customHeight="1" x14ac:dyDescent="0.3">
      <c r="A1787" s="3">
        <v>2024</v>
      </c>
      <c r="B1787" s="94" t="s">
        <v>360</v>
      </c>
      <c r="C1787" s="5">
        <v>45609</v>
      </c>
      <c r="D1787" s="1" t="s">
        <v>2200</v>
      </c>
      <c r="E1787" s="3" t="s">
        <v>22</v>
      </c>
      <c r="F1787" s="2">
        <v>3800</v>
      </c>
      <c r="G1787" s="2"/>
      <c r="H1787" s="4">
        <f t="shared" si="39"/>
        <v>14009.890000000072</v>
      </c>
      <c r="K1787" s="3" t="s">
        <v>3592</v>
      </c>
    </row>
    <row r="1788" spans="1:12" ht="23.25" hidden="1" customHeight="1" x14ac:dyDescent="0.3">
      <c r="A1788" s="3">
        <v>2024</v>
      </c>
      <c r="B1788" s="94" t="s">
        <v>360</v>
      </c>
      <c r="C1788" s="5">
        <v>45609</v>
      </c>
      <c r="D1788" s="1" t="s">
        <v>2200</v>
      </c>
      <c r="E1788" s="3" t="s">
        <v>22</v>
      </c>
      <c r="F1788" s="2">
        <v>4700</v>
      </c>
      <c r="G1788" s="2"/>
      <c r="H1788" s="4">
        <f t="shared" si="39"/>
        <v>18709.890000000072</v>
      </c>
      <c r="K1788" s="3" t="s">
        <v>3593</v>
      </c>
    </row>
    <row r="1789" spans="1:12" ht="23.25" hidden="1" customHeight="1" x14ac:dyDescent="0.3">
      <c r="A1789" s="3">
        <v>2024</v>
      </c>
      <c r="B1789" s="94" t="s">
        <v>360</v>
      </c>
      <c r="C1789" s="5">
        <v>45611</v>
      </c>
      <c r="D1789" s="1" t="s">
        <v>487</v>
      </c>
      <c r="E1789" s="3" t="s">
        <v>22</v>
      </c>
      <c r="F1789" s="2">
        <v>1100</v>
      </c>
      <c r="G1789" s="2"/>
      <c r="H1789" s="4">
        <f t="shared" si="39"/>
        <v>19809.890000000072</v>
      </c>
      <c r="K1789" s="3" t="s">
        <v>3594</v>
      </c>
    </row>
    <row r="1790" spans="1:12" ht="23.25" hidden="1" customHeight="1" x14ac:dyDescent="0.3">
      <c r="A1790" s="3">
        <v>2024</v>
      </c>
      <c r="B1790" s="94" t="s">
        <v>360</v>
      </c>
      <c r="C1790" s="5">
        <v>45611</v>
      </c>
      <c r="D1790" s="1" t="s">
        <v>3327</v>
      </c>
      <c r="E1790" s="3" t="s">
        <v>22</v>
      </c>
      <c r="F1790" s="2">
        <v>1192.5</v>
      </c>
      <c r="G1790" s="2"/>
      <c r="H1790" s="4">
        <f t="shared" si="39"/>
        <v>21002.390000000072</v>
      </c>
      <c r="K1790" s="3" t="s">
        <v>3595</v>
      </c>
    </row>
    <row r="1791" spans="1:12" ht="23.25" hidden="1" customHeight="1" x14ac:dyDescent="0.3">
      <c r="A1791" s="3">
        <v>2024</v>
      </c>
      <c r="B1791" s="94" t="s">
        <v>360</v>
      </c>
      <c r="C1791" s="5">
        <v>45612</v>
      </c>
      <c r="D1791" s="1" t="s">
        <v>1111</v>
      </c>
      <c r="E1791" s="3" t="s">
        <v>22</v>
      </c>
      <c r="F1791" s="25">
        <v>5000</v>
      </c>
      <c r="G1791" s="2"/>
      <c r="H1791" s="4">
        <f t="shared" si="39"/>
        <v>26002.390000000072</v>
      </c>
      <c r="K1791" s="3" t="s">
        <v>3635</v>
      </c>
      <c r="L1791" s="11" t="s">
        <v>3637</v>
      </c>
    </row>
    <row r="1792" spans="1:12" ht="23.25" hidden="1" customHeight="1" x14ac:dyDescent="0.3">
      <c r="A1792" s="3">
        <v>2024</v>
      </c>
      <c r="B1792" s="94" t="s">
        <v>360</v>
      </c>
      <c r="C1792" s="5">
        <v>45612</v>
      </c>
      <c r="D1792" s="1" t="s">
        <v>1111</v>
      </c>
      <c r="E1792" s="3" t="s">
        <v>22</v>
      </c>
      <c r="F1792" s="25">
        <v>624</v>
      </c>
      <c r="G1792" s="2"/>
      <c r="H1792" s="4">
        <f t="shared" si="39"/>
        <v>26626.390000000072</v>
      </c>
      <c r="K1792" s="3" t="s">
        <v>3638</v>
      </c>
      <c r="L1792" s="11" t="s">
        <v>3637</v>
      </c>
    </row>
    <row r="1793" spans="1:12" ht="23.25" hidden="1" customHeight="1" x14ac:dyDescent="0.3">
      <c r="A1793" s="3">
        <v>2024</v>
      </c>
      <c r="B1793" s="94" t="s">
        <v>360</v>
      </c>
      <c r="C1793" s="5">
        <v>45612</v>
      </c>
      <c r="D1793" s="1" t="s">
        <v>3636</v>
      </c>
      <c r="E1793" s="3" t="s">
        <v>22</v>
      </c>
      <c r="F1793" s="25">
        <v>7376</v>
      </c>
      <c r="G1793" s="2"/>
      <c r="H1793" s="4">
        <f t="shared" ref="H1793:H1847" si="40">H1792+F1793-G1793</f>
        <v>34002.390000000072</v>
      </c>
      <c r="K1793" s="3" t="s">
        <v>3639</v>
      </c>
      <c r="L1793" s="11" t="s">
        <v>3637</v>
      </c>
    </row>
    <row r="1794" spans="1:12" ht="23.25" hidden="1" customHeight="1" x14ac:dyDescent="0.3">
      <c r="A1794" s="3">
        <v>2024</v>
      </c>
      <c r="B1794" s="94" t="s">
        <v>360</v>
      </c>
      <c r="C1794" s="5">
        <v>45614</v>
      </c>
      <c r="D1794" s="1" t="s">
        <v>534</v>
      </c>
      <c r="E1794" s="3" t="s">
        <v>22</v>
      </c>
      <c r="F1794" s="2">
        <v>14630</v>
      </c>
      <c r="G1794" s="2"/>
      <c r="H1794" s="4">
        <f t="shared" si="40"/>
        <v>48632.390000000072</v>
      </c>
      <c r="K1794" s="3" t="s">
        <v>3596</v>
      </c>
    </row>
    <row r="1795" spans="1:12" ht="23.25" hidden="1" customHeight="1" x14ac:dyDescent="0.3">
      <c r="A1795" s="3">
        <v>2024</v>
      </c>
      <c r="B1795" s="94" t="s">
        <v>360</v>
      </c>
      <c r="C1795" s="5">
        <v>45615</v>
      </c>
      <c r="D1795" s="1" t="s">
        <v>477</v>
      </c>
      <c r="E1795" s="3" t="s">
        <v>22</v>
      </c>
      <c r="F1795" s="2">
        <v>3250</v>
      </c>
      <c r="G1795" s="2"/>
      <c r="H1795" s="4">
        <f t="shared" si="40"/>
        <v>51882.390000000072</v>
      </c>
      <c r="K1795" s="3" t="s">
        <v>3597</v>
      </c>
    </row>
    <row r="1796" spans="1:12" ht="23.25" hidden="1" customHeight="1" x14ac:dyDescent="0.3">
      <c r="A1796" s="3">
        <v>2024</v>
      </c>
      <c r="B1796" s="94" t="s">
        <v>360</v>
      </c>
      <c r="C1796" s="5">
        <v>45616</v>
      </c>
      <c r="D1796" s="1" t="s">
        <v>169</v>
      </c>
      <c r="E1796" s="3" t="s">
        <v>99</v>
      </c>
      <c r="F1796" s="2"/>
      <c r="G1796" s="2">
        <v>5000</v>
      </c>
      <c r="H1796" s="4">
        <f t="shared" si="40"/>
        <v>46882.390000000072</v>
      </c>
      <c r="K1796" s="3" t="s">
        <v>3632</v>
      </c>
    </row>
    <row r="1797" spans="1:12" ht="23.25" hidden="1" customHeight="1" x14ac:dyDescent="0.3">
      <c r="A1797" s="3">
        <v>2024</v>
      </c>
      <c r="B1797" s="94" t="s">
        <v>360</v>
      </c>
      <c r="C1797" s="5">
        <v>45616</v>
      </c>
      <c r="D1797" s="1" t="s">
        <v>574</v>
      </c>
      <c r="E1797" s="3" t="s">
        <v>22</v>
      </c>
      <c r="F1797" s="2">
        <v>23467.85</v>
      </c>
      <c r="G1797" s="2"/>
      <c r="H1797" s="4">
        <f t="shared" si="40"/>
        <v>70350.240000000078</v>
      </c>
      <c r="K1797" s="3" t="s">
        <v>3598</v>
      </c>
    </row>
    <row r="1798" spans="1:12" ht="23.25" hidden="1" customHeight="1" x14ac:dyDescent="0.3">
      <c r="A1798" s="3">
        <v>2024</v>
      </c>
      <c r="B1798" s="94" t="s">
        <v>360</v>
      </c>
      <c r="C1798" s="5">
        <v>45616</v>
      </c>
      <c r="D1798" s="1" t="s">
        <v>96</v>
      </c>
      <c r="E1798" s="3" t="s">
        <v>99</v>
      </c>
      <c r="F1798" s="2"/>
      <c r="G1798" s="2">
        <v>60000</v>
      </c>
      <c r="H1798" s="4">
        <f t="shared" si="40"/>
        <v>10350.240000000078</v>
      </c>
      <c r="K1798" s="3" t="s">
        <v>3629</v>
      </c>
    </row>
    <row r="1799" spans="1:12" ht="23.25" hidden="1" customHeight="1" x14ac:dyDescent="0.3">
      <c r="A1799" s="3">
        <v>2024</v>
      </c>
      <c r="B1799" s="94" t="s">
        <v>360</v>
      </c>
      <c r="C1799" s="5">
        <v>45622</v>
      </c>
      <c r="D1799" s="1" t="s">
        <v>47</v>
      </c>
      <c r="E1799" s="3" t="s">
        <v>99</v>
      </c>
      <c r="F1799" s="2"/>
      <c r="G1799" s="2">
        <v>50</v>
      </c>
      <c r="H1799" s="4">
        <f t="shared" si="40"/>
        <v>10300.240000000078</v>
      </c>
      <c r="K1799" s="3" t="s">
        <v>3696</v>
      </c>
    </row>
    <row r="1800" spans="1:12" ht="23.25" hidden="1" customHeight="1" x14ac:dyDescent="0.3">
      <c r="A1800" s="3">
        <v>2024</v>
      </c>
      <c r="B1800" s="94" t="s">
        <v>360</v>
      </c>
      <c r="C1800" s="5">
        <v>45622</v>
      </c>
      <c r="D1800" s="1" t="s">
        <v>367</v>
      </c>
      <c r="E1800" s="3" t="s">
        <v>22</v>
      </c>
      <c r="F1800" s="2">
        <v>50138.5</v>
      </c>
      <c r="G1800" s="2"/>
      <c r="H1800" s="4">
        <f t="shared" si="40"/>
        <v>60438.740000000078</v>
      </c>
      <c r="K1800" s="3" t="s">
        <v>3692</v>
      </c>
      <c r="L1800" s="11" t="s">
        <v>3700</v>
      </c>
    </row>
    <row r="1801" spans="1:12" ht="23.25" hidden="1" customHeight="1" x14ac:dyDescent="0.3">
      <c r="A1801" s="3">
        <v>2024</v>
      </c>
      <c r="B1801" s="94" t="s">
        <v>360</v>
      </c>
      <c r="C1801" s="5">
        <v>45623</v>
      </c>
      <c r="D1801" s="1" t="s">
        <v>457</v>
      </c>
      <c r="E1801" s="3" t="s">
        <v>99</v>
      </c>
      <c r="F1801" s="2"/>
      <c r="G1801" s="2">
        <v>3600</v>
      </c>
      <c r="H1801" s="4">
        <f t="shared" si="40"/>
        <v>56838.740000000078</v>
      </c>
      <c r="K1801" s="3" t="s">
        <v>3697</v>
      </c>
    </row>
    <row r="1802" spans="1:12" ht="23.25" hidden="1" customHeight="1" x14ac:dyDescent="0.3">
      <c r="A1802" s="3">
        <v>2024</v>
      </c>
      <c r="B1802" s="94" t="s">
        <v>360</v>
      </c>
      <c r="C1802" s="5">
        <v>45623</v>
      </c>
      <c r="D1802" s="1" t="s">
        <v>364</v>
      </c>
      <c r="E1802" s="3" t="s">
        <v>99</v>
      </c>
      <c r="F1802" s="2"/>
      <c r="G1802" s="2">
        <v>2500</v>
      </c>
      <c r="H1802" s="4">
        <f t="shared" si="40"/>
        <v>54338.740000000078</v>
      </c>
      <c r="K1802" s="3" t="s">
        <v>3698</v>
      </c>
    </row>
    <row r="1803" spans="1:12" ht="23.25" hidden="1" customHeight="1" x14ac:dyDescent="0.3">
      <c r="A1803" s="3">
        <v>2024</v>
      </c>
      <c r="B1803" s="94" t="s">
        <v>360</v>
      </c>
      <c r="C1803" s="5">
        <v>45623</v>
      </c>
      <c r="D1803" s="1" t="s">
        <v>593</v>
      </c>
      <c r="E1803" s="3" t="s">
        <v>99</v>
      </c>
      <c r="F1803" s="2"/>
      <c r="G1803" s="2">
        <v>6818</v>
      </c>
      <c r="H1803" s="4">
        <f t="shared" si="40"/>
        <v>47520.740000000078</v>
      </c>
      <c r="K1803" s="3" t="s">
        <v>3699</v>
      </c>
    </row>
    <row r="1804" spans="1:12" ht="23.25" hidden="1" customHeight="1" x14ac:dyDescent="0.3">
      <c r="A1804" s="3">
        <v>2024</v>
      </c>
      <c r="B1804" s="94" t="s">
        <v>360</v>
      </c>
      <c r="C1804" s="5">
        <v>45623</v>
      </c>
      <c r="D1804" s="1" t="s">
        <v>96</v>
      </c>
      <c r="E1804" s="3" t="s">
        <v>99</v>
      </c>
      <c r="F1804" s="2"/>
      <c r="G1804" s="2">
        <v>40000</v>
      </c>
      <c r="H1804" s="4">
        <f t="shared" si="40"/>
        <v>7520.740000000078</v>
      </c>
      <c r="K1804" s="3" t="s">
        <v>3675</v>
      </c>
    </row>
    <row r="1805" spans="1:12" ht="23.25" hidden="1" customHeight="1" x14ac:dyDescent="0.3">
      <c r="A1805" s="3">
        <v>2024</v>
      </c>
      <c r="B1805" s="94" t="s">
        <v>360</v>
      </c>
      <c r="C1805" s="5">
        <v>45624</v>
      </c>
      <c r="D1805" s="1" t="s">
        <v>3119</v>
      </c>
      <c r="E1805" s="3" t="s">
        <v>22</v>
      </c>
      <c r="F1805" s="2">
        <v>1659.36</v>
      </c>
      <c r="G1805" s="2"/>
      <c r="H1805" s="4">
        <f t="shared" si="40"/>
        <v>9180.1000000000786</v>
      </c>
      <c r="K1805" s="3" t="s">
        <v>3706</v>
      </c>
    </row>
    <row r="1806" spans="1:12" ht="23.25" hidden="1" customHeight="1" x14ac:dyDescent="0.3">
      <c r="A1806" s="3">
        <v>2024</v>
      </c>
      <c r="B1806" s="94" t="s">
        <v>360</v>
      </c>
      <c r="C1806" s="5">
        <v>45625</v>
      </c>
      <c r="D1806" s="1" t="s">
        <v>3704</v>
      </c>
      <c r="E1806" s="3" t="s">
        <v>22</v>
      </c>
      <c r="F1806" s="2">
        <v>1100</v>
      </c>
      <c r="G1806" s="2"/>
      <c r="H1806" s="4">
        <f t="shared" si="40"/>
        <v>10280.100000000079</v>
      </c>
      <c r="K1806" s="3" t="s">
        <v>3707</v>
      </c>
    </row>
    <row r="1807" spans="1:12" s="80" customFormat="1" ht="23.25" hidden="1" customHeight="1" thickBot="1" x14ac:dyDescent="0.35">
      <c r="A1807" s="34">
        <v>2024</v>
      </c>
      <c r="B1807" s="95" t="s">
        <v>360</v>
      </c>
      <c r="C1807" s="19">
        <v>45626</v>
      </c>
      <c r="D1807" s="24" t="s">
        <v>434</v>
      </c>
      <c r="E1807" s="34" t="s">
        <v>99</v>
      </c>
      <c r="F1807" s="21"/>
      <c r="G1807" s="21">
        <v>1598</v>
      </c>
      <c r="H1807" s="22">
        <f t="shared" si="40"/>
        <v>8682.1000000000786</v>
      </c>
      <c r="K1807" s="34" t="s">
        <v>3708</v>
      </c>
    </row>
    <row r="1808" spans="1:12" ht="23.25" hidden="1" customHeight="1" x14ac:dyDescent="0.3">
      <c r="A1808" s="3">
        <v>2024</v>
      </c>
      <c r="B1808" s="94" t="s">
        <v>159</v>
      </c>
      <c r="C1808" s="5">
        <v>45631</v>
      </c>
      <c r="D1808" s="1" t="s">
        <v>2948</v>
      </c>
      <c r="E1808" s="3" t="s">
        <v>22</v>
      </c>
      <c r="F1808" s="2">
        <v>4250</v>
      </c>
      <c r="G1808" s="2"/>
      <c r="H1808" s="4">
        <f t="shared" si="40"/>
        <v>12932.100000000079</v>
      </c>
      <c r="K1808" s="3" t="s">
        <v>3720</v>
      </c>
    </row>
    <row r="1809" spans="1:11" ht="23.25" hidden="1" customHeight="1" x14ac:dyDescent="0.3">
      <c r="A1809" s="3">
        <v>2024</v>
      </c>
      <c r="B1809" s="94" t="s">
        <v>159</v>
      </c>
      <c r="C1809" s="5">
        <v>45631</v>
      </c>
      <c r="D1809" s="1" t="s">
        <v>479</v>
      </c>
      <c r="E1809" s="3" t="s">
        <v>22</v>
      </c>
      <c r="F1809" s="2">
        <v>9900</v>
      </c>
      <c r="G1809" s="2"/>
      <c r="H1809" s="4">
        <f t="shared" si="40"/>
        <v>22832.100000000079</v>
      </c>
      <c r="K1809" s="3" t="s">
        <v>3721</v>
      </c>
    </row>
    <row r="1810" spans="1:11" ht="23.25" hidden="1" customHeight="1" x14ac:dyDescent="0.3">
      <c r="A1810" s="3">
        <v>2024</v>
      </c>
      <c r="B1810" s="94" t="s">
        <v>159</v>
      </c>
      <c r="C1810" s="5">
        <v>45632</v>
      </c>
      <c r="D1810" s="1" t="s">
        <v>544</v>
      </c>
      <c r="E1810" s="3" t="s">
        <v>22</v>
      </c>
      <c r="F1810" s="2">
        <v>37607.339999999997</v>
      </c>
      <c r="G1810" s="2"/>
      <c r="H1810" s="4">
        <f t="shared" si="40"/>
        <v>60439.440000000075</v>
      </c>
      <c r="K1810" s="3" t="s">
        <v>3722</v>
      </c>
    </row>
    <row r="1811" spans="1:11" ht="23.25" hidden="1" customHeight="1" x14ac:dyDescent="0.3">
      <c r="A1811" s="3">
        <v>2024</v>
      </c>
      <c r="B1811" s="94" t="s">
        <v>159</v>
      </c>
      <c r="C1811" s="5">
        <v>45635</v>
      </c>
      <c r="D1811" s="1" t="s">
        <v>96</v>
      </c>
      <c r="E1811" s="3" t="s">
        <v>99</v>
      </c>
      <c r="F1811" s="2"/>
      <c r="G1811" s="2">
        <v>55000</v>
      </c>
      <c r="H1811" s="4">
        <f t="shared" si="40"/>
        <v>5439.4400000000751</v>
      </c>
      <c r="K1811" s="3" t="s">
        <v>3723</v>
      </c>
    </row>
    <row r="1812" spans="1:11" ht="23.25" hidden="1" customHeight="1" x14ac:dyDescent="0.3">
      <c r="A1812" s="3">
        <v>2024</v>
      </c>
      <c r="B1812" s="94" t="s">
        <v>159</v>
      </c>
      <c r="C1812" s="5">
        <v>45636</v>
      </c>
      <c r="D1812" s="1" t="s">
        <v>3746</v>
      </c>
      <c r="E1812" s="3" t="s">
        <v>99</v>
      </c>
      <c r="F1812" s="2"/>
      <c r="G1812" s="2">
        <v>5000</v>
      </c>
      <c r="H1812" s="4">
        <f t="shared" si="40"/>
        <v>439.44000000007509</v>
      </c>
      <c r="K1812" s="3" t="s">
        <v>3747</v>
      </c>
    </row>
    <row r="1813" spans="1:11" ht="23.25" hidden="1" customHeight="1" x14ac:dyDescent="0.3">
      <c r="A1813" s="3">
        <v>2024</v>
      </c>
      <c r="B1813" s="94" t="s">
        <v>159</v>
      </c>
      <c r="C1813" s="5">
        <v>45639</v>
      </c>
      <c r="D1813" s="1" t="s">
        <v>534</v>
      </c>
      <c r="E1813" s="3" t="s">
        <v>22</v>
      </c>
      <c r="F1813" s="2">
        <v>9820</v>
      </c>
      <c r="G1813" s="2"/>
      <c r="H1813" s="4">
        <f t="shared" si="40"/>
        <v>10259.440000000075</v>
      </c>
      <c r="K1813" s="3" t="s">
        <v>3749</v>
      </c>
    </row>
    <row r="1814" spans="1:11" ht="23.25" hidden="1" customHeight="1" x14ac:dyDescent="0.3">
      <c r="A1814" s="3">
        <v>2024</v>
      </c>
      <c r="B1814" s="94" t="s">
        <v>159</v>
      </c>
      <c r="C1814" s="5">
        <v>45639</v>
      </c>
      <c r="D1814" s="1" t="s">
        <v>545</v>
      </c>
      <c r="E1814" s="3" t="s">
        <v>22</v>
      </c>
      <c r="F1814" s="2">
        <v>14400</v>
      </c>
      <c r="G1814" s="2"/>
      <c r="H1814" s="4">
        <f t="shared" si="40"/>
        <v>24659.440000000075</v>
      </c>
      <c r="K1814" s="3" t="s">
        <v>3750</v>
      </c>
    </row>
    <row r="1815" spans="1:11" ht="23.25" hidden="1" customHeight="1" x14ac:dyDescent="0.3">
      <c r="A1815" s="3">
        <v>2024</v>
      </c>
      <c r="B1815" s="94" t="s">
        <v>159</v>
      </c>
      <c r="C1815" s="5">
        <v>45639</v>
      </c>
      <c r="D1815" s="1" t="s">
        <v>3025</v>
      </c>
      <c r="E1815" s="3" t="s">
        <v>99</v>
      </c>
      <c r="F1815" s="2"/>
      <c r="G1815" s="2">
        <v>10000</v>
      </c>
      <c r="H1815" s="4">
        <f t="shared" si="40"/>
        <v>14659.440000000075</v>
      </c>
      <c r="K1815" s="3" t="s">
        <v>3748</v>
      </c>
    </row>
    <row r="1816" spans="1:11" ht="23.25" hidden="1" customHeight="1" x14ac:dyDescent="0.3">
      <c r="A1816" s="3">
        <v>2024</v>
      </c>
      <c r="B1816" s="94" t="s">
        <v>159</v>
      </c>
      <c r="C1816" s="5">
        <v>45644</v>
      </c>
      <c r="D1816" s="1" t="s">
        <v>477</v>
      </c>
      <c r="E1816" s="3" t="s">
        <v>22</v>
      </c>
      <c r="F1816" s="88">
        <v>2850</v>
      </c>
      <c r="G1816" s="88"/>
      <c r="H1816" s="4">
        <f t="shared" si="40"/>
        <v>17509.440000000075</v>
      </c>
      <c r="K1816" s="3" t="s">
        <v>3800</v>
      </c>
    </row>
    <row r="1817" spans="1:11" ht="23.25" hidden="1" customHeight="1" x14ac:dyDescent="0.3">
      <c r="A1817" s="3">
        <v>2024</v>
      </c>
      <c r="B1817" s="94" t="s">
        <v>159</v>
      </c>
      <c r="C1817" s="5">
        <v>45646</v>
      </c>
      <c r="D1817" s="1" t="s">
        <v>574</v>
      </c>
      <c r="E1817" s="3" t="s">
        <v>22</v>
      </c>
      <c r="F1817" s="2">
        <v>21904.66</v>
      </c>
      <c r="G1817" s="2"/>
      <c r="H1817" s="4">
        <f t="shared" si="40"/>
        <v>39414.100000000079</v>
      </c>
      <c r="K1817" s="3" t="s">
        <v>3769</v>
      </c>
    </row>
    <row r="1818" spans="1:11" ht="23.25" hidden="1" customHeight="1" x14ac:dyDescent="0.3">
      <c r="A1818" s="3">
        <v>2024</v>
      </c>
      <c r="B1818" s="94" t="s">
        <v>159</v>
      </c>
      <c r="C1818" s="5">
        <v>45649</v>
      </c>
      <c r="D1818" s="1" t="s">
        <v>166</v>
      </c>
      <c r="E1818" s="3" t="s">
        <v>22</v>
      </c>
      <c r="F1818" s="2">
        <v>7200</v>
      </c>
      <c r="G1818" s="2"/>
      <c r="H1818" s="4">
        <f t="shared" si="40"/>
        <v>46614.100000000079</v>
      </c>
      <c r="K1818" s="3" t="s">
        <v>3799</v>
      </c>
    </row>
    <row r="1819" spans="1:11" ht="23.25" hidden="1" customHeight="1" x14ac:dyDescent="0.3">
      <c r="A1819" s="3">
        <v>2024</v>
      </c>
      <c r="B1819" s="94" t="s">
        <v>159</v>
      </c>
      <c r="C1819" s="5">
        <v>45652</v>
      </c>
      <c r="D1819" s="1" t="s">
        <v>96</v>
      </c>
      <c r="E1819" s="3" t="s">
        <v>99</v>
      </c>
      <c r="F1819" s="2"/>
      <c r="G1819" s="2">
        <v>30000</v>
      </c>
      <c r="H1819" s="4">
        <f t="shared" si="40"/>
        <v>16614.100000000079</v>
      </c>
      <c r="K1819" s="3" t="s">
        <v>3787</v>
      </c>
    </row>
    <row r="1820" spans="1:11" ht="23.25" hidden="1" customHeight="1" x14ac:dyDescent="0.3">
      <c r="A1820" s="3">
        <v>2024</v>
      </c>
      <c r="B1820" s="94" t="s">
        <v>159</v>
      </c>
      <c r="C1820" s="5">
        <v>45653</v>
      </c>
      <c r="D1820" s="1" t="s">
        <v>479</v>
      </c>
      <c r="E1820" s="3" t="s">
        <v>22</v>
      </c>
      <c r="F1820" s="2">
        <v>15300</v>
      </c>
      <c r="G1820" s="2"/>
      <c r="H1820" s="4">
        <f t="shared" si="40"/>
        <v>31914.100000000079</v>
      </c>
      <c r="K1820" s="3" t="s">
        <v>3809</v>
      </c>
    </row>
    <row r="1821" spans="1:11" ht="23.25" hidden="1" customHeight="1" x14ac:dyDescent="0.3">
      <c r="A1821" s="3">
        <v>2024</v>
      </c>
      <c r="B1821" s="94" t="s">
        <v>159</v>
      </c>
      <c r="C1821" s="5">
        <v>45654</v>
      </c>
      <c r="D1821" s="1" t="s">
        <v>457</v>
      </c>
      <c r="E1821" s="3" t="s">
        <v>99</v>
      </c>
      <c r="F1821" s="2"/>
      <c r="G1821" s="2">
        <v>3600</v>
      </c>
      <c r="H1821" s="4">
        <f t="shared" si="40"/>
        <v>28314.100000000079</v>
      </c>
      <c r="K1821" s="3" t="s">
        <v>3810</v>
      </c>
    </row>
    <row r="1822" spans="1:11" s="97" customFormat="1" ht="23.25" hidden="1" customHeight="1" x14ac:dyDescent="0.3">
      <c r="A1822" s="35">
        <v>2024</v>
      </c>
      <c r="B1822" s="96" t="s">
        <v>159</v>
      </c>
      <c r="C1822" s="63">
        <v>45654</v>
      </c>
      <c r="D1822" s="36" t="s">
        <v>3870</v>
      </c>
      <c r="E1822" s="35" t="s">
        <v>99</v>
      </c>
      <c r="F1822" s="25"/>
      <c r="G1822" s="25">
        <v>5000</v>
      </c>
      <c r="H1822" s="70">
        <f t="shared" si="40"/>
        <v>23314.100000000079</v>
      </c>
      <c r="K1822" s="35" t="s">
        <v>3869</v>
      </c>
    </row>
    <row r="1823" spans="1:11" ht="23.25" hidden="1" customHeight="1" x14ac:dyDescent="0.3">
      <c r="A1823" s="3">
        <v>2024</v>
      </c>
      <c r="B1823" s="94" t="s">
        <v>159</v>
      </c>
      <c r="C1823" s="5">
        <v>45654</v>
      </c>
      <c r="D1823" s="1" t="s">
        <v>593</v>
      </c>
      <c r="E1823" s="3" t="s">
        <v>99</v>
      </c>
      <c r="F1823" s="2"/>
      <c r="G1823" s="2">
        <v>6818</v>
      </c>
      <c r="H1823" s="4">
        <f t="shared" si="40"/>
        <v>16496.100000000079</v>
      </c>
      <c r="K1823" s="3" t="s">
        <v>3811</v>
      </c>
    </row>
    <row r="1824" spans="1:11" ht="23.25" hidden="1" customHeight="1" x14ac:dyDescent="0.3">
      <c r="A1824" s="3">
        <v>2024</v>
      </c>
      <c r="B1824" s="94" t="s">
        <v>159</v>
      </c>
      <c r="C1824" s="5">
        <v>45656</v>
      </c>
      <c r="D1824" s="1" t="s">
        <v>3767</v>
      </c>
      <c r="E1824" s="3" t="s">
        <v>22</v>
      </c>
      <c r="F1824" s="2">
        <v>7000</v>
      </c>
      <c r="G1824" s="2"/>
      <c r="H1824" s="4">
        <f t="shared" si="40"/>
        <v>23496.100000000079</v>
      </c>
      <c r="K1824" s="3" t="s">
        <v>3825</v>
      </c>
    </row>
    <row r="1825" spans="1:12" ht="23.25" hidden="1" customHeight="1" x14ac:dyDescent="0.3">
      <c r="A1825" s="3">
        <v>2024</v>
      </c>
      <c r="B1825" s="94" t="s">
        <v>159</v>
      </c>
      <c r="C1825" s="5">
        <v>45657</v>
      </c>
      <c r="D1825" s="1" t="s">
        <v>2948</v>
      </c>
      <c r="E1825" s="3" t="s">
        <v>22</v>
      </c>
      <c r="F1825" s="2">
        <v>16430</v>
      </c>
      <c r="G1825" s="2"/>
      <c r="H1825" s="4">
        <f t="shared" si="40"/>
        <v>39926.100000000079</v>
      </c>
      <c r="K1825" s="3" t="s">
        <v>3824</v>
      </c>
    </row>
    <row r="1826" spans="1:12" ht="23.25" hidden="1" customHeight="1" x14ac:dyDescent="0.3">
      <c r="A1826" s="3">
        <v>2024</v>
      </c>
      <c r="B1826" s="94" t="s">
        <v>159</v>
      </c>
      <c r="C1826" s="5">
        <v>45657</v>
      </c>
      <c r="D1826" s="1" t="s">
        <v>96</v>
      </c>
      <c r="E1826" s="3" t="s">
        <v>99</v>
      </c>
      <c r="F1826" s="2"/>
      <c r="G1826" s="2">
        <v>30000</v>
      </c>
      <c r="H1826" s="4">
        <f t="shared" si="40"/>
        <v>9926.1000000000786</v>
      </c>
      <c r="K1826" s="3" t="s">
        <v>3826</v>
      </c>
    </row>
    <row r="1827" spans="1:12" ht="23.25" hidden="1" customHeight="1" x14ac:dyDescent="0.3">
      <c r="A1827" s="3">
        <v>2024</v>
      </c>
      <c r="B1827" s="94" t="s">
        <v>159</v>
      </c>
      <c r="C1827" s="5">
        <v>45657</v>
      </c>
      <c r="D1827" s="1" t="s">
        <v>367</v>
      </c>
      <c r="E1827" s="3" t="s">
        <v>22</v>
      </c>
      <c r="F1827" s="2">
        <v>38733.370000000003</v>
      </c>
      <c r="G1827" s="2"/>
      <c r="H1827" s="4">
        <f t="shared" si="40"/>
        <v>48659.470000000081</v>
      </c>
      <c r="K1827" s="3" t="s">
        <v>3827</v>
      </c>
    </row>
    <row r="1828" spans="1:12" s="80" customFormat="1" ht="23.25" hidden="1" customHeight="1" thickBot="1" x14ac:dyDescent="0.35">
      <c r="A1828" s="34">
        <v>2024</v>
      </c>
      <c r="B1828" s="95" t="s">
        <v>159</v>
      </c>
      <c r="C1828" s="19">
        <v>45657</v>
      </c>
      <c r="D1828" s="24" t="s">
        <v>434</v>
      </c>
      <c r="E1828" s="34" t="s">
        <v>99</v>
      </c>
      <c r="F1828" s="21"/>
      <c r="G1828" s="21">
        <v>1598</v>
      </c>
      <c r="H1828" s="22">
        <f t="shared" si="40"/>
        <v>47061.470000000081</v>
      </c>
      <c r="K1828" s="34" t="s">
        <v>3828</v>
      </c>
    </row>
    <row r="1829" spans="1:12" ht="23.25" hidden="1" customHeight="1" x14ac:dyDescent="0.3">
      <c r="A1829" s="3">
        <v>2025</v>
      </c>
      <c r="B1829" s="94" t="s">
        <v>104</v>
      </c>
      <c r="C1829" s="5">
        <v>45658</v>
      </c>
      <c r="D1829" s="1" t="s">
        <v>511</v>
      </c>
      <c r="E1829" s="3" t="s">
        <v>22</v>
      </c>
      <c r="F1829" s="2">
        <v>600</v>
      </c>
      <c r="G1829" s="2"/>
      <c r="H1829" s="4">
        <f t="shared" si="40"/>
        <v>47661.470000000081</v>
      </c>
      <c r="K1829" s="3" t="s">
        <v>3834</v>
      </c>
      <c r="L1829" s="11" t="s">
        <v>3833</v>
      </c>
    </row>
    <row r="1830" spans="1:12" ht="23.25" hidden="1" customHeight="1" x14ac:dyDescent="0.3">
      <c r="A1830" s="3">
        <v>2025</v>
      </c>
      <c r="B1830" s="94" t="s">
        <v>104</v>
      </c>
      <c r="C1830" s="5">
        <v>45660</v>
      </c>
      <c r="D1830" s="1" t="s">
        <v>3327</v>
      </c>
      <c r="E1830" s="3" t="s">
        <v>22</v>
      </c>
      <c r="F1830" s="2">
        <v>1252.08</v>
      </c>
      <c r="G1830" s="2"/>
      <c r="H1830" s="4">
        <f t="shared" si="40"/>
        <v>48913.550000000083</v>
      </c>
      <c r="K1830" s="3" t="s">
        <v>3835</v>
      </c>
    </row>
    <row r="1831" spans="1:12" ht="23.25" hidden="1" customHeight="1" x14ac:dyDescent="0.3">
      <c r="A1831" s="3">
        <v>2025</v>
      </c>
      <c r="B1831" s="94" t="s">
        <v>104</v>
      </c>
      <c r="C1831" s="5">
        <v>45664</v>
      </c>
      <c r="D1831" s="1" t="s">
        <v>166</v>
      </c>
      <c r="E1831" s="3" t="s">
        <v>22</v>
      </c>
      <c r="F1831" s="2">
        <v>2150</v>
      </c>
      <c r="G1831" s="2"/>
      <c r="H1831" s="4">
        <f t="shared" si="40"/>
        <v>51063.550000000083</v>
      </c>
      <c r="K1831" s="3" t="s">
        <v>3836</v>
      </c>
    </row>
    <row r="1832" spans="1:12" ht="23.25" hidden="1" customHeight="1" x14ac:dyDescent="0.3">
      <c r="A1832" s="3">
        <v>2025</v>
      </c>
      <c r="B1832" s="94" t="s">
        <v>104</v>
      </c>
      <c r="C1832" s="5">
        <v>45665</v>
      </c>
      <c r="D1832" s="1" t="s">
        <v>3767</v>
      </c>
      <c r="E1832" s="3" t="s">
        <v>22</v>
      </c>
      <c r="F1832" s="2">
        <v>2800</v>
      </c>
      <c r="G1832" s="2"/>
      <c r="H1832" s="4">
        <f t="shared" si="40"/>
        <v>53863.550000000083</v>
      </c>
      <c r="K1832" s="3" t="s">
        <v>3844</v>
      </c>
    </row>
    <row r="1833" spans="1:12" ht="23.25" hidden="1" customHeight="1" x14ac:dyDescent="0.3">
      <c r="A1833" s="3">
        <v>2025</v>
      </c>
      <c r="B1833" s="94" t="s">
        <v>104</v>
      </c>
      <c r="C1833" s="5">
        <v>45667</v>
      </c>
      <c r="D1833" s="1" t="s">
        <v>479</v>
      </c>
      <c r="E1833" s="3" t="s">
        <v>22</v>
      </c>
      <c r="F1833" s="2">
        <v>11800</v>
      </c>
      <c r="G1833" s="2"/>
      <c r="H1833" s="4">
        <f t="shared" si="40"/>
        <v>65663.550000000076</v>
      </c>
      <c r="K1833" s="3" t="s">
        <v>3845</v>
      </c>
    </row>
    <row r="1834" spans="1:12" ht="23.25" hidden="1" customHeight="1" x14ac:dyDescent="0.3">
      <c r="A1834" s="3">
        <v>2025</v>
      </c>
      <c r="B1834" s="94" t="s">
        <v>104</v>
      </c>
      <c r="C1834" s="5">
        <v>45667</v>
      </c>
      <c r="D1834" s="1" t="s">
        <v>96</v>
      </c>
      <c r="E1834" s="3" t="s">
        <v>99</v>
      </c>
      <c r="F1834" s="2"/>
      <c r="G1834" s="2">
        <v>50000</v>
      </c>
      <c r="H1834" s="4">
        <f t="shared" si="40"/>
        <v>15663.550000000076</v>
      </c>
      <c r="K1834" s="3" t="s">
        <v>3843</v>
      </c>
    </row>
    <row r="1835" spans="1:12" ht="23.25" hidden="1" customHeight="1" x14ac:dyDescent="0.3">
      <c r="A1835" s="3">
        <v>2025</v>
      </c>
      <c r="B1835" s="94" t="s">
        <v>104</v>
      </c>
      <c r="C1835" s="5">
        <v>45667</v>
      </c>
      <c r="D1835" s="1" t="s">
        <v>544</v>
      </c>
      <c r="E1835" s="3" t="s">
        <v>22</v>
      </c>
      <c r="F1835" s="2">
        <v>54717.2</v>
      </c>
      <c r="G1835" s="2"/>
      <c r="H1835" s="4">
        <f t="shared" si="40"/>
        <v>70380.750000000073</v>
      </c>
      <c r="K1835" s="3" t="s">
        <v>3846</v>
      </c>
    </row>
    <row r="1836" spans="1:12" ht="23.25" hidden="1" customHeight="1" x14ac:dyDescent="0.3">
      <c r="A1836" s="3">
        <v>2025</v>
      </c>
      <c r="B1836" s="94" t="s">
        <v>104</v>
      </c>
      <c r="C1836" s="5">
        <v>45669</v>
      </c>
      <c r="D1836" s="1" t="s">
        <v>469</v>
      </c>
      <c r="E1836" s="3" t="s">
        <v>22</v>
      </c>
      <c r="F1836" s="2">
        <v>7473</v>
      </c>
      <c r="G1836" s="2"/>
      <c r="H1836" s="4">
        <f t="shared" si="40"/>
        <v>77853.750000000073</v>
      </c>
      <c r="K1836" s="3" t="s">
        <v>3847</v>
      </c>
    </row>
    <row r="1837" spans="1:12" ht="23.25" hidden="1" customHeight="1" x14ac:dyDescent="0.3">
      <c r="A1837" s="3">
        <v>2025</v>
      </c>
      <c r="B1837" s="94" t="s">
        <v>104</v>
      </c>
      <c r="C1837" s="5">
        <v>45672</v>
      </c>
      <c r="D1837" s="1" t="s">
        <v>3873</v>
      </c>
      <c r="E1837" s="3" t="s">
        <v>22</v>
      </c>
      <c r="F1837" s="2">
        <v>8790.4699999999993</v>
      </c>
      <c r="G1837" s="2"/>
      <c r="H1837" s="4">
        <f t="shared" si="40"/>
        <v>86644.220000000074</v>
      </c>
      <c r="K1837" s="3" t="s">
        <v>3878</v>
      </c>
    </row>
    <row r="1838" spans="1:12" ht="23.25" hidden="1" customHeight="1" x14ac:dyDescent="0.3">
      <c r="A1838" s="3">
        <v>2025</v>
      </c>
      <c r="B1838" s="94" t="s">
        <v>104</v>
      </c>
      <c r="C1838" s="5">
        <v>45672</v>
      </c>
      <c r="D1838" s="1" t="s">
        <v>477</v>
      </c>
      <c r="E1838" s="3" t="s">
        <v>22</v>
      </c>
      <c r="F1838" s="2">
        <v>3700</v>
      </c>
      <c r="G1838" s="2"/>
      <c r="H1838" s="4">
        <f t="shared" si="40"/>
        <v>90344.220000000074</v>
      </c>
      <c r="K1838" s="3" t="s">
        <v>3879</v>
      </c>
    </row>
    <row r="1839" spans="1:12" ht="23.25" hidden="1" customHeight="1" x14ac:dyDescent="0.3">
      <c r="A1839" s="3">
        <v>2025</v>
      </c>
      <c r="B1839" s="94" t="s">
        <v>104</v>
      </c>
      <c r="C1839" s="5">
        <v>45672</v>
      </c>
      <c r="D1839" s="1" t="s">
        <v>534</v>
      </c>
      <c r="E1839" s="3" t="s">
        <v>22</v>
      </c>
      <c r="F1839" s="2">
        <v>12710</v>
      </c>
      <c r="G1839" s="2"/>
      <c r="H1839" s="4">
        <f t="shared" si="40"/>
        <v>103054.22000000007</v>
      </c>
      <c r="K1839" s="3" t="s">
        <v>3880</v>
      </c>
    </row>
    <row r="1840" spans="1:12" ht="23.25" hidden="1" customHeight="1" x14ac:dyDescent="0.3">
      <c r="A1840" s="3">
        <v>2025</v>
      </c>
      <c r="B1840" s="94" t="s">
        <v>104</v>
      </c>
      <c r="C1840" s="5">
        <v>45675</v>
      </c>
      <c r="D1840" s="1" t="s">
        <v>96</v>
      </c>
      <c r="E1840" s="3" t="s">
        <v>99</v>
      </c>
      <c r="F1840" s="2"/>
      <c r="G1840" s="2">
        <v>80000</v>
      </c>
      <c r="H1840" s="4">
        <f t="shared" si="40"/>
        <v>23054.220000000074</v>
      </c>
      <c r="K1840" s="3" t="s">
        <v>3887</v>
      </c>
    </row>
    <row r="1841" spans="1:11" ht="23.25" hidden="1" customHeight="1" x14ac:dyDescent="0.3">
      <c r="A1841" s="3">
        <v>2025</v>
      </c>
      <c r="B1841" s="94" t="s">
        <v>104</v>
      </c>
      <c r="C1841" s="5">
        <v>45677</v>
      </c>
      <c r="D1841" s="1" t="s">
        <v>574</v>
      </c>
      <c r="E1841" s="3" t="s">
        <v>22</v>
      </c>
      <c r="F1841" s="2">
        <v>23419.01</v>
      </c>
      <c r="G1841" s="2"/>
      <c r="H1841" s="4">
        <f t="shared" si="40"/>
        <v>46473.230000000069</v>
      </c>
      <c r="K1841" s="3" t="s">
        <v>3888</v>
      </c>
    </row>
    <row r="1842" spans="1:11" ht="23.25" hidden="1" customHeight="1" x14ac:dyDescent="0.3">
      <c r="A1842" s="3">
        <v>2025</v>
      </c>
      <c r="B1842" s="94" t="s">
        <v>104</v>
      </c>
      <c r="C1842" s="5">
        <v>45677</v>
      </c>
      <c r="D1842" s="1" t="s">
        <v>545</v>
      </c>
      <c r="E1842" s="3" t="s">
        <v>22</v>
      </c>
      <c r="F1842" s="2">
        <v>12100</v>
      </c>
      <c r="G1842" s="2"/>
      <c r="H1842" s="4">
        <f t="shared" si="40"/>
        <v>58573.230000000069</v>
      </c>
      <c r="K1842" s="3" t="s">
        <v>3889</v>
      </c>
    </row>
    <row r="1843" spans="1:11" ht="23.25" hidden="1" customHeight="1" x14ac:dyDescent="0.3">
      <c r="A1843" s="3">
        <v>2025</v>
      </c>
      <c r="B1843" s="94" t="s">
        <v>104</v>
      </c>
      <c r="C1843" s="5">
        <v>45680</v>
      </c>
      <c r="D1843" s="1" t="s">
        <v>3899</v>
      </c>
      <c r="E1843" s="3" t="s">
        <v>22</v>
      </c>
      <c r="F1843" s="2">
        <v>4150</v>
      </c>
      <c r="G1843" s="2"/>
      <c r="H1843" s="4">
        <f t="shared" si="40"/>
        <v>62723.230000000069</v>
      </c>
      <c r="K1843" s="3" t="s">
        <v>3900</v>
      </c>
    </row>
    <row r="1844" spans="1:11" ht="23.25" hidden="1" customHeight="1" x14ac:dyDescent="0.3">
      <c r="A1844" s="3">
        <v>2025</v>
      </c>
      <c r="B1844" s="94" t="s">
        <v>104</v>
      </c>
      <c r="C1844" s="5">
        <v>45680</v>
      </c>
      <c r="D1844" s="1" t="s">
        <v>96</v>
      </c>
      <c r="E1844" s="3" t="s">
        <v>99</v>
      </c>
      <c r="F1844" s="2"/>
      <c r="G1844" s="2">
        <v>40000</v>
      </c>
      <c r="H1844" s="4">
        <f t="shared" si="40"/>
        <v>22723.230000000069</v>
      </c>
      <c r="K1844" s="3" t="s">
        <v>3901</v>
      </c>
    </row>
    <row r="1845" spans="1:11" ht="23.25" hidden="1" customHeight="1" x14ac:dyDescent="0.3">
      <c r="A1845" s="3">
        <v>2025</v>
      </c>
      <c r="B1845" s="94" t="s">
        <v>104</v>
      </c>
      <c r="C1845" s="5">
        <v>45681</v>
      </c>
      <c r="D1845" s="1" t="s">
        <v>3767</v>
      </c>
      <c r="E1845" s="3" t="s">
        <v>22</v>
      </c>
      <c r="F1845" s="2">
        <v>1400</v>
      </c>
      <c r="G1845" s="2"/>
      <c r="H1845" s="4">
        <f t="shared" si="40"/>
        <v>24123.230000000069</v>
      </c>
      <c r="K1845" s="3" t="s">
        <v>3947</v>
      </c>
    </row>
    <row r="1846" spans="1:11" ht="23.25" hidden="1" customHeight="1" x14ac:dyDescent="0.3">
      <c r="A1846" s="3">
        <v>2025</v>
      </c>
      <c r="B1846" s="94" t="s">
        <v>104</v>
      </c>
      <c r="C1846" s="5">
        <v>45682</v>
      </c>
      <c r="D1846" s="1" t="s">
        <v>457</v>
      </c>
      <c r="E1846" s="3" t="s">
        <v>99</v>
      </c>
      <c r="F1846" s="2"/>
      <c r="G1846" s="2">
        <v>3600</v>
      </c>
      <c r="H1846" s="4">
        <f t="shared" si="40"/>
        <v>20523.230000000069</v>
      </c>
      <c r="K1846" s="3" t="s">
        <v>3948</v>
      </c>
    </row>
    <row r="1847" spans="1:11" ht="23.25" hidden="1" customHeight="1" x14ac:dyDescent="0.3">
      <c r="A1847" s="3">
        <v>2025</v>
      </c>
      <c r="B1847" s="94" t="s">
        <v>104</v>
      </c>
      <c r="C1847" s="5">
        <v>45682</v>
      </c>
      <c r="D1847" s="1" t="s">
        <v>3870</v>
      </c>
      <c r="E1847" s="3" t="s">
        <v>99</v>
      </c>
      <c r="F1847" s="2"/>
      <c r="G1847" s="2">
        <v>5000</v>
      </c>
      <c r="H1847" s="4">
        <f t="shared" si="40"/>
        <v>15523.230000000069</v>
      </c>
      <c r="I1847" s="97" t="s">
        <v>3912</v>
      </c>
      <c r="J1847" s="11" t="s">
        <v>4072</v>
      </c>
      <c r="K1847" s="3" t="s">
        <v>3950</v>
      </c>
    </row>
    <row r="1848" spans="1:11" ht="23.25" hidden="1" customHeight="1" x14ac:dyDescent="0.3">
      <c r="A1848" s="3">
        <v>2025</v>
      </c>
      <c r="B1848" s="94" t="s">
        <v>104</v>
      </c>
      <c r="C1848" s="5">
        <v>45682</v>
      </c>
      <c r="D1848" s="1" t="s">
        <v>593</v>
      </c>
      <c r="E1848" s="3" t="s">
        <v>99</v>
      </c>
      <c r="F1848" s="2"/>
      <c r="G1848" s="2">
        <v>6818</v>
      </c>
      <c r="H1848" s="4">
        <f t="shared" ref="H1848:H1852" si="41">H1847+F1848-G1848</f>
        <v>8705.2300000000687</v>
      </c>
      <c r="K1848" s="3" t="s">
        <v>3949</v>
      </c>
    </row>
    <row r="1849" spans="1:11" s="80" customFormat="1" ht="23.25" hidden="1" customHeight="1" thickBot="1" x14ac:dyDescent="0.35">
      <c r="A1849" s="34">
        <v>2025</v>
      </c>
      <c r="B1849" s="95" t="s">
        <v>104</v>
      </c>
      <c r="C1849" s="19">
        <v>45688</v>
      </c>
      <c r="D1849" s="24" t="s">
        <v>434</v>
      </c>
      <c r="E1849" s="34" t="s">
        <v>99</v>
      </c>
      <c r="F1849" s="21"/>
      <c r="G1849" s="21">
        <v>1598</v>
      </c>
      <c r="H1849" s="22">
        <f t="shared" si="41"/>
        <v>7107.2300000000687</v>
      </c>
      <c r="K1849" s="34" t="s">
        <v>3958</v>
      </c>
    </row>
    <row r="1850" spans="1:11" ht="23.25" hidden="1" customHeight="1" x14ac:dyDescent="0.3">
      <c r="A1850" s="3">
        <v>2025</v>
      </c>
      <c r="B1850" s="94" t="s">
        <v>358</v>
      </c>
      <c r="C1850" s="5">
        <v>45693</v>
      </c>
      <c r="D1850" s="36" t="s">
        <v>3957</v>
      </c>
      <c r="E1850" s="3" t="s">
        <v>99</v>
      </c>
      <c r="F1850" s="25">
        <v>50000</v>
      </c>
      <c r="G1850" s="2"/>
      <c r="H1850" s="4">
        <f t="shared" si="41"/>
        <v>57107.230000000069</v>
      </c>
      <c r="K1850" s="3" t="s">
        <v>5259</v>
      </c>
    </row>
    <row r="1851" spans="1:11" ht="23.25" hidden="1" customHeight="1" x14ac:dyDescent="0.3">
      <c r="A1851" s="3">
        <v>2025</v>
      </c>
      <c r="B1851" s="94" t="s">
        <v>358</v>
      </c>
      <c r="C1851" s="5">
        <v>45695</v>
      </c>
      <c r="D1851" s="1" t="s">
        <v>3967</v>
      </c>
      <c r="E1851" s="3" t="s">
        <v>99</v>
      </c>
      <c r="F1851" s="2"/>
      <c r="G1851" s="2">
        <v>30000</v>
      </c>
      <c r="H1851" s="4">
        <f t="shared" si="41"/>
        <v>27107.230000000069</v>
      </c>
      <c r="K1851" s="3" t="s">
        <v>3981</v>
      </c>
    </row>
    <row r="1852" spans="1:11" ht="23.25" hidden="1" customHeight="1" x14ac:dyDescent="0.3">
      <c r="A1852" s="3">
        <v>2025</v>
      </c>
      <c r="B1852" s="94" t="s">
        <v>358</v>
      </c>
      <c r="C1852" s="5">
        <v>45698</v>
      </c>
      <c r="D1852" s="1" t="s">
        <v>367</v>
      </c>
      <c r="E1852" s="3" t="s">
        <v>22</v>
      </c>
      <c r="F1852" s="2">
        <v>43663.64</v>
      </c>
      <c r="G1852" s="2"/>
      <c r="H1852" s="4">
        <f t="shared" si="41"/>
        <v>70770.870000000068</v>
      </c>
      <c r="K1852" s="3" t="s">
        <v>3979</v>
      </c>
    </row>
    <row r="1853" spans="1:11" ht="23.25" hidden="1" customHeight="1" x14ac:dyDescent="0.3">
      <c r="A1853" s="3">
        <v>2025</v>
      </c>
      <c r="B1853" s="94" t="s">
        <v>358</v>
      </c>
      <c r="C1853" s="5">
        <v>45698</v>
      </c>
      <c r="D1853" s="1" t="s">
        <v>477</v>
      </c>
      <c r="E1853" s="3" t="s">
        <v>22</v>
      </c>
      <c r="F1853" s="2">
        <v>7550</v>
      </c>
      <c r="G1853" s="2"/>
      <c r="H1853" s="4">
        <f t="shared" ref="H1853:H1855" si="42">H1852+F1853-G1853</f>
        <v>78320.870000000068</v>
      </c>
      <c r="K1853" s="3" t="s">
        <v>3980</v>
      </c>
    </row>
    <row r="1854" spans="1:11" ht="23.25" hidden="1" customHeight="1" x14ac:dyDescent="0.3">
      <c r="A1854" s="3">
        <v>2025</v>
      </c>
      <c r="B1854" s="94" t="s">
        <v>358</v>
      </c>
      <c r="C1854" s="5">
        <v>45700</v>
      </c>
      <c r="D1854" s="1" t="s">
        <v>544</v>
      </c>
      <c r="E1854" s="3" t="s">
        <v>22</v>
      </c>
      <c r="F1854" s="115">
        <v>78519.7</v>
      </c>
      <c r="G1854" s="2"/>
      <c r="H1854" s="4">
        <f t="shared" si="42"/>
        <v>156840.57000000007</v>
      </c>
      <c r="K1854" s="3" t="s">
        <v>4048</v>
      </c>
    </row>
    <row r="1855" spans="1:11" ht="23.25" hidden="1" customHeight="1" x14ac:dyDescent="0.3">
      <c r="A1855" s="3">
        <v>2025</v>
      </c>
      <c r="B1855" s="94" t="s">
        <v>358</v>
      </c>
      <c r="C1855" s="5">
        <v>45701</v>
      </c>
      <c r="D1855" s="1" t="s">
        <v>96</v>
      </c>
      <c r="E1855" s="3" t="s">
        <v>99</v>
      </c>
      <c r="F1855" s="2"/>
      <c r="G1855" s="2">
        <v>120000</v>
      </c>
      <c r="H1855" s="4">
        <f t="shared" si="42"/>
        <v>36840.570000000065</v>
      </c>
      <c r="K1855" s="3" t="s">
        <v>3991</v>
      </c>
    </row>
    <row r="1856" spans="1:11" ht="23.25" hidden="1" customHeight="1" x14ac:dyDescent="0.3">
      <c r="A1856" s="3">
        <v>2025</v>
      </c>
      <c r="B1856" s="94" t="s">
        <v>358</v>
      </c>
      <c r="C1856" s="5">
        <v>45706</v>
      </c>
      <c r="D1856" s="1" t="s">
        <v>166</v>
      </c>
      <c r="E1856" s="3" t="s">
        <v>22</v>
      </c>
      <c r="F1856" s="2">
        <v>4300</v>
      </c>
      <c r="G1856" s="2"/>
      <c r="H1856" s="4">
        <f t="shared" ref="H1856:H1863" si="43">H1855+F1856-G1856</f>
        <v>41140.570000000065</v>
      </c>
      <c r="K1856" s="3" t="s">
        <v>3988</v>
      </c>
    </row>
    <row r="1857" spans="1:12" ht="23.25" hidden="1" customHeight="1" x14ac:dyDescent="0.3">
      <c r="A1857" s="3">
        <v>2025</v>
      </c>
      <c r="B1857" s="94" t="s">
        <v>358</v>
      </c>
      <c r="C1857" s="5">
        <v>45707</v>
      </c>
      <c r="D1857" s="1" t="s">
        <v>534</v>
      </c>
      <c r="E1857" s="3" t="s">
        <v>22</v>
      </c>
      <c r="F1857" s="2">
        <v>12190</v>
      </c>
      <c r="G1857" s="2"/>
      <c r="H1857" s="4">
        <f t="shared" si="43"/>
        <v>53330.570000000065</v>
      </c>
      <c r="K1857" s="3" t="s">
        <v>3989</v>
      </c>
    </row>
    <row r="1858" spans="1:12" ht="23.25" hidden="1" customHeight="1" x14ac:dyDescent="0.3">
      <c r="A1858" s="3">
        <v>2025</v>
      </c>
      <c r="B1858" s="94" t="s">
        <v>358</v>
      </c>
      <c r="C1858" s="5">
        <v>45708</v>
      </c>
      <c r="D1858" s="1" t="s">
        <v>574</v>
      </c>
      <c r="E1858" s="3" t="s">
        <v>22</v>
      </c>
      <c r="F1858" s="2">
        <v>52968.74</v>
      </c>
      <c r="G1858" s="2"/>
      <c r="H1858" s="4">
        <f t="shared" si="43"/>
        <v>106299.31000000006</v>
      </c>
      <c r="K1858" s="3" t="s">
        <v>3990</v>
      </c>
    </row>
    <row r="1859" spans="1:12" ht="23.25" hidden="1" customHeight="1" x14ac:dyDescent="0.3">
      <c r="A1859" s="3">
        <v>2025</v>
      </c>
      <c r="B1859" s="94" t="s">
        <v>358</v>
      </c>
      <c r="C1859" s="5">
        <v>45713</v>
      </c>
      <c r="D1859" s="1" t="s">
        <v>96</v>
      </c>
      <c r="E1859" s="3" t="s">
        <v>99</v>
      </c>
      <c r="F1859" s="2"/>
      <c r="G1859" s="2">
        <v>80000</v>
      </c>
      <c r="H1859" s="4">
        <f t="shared" si="43"/>
        <v>26299.310000000056</v>
      </c>
      <c r="K1859" s="3" t="s">
        <v>4016</v>
      </c>
    </row>
    <row r="1860" spans="1:12" ht="23.25" hidden="1" customHeight="1" x14ac:dyDescent="0.3">
      <c r="A1860" s="3">
        <v>2025</v>
      </c>
      <c r="B1860" s="94" t="s">
        <v>358</v>
      </c>
      <c r="C1860" s="5">
        <v>45716</v>
      </c>
      <c r="D1860" s="1" t="s">
        <v>457</v>
      </c>
      <c r="E1860" s="3" t="s">
        <v>99</v>
      </c>
      <c r="F1860" s="2"/>
      <c r="G1860" s="2">
        <v>3600</v>
      </c>
      <c r="H1860" s="4">
        <f t="shared" si="43"/>
        <v>22699.310000000056</v>
      </c>
      <c r="K1860" s="3" t="s">
        <v>4057</v>
      </c>
    </row>
    <row r="1861" spans="1:12" ht="23.25" hidden="1" customHeight="1" x14ac:dyDescent="0.3">
      <c r="A1861" s="3">
        <v>2025</v>
      </c>
      <c r="B1861" s="94" t="s">
        <v>358</v>
      </c>
      <c r="C1861" s="5">
        <v>45716</v>
      </c>
      <c r="D1861" s="1" t="s">
        <v>3870</v>
      </c>
      <c r="E1861" s="3" t="s">
        <v>99</v>
      </c>
      <c r="F1861" s="2"/>
      <c r="G1861" s="2">
        <v>5000</v>
      </c>
      <c r="H1861" s="4">
        <f t="shared" si="43"/>
        <v>17699.310000000056</v>
      </c>
      <c r="K1861" s="3" t="s">
        <v>4058</v>
      </c>
    </row>
    <row r="1862" spans="1:12" ht="23.25" hidden="1" customHeight="1" x14ac:dyDescent="0.3">
      <c r="A1862" s="3">
        <v>2025</v>
      </c>
      <c r="B1862" s="94" t="s">
        <v>358</v>
      </c>
      <c r="C1862" s="5">
        <v>45716</v>
      </c>
      <c r="D1862" s="1" t="s">
        <v>593</v>
      </c>
      <c r="E1862" s="3" t="s">
        <v>99</v>
      </c>
      <c r="F1862" s="2"/>
      <c r="G1862" s="2">
        <v>6818</v>
      </c>
      <c r="H1862" s="4">
        <f t="shared" si="43"/>
        <v>10881.310000000056</v>
      </c>
      <c r="K1862" s="3" t="s">
        <v>4059</v>
      </c>
    </row>
    <row r="1863" spans="1:12" s="80" customFormat="1" ht="23.25" hidden="1" customHeight="1" thickBot="1" x14ac:dyDescent="0.35">
      <c r="A1863" s="34">
        <v>2025</v>
      </c>
      <c r="B1863" s="95" t="s">
        <v>358</v>
      </c>
      <c r="C1863" s="19">
        <v>45716</v>
      </c>
      <c r="D1863" s="24" t="s">
        <v>434</v>
      </c>
      <c r="E1863" s="34" t="s">
        <v>99</v>
      </c>
      <c r="F1863" s="21"/>
      <c r="G1863" s="21">
        <v>1598</v>
      </c>
      <c r="H1863" s="22">
        <f t="shared" si="43"/>
        <v>9283.3100000000559</v>
      </c>
      <c r="K1863" s="34" t="s">
        <v>4060</v>
      </c>
    </row>
    <row r="1864" spans="1:12" ht="23.25" hidden="1" customHeight="1" x14ac:dyDescent="0.3">
      <c r="A1864" s="3">
        <v>2025</v>
      </c>
      <c r="B1864" s="94" t="s">
        <v>369</v>
      </c>
      <c r="C1864" s="5">
        <v>45718</v>
      </c>
      <c r="D1864" s="1" t="s">
        <v>3873</v>
      </c>
      <c r="E1864" s="3" t="s">
        <v>22</v>
      </c>
      <c r="F1864" s="2">
        <v>3080.79</v>
      </c>
      <c r="G1864" s="2"/>
      <c r="H1864" s="4">
        <f t="shared" ref="H1864:H1879" si="44">H1863+F1864-G1864</f>
        <v>12364.100000000057</v>
      </c>
      <c r="K1864" s="3" t="s">
        <v>4061</v>
      </c>
    </row>
    <row r="1865" spans="1:12" s="225" customFormat="1" ht="23.25" hidden="1" customHeight="1" thickBot="1" x14ac:dyDescent="0.35">
      <c r="A1865" s="104">
        <v>2025</v>
      </c>
      <c r="B1865" s="224" t="s">
        <v>369</v>
      </c>
      <c r="C1865" s="222">
        <v>45720</v>
      </c>
      <c r="D1865" s="105" t="s">
        <v>367</v>
      </c>
      <c r="E1865" s="104" t="s">
        <v>22</v>
      </c>
      <c r="F1865" s="106">
        <v>60665.15</v>
      </c>
      <c r="G1865" s="106"/>
      <c r="H1865" s="107">
        <f t="shared" si="44"/>
        <v>73029.250000000058</v>
      </c>
      <c r="I1865" s="225" t="s">
        <v>4062</v>
      </c>
      <c r="K1865" s="104" t="s">
        <v>4063</v>
      </c>
    </row>
    <row r="1866" spans="1:12" ht="23.25" hidden="1" customHeight="1" x14ac:dyDescent="0.3">
      <c r="A1866" s="3">
        <v>2025</v>
      </c>
      <c r="B1866" s="94" t="s">
        <v>369</v>
      </c>
      <c r="C1866" s="5">
        <v>45727</v>
      </c>
      <c r="D1866" s="1" t="s">
        <v>544</v>
      </c>
      <c r="E1866" s="3" t="s">
        <v>22</v>
      </c>
      <c r="F1866" s="2">
        <v>47366.76</v>
      </c>
      <c r="G1866" s="2"/>
      <c r="H1866" s="4">
        <f t="shared" si="44"/>
        <v>120396.01000000007</v>
      </c>
      <c r="K1866" s="3" t="s">
        <v>4097</v>
      </c>
    </row>
    <row r="1867" spans="1:12" ht="23.25" hidden="1" customHeight="1" x14ac:dyDescent="0.3">
      <c r="A1867" s="3">
        <v>2025</v>
      </c>
      <c r="B1867" s="94" t="s">
        <v>369</v>
      </c>
      <c r="C1867" s="5">
        <v>45728</v>
      </c>
      <c r="D1867" s="1" t="s">
        <v>545</v>
      </c>
      <c r="E1867" s="3" t="s">
        <v>22</v>
      </c>
      <c r="F1867" s="2">
        <v>20700</v>
      </c>
      <c r="G1867" s="2"/>
      <c r="H1867" s="4">
        <f t="shared" si="44"/>
        <v>141096.01000000007</v>
      </c>
      <c r="K1867" s="3" t="s">
        <v>4098</v>
      </c>
    </row>
    <row r="1868" spans="1:12" s="225" customFormat="1" ht="23.25" hidden="1" customHeight="1" thickBot="1" x14ac:dyDescent="0.35">
      <c r="A1868" s="104">
        <v>2025</v>
      </c>
      <c r="B1868" s="224" t="s">
        <v>369</v>
      </c>
      <c r="C1868" s="222">
        <v>45733</v>
      </c>
      <c r="D1868" s="105" t="s">
        <v>477</v>
      </c>
      <c r="E1868" s="104" t="s">
        <v>22</v>
      </c>
      <c r="F1868" s="106">
        <v>1850</v>
      </c>
      <c r="G1868" s="106"/>
      <c r="H1868" s="107">
        <f t="shared" si="44"/>
        <v>142946.01000000007</v>
      </c>
      <c r="K1868" s="104" t="s">
        <v>4099</v>
      </c>
    </row>
    <row r="1869" spans="1:12" ht="23.25" hidden="1" customHeight="1" x14ac:dyDescent="0.3">
      <c r="A1869" s="3">
        <v>2025</v>
      </c>
      <c r="B1869" s="94" t="s">
        <v>369</v>
      </c>
      <c r="C1869" s="5">
        <v>45733</v>
      </c>
      <c r="D1869" s="1" t="s">
        <v>2636</v>
      </c>
      <c r="E1869" s="3" t="s">
        <v>22</v>
      </c>
      <c r="F1869" s="2">
        <v>1500</v>
      </c>
      <c r="G1869" s="2"/>
      <c r="H1869" s="4">
        <f t="shared" si="44"/>
        <v>144446.01000000007</v>
      </c>
      <c r="K1869" s="3" t="s">
        <v>4128</v>
      </c>
      <c r="L1869" s="97" t="s">
        <v>4129</v>
      </c>
    </row>
    <row r="1870" spans="1:12" ht="23.25" hidden="1" customHeight="1" x14ac:dyDescent="0.3">
      <c r="A1870" s="3">
        <v>2025</v>
      </c>
      <c r="B1870" s="94" t="s">
        <v>369</v>
      </c>
      <c r="C1870" s="5">
        <v>45735</v>
      </c>
      <c r="D1870" s="1" t="s">
        <v>166</v>
      </c>
      <c r="E1870" s="3" t="s">
        <v>22</v>
      </c>
      <c r="F1870" s="2">
        <v>6450</v>
      </c>
      <c r="G1870" s="2"/>
      <c r="H1870" s="4">
        <f t="shared" si="44"/>
        <v>150896.01000000007</v>
      </c>
      <c r="K1870" s="3" t="s">
        <v>4130</v>
      </c>
    </row>
    <row r="1871" spans="1:12" ht="23.25" hidden="1" customHeight="1" x14ac:dyDescent="0.3">
      <c r="A1871" s="3">
        <v>2025</v>
      </c>
      <c r="B1871" s="94" t="s">
        <v>369</v>
      </c>
      <c r="C1871" s="5">
        <v>45735</v>
      </c>
      <c r="D1871" s="1" t="s">
        <v>534</v>
      </c>
      <c r="E1871" s="3" t="s">
        <v>22</v>
      </c>
      <c r="F1871" s="2">
        <v>5510</v>
      </c>
      <c r="G1871" s="2"/>
      <c r="H1871" s="4">
        <f t="shared" si="44"/>
        <v>156406.01000000007</v>
      </c>
      <c r="K1871" s="3" t="s">
        <v>4131</v>
      </c>
    </row>
    <row r="1872" spans="1:12" ht="23.25" hidden="1" customHeight="1" x14ac:dyDescent="0.3">
      <c r="A1872" s="3">
        <v>2025</v>
      </c>
      <c r="B1872" s="94" t="s">
        <v>369</v>
      </c>
      <c r="C1872" s="5">
        <v>45736</v>
      </c>
      <c r="D1872" s="1" t="s">
        <v>574</v>
      </c>
      <c r="E1872" s="3" t="s">
        <v>22</v>
      </c>
      <c r="F1872" s="2">
        <v>45698.61</v>
      </c>
      <c r="G1872" s="2"/>
      <c r="H1872" s="4">
        <f t="shared" si="44"/>
        <v>202104.62000000005</v>
      </c>
      <c r="K1872" s="3" t="s">
        <v>4132</v>
      </c>
    </row>
    <row r="1873" spans="1:11" ht="23.25" hidden="1" customHeight="1" x14ac:dyDescent="0.3">
      <c r="A1873" s="3">
        <v>2025</v>
      </c>
      <c r="B1873" s="94" t="s">
        <v>369</v>
      </c>
      <c r="C1873" s="5">
        <v>45737</v>
      </c>
      <c r="D1873" s="1" t="s">
        <v>3873</v>
      </c>
      <c r="E1873" s="3" t="s">
        <v>22</v>
      </c>
      <c r="F1873" s="2">
        <v>3902.82</v>
      </c>
      <c r="G1873" s="2"/>
      <c r="H1873" s="4">
        <f t="shared" si="44"/>
        <v>206007.44000000006</v>
      </c>
      <c r="K1873" s="3" t="s">
        <v>4133</v>
      </c>
    </row>
    <row r="1874" spans="1:11" ht="23.25" hidden="1" customHeight="1" x14ac:dyDescent="0.3">
      <c r="A1874" s="3">
        <v>2025</v>
      </c>
      <c r="B1874" s="94" t="s">
        <v>369</v>
      </c>
      <c r="C1874" s="5">
        <v>45737</v>
      </c>
      <c r="D1874" s="1" t="s">
        <v>96</v>
      </c>
      <c r="E1874" s="3" t="s">
        <v>99</v>
      </c>
      <c r="F1874" s="2"/>
      <c r="G1874" s="2">
        <v>180000</v>
      </c>
      <c r="H1874" s="4">
        <f t="shared" si="44"/>
        <v>26007.440000000061</v>
      </c>
      <c r="K1874" s="3" t="s">
        <v>4138</v>
      </c>
    </row>
    <row r="1875" spans="1:11" ht="23.25" hidden="1" customHeight="1" x14ac:dyDescent="0.3">
      <c r="A1875" s="3">
        <v>2025</v>
      </c>
      <c r="B1875" s="94" t="s">
        <v>369</v>
      </c>
      <c r="C1875" s="5">
        <v>45740</v>
      </c>
      <c r="D1875" s="1" t="s">
        <v>2636</v>
      </c>
      <c r="E1875" s="3" t="s">
        <v>22</v>
      </c>
      <c r="F1875" s="2">
        <v>90</v>
      </c>
      <c r="G1875" s="2"/>
      <c r="H1875" s="4">
        <f t="shared" si="44"/>
        <v>26097.440000000061</v>
      </c>
      <c r="K1875" s="3" t="s">
        <v>4185</v>
      </c>
    </row>
    <row r="1876" spans="1:11" ht="23.25" hidden="1" customHeight="1" x14ac:dyDescent="0.3">
      <c r="A1876" s="3">
        <v>2025</v>
      </c>
      <c r="B1876" s="94" t="s">
        <v>369</v>
      </c>
      <c r="C1876" s="5">
        <v>45740</v>
      </c>
      <c r="D1876" s="1" t="s">
        <v>479</v>
      </c>
      <c r="E1876" s="3" t="s">
        <v>22</v>
      </c>
      <c r="F1876" s="2">
        <v>4450</v>
      </c>
      <c r="G1876" s="2"/>
      <c r="H1876" s="4">
        <f t="shared" si="44"/>
        <v>30547.440000000061</v>
      </c>
      <c r="K1876" s="3" t="s">
        <v>4186</v>
      </c>
    </row>
    <row r="1877" spans="1:11" ht="23.25" hidden="1" customHeight="1" x14ac:dyDescent="0.3">
      <c r="A1877" s="3">
        <v>2025</v>
      </c>
      <c r="B1877" s="94" t="s">
        <v>369</v>
      </c>
      <c r="C1877" s="5">
        <v>45742</v>
      </c>
      <c r="D1877" s="1" t="s">
        <v>469</v>
      </c>
      <c r="E1877" s="3" t="s">
        <v>22</v>
      </c>
      <c r="F1877" s="2">
        <v>3422</v>
      </c>
      <c r="G1877" s="2"/>
      <c r="H1877" s="4">
        <f t="shared" si="44"/>
        <v>33969.440000000061</v>
      </c>
      <c r="K1877" s="3" t="s">
        <v>4187</v>
      </c>
    </row>
    <row r="1878" spans="1:11" ht="23.25" hidden="1" customHeight="1" x14ac:dyDescent="0.3">
      <c r="A1878" s="3">
        <v>2025</v>
      </c>
      <c r="B1878" s="94" t="s">
        <v>369</v>
      </c>
      <c r="C1878" s="5">
        <v>45744</v>
      </c>
      <c r="D1878" s="1" t="s">
        <v>3119</v>
      </c>
      <c r="E1878" s="3" t="s">
        <v>22</v>
      </c>
      <c r="F1878" s="2">
        <v>1947.4</v>
      </c>
      <c r="G1878" s="2"/>
      <c r="H1878" s="4">
        <f t="shared" si="44"/>
        <v>35916.840000000062</v>
      </c>
      <c r="K1878" s="3" t="s">
        <v>4188</v>
      </c>
    </row>
    <row r="1879" spans="1:11" ht="23.25" hidden="1" customHeight="1" x14ac:dyDescent="0.3">
      <c r="A1879" s="3">
        <v>2025</v>
      </c>
      <c r="B1879" s="94" t="s">
        <v>369</v>
      </c>
      <c r="C1879" s="5">
        <v>45744</v>
      </c>
      <c r="D1879" s="1" t="s">
        <v>367</v>
      </c>
      <c r="E1879" s="3" t="s">
        <v>22</v>
      </c>
      <c r="F1879" s="2">
        <v>96682.98</v>
      </c>
      <c r="G1879" s="2"/>
      <c r="H1879" s="4">
        <f t="shared" si="44"/>
        <v>132599.82000000007</v>
      </c>
      <c r="K1879" s="3" t="s">
        <v>4189</v>
      </c>
    </row>
    <row r="1880" spans="1:11" ht="23.25" hidden="1" customHeight="1" x14ac:dyDescent="0.3">
      <c r="A1880" s="3">
        <v>2025</v>
      </c>
      <c r="B1880" s="94" t="s">
        <v>369</v>
      </c>
      <c r="C1880" s="5">
        <v>45745</v>
      </c>
      <c r="D1880" s="1" t="s">
        <v>96</v>
      </c>
      <c r="E1880" s="3" t="s">
        <v>99</v>
      </c>
      <c r="F1880" s="2"/>
      <c r="G1880" s="2">
        <v>100000</v>
      </c>
      <c r="H1880" s="4">
        <f t="shared" ref="H1880:H1886" si="45">H1879+F1880-G1880</f>
        <v>32599.820000000065</v>
      </c>
      <c r="K1880" s="3" t="s">
        <v>4190</v>
      </c>
    </row>
    <row r="1881" spans="1:11" ht="23.25" hidden="1" customHeight="1" x14ac:dyDescent="0.3">
      <c r="A1881" s="3">
        <v>2025</v>
      </c>
      <c r="B1881" s="94" t="s">
        <v>369</v>
      </c>
      <c r="C1881" s="5">
        <v>45745</v>
      </c>
      <c r="D1881" s="1" t="s">
        <v>457</v>
      </c>
      <c r="E1881" s="3" t="s">
        <v>99</v>
      </c>
      <c r="F1881" s="2"/>
      <c r="G1881" s="2">
        <v>3600</v>
      </c>
      <c r="H1881" s="4">
        <f t="shared" si="45"/>
        <v>28999.820000000065</v>
      </c>
      <c r="K1881" s="3" t="s">
        <v>4191</v>
      </c>
    </row>
    <row r="1882" spans="1:11" s="97" customFormat="1" ht="23.25" hidden="1" customHeight="1" x14ac:dyDescent="0.3">
      <c r="A1882" s="35">
        <v>2025</v>
      </c>
      <c r="B1882" s="96" t="s">
        <v>369</v>
      </c>
      <c r="C1882" s="63">
        <v>45745</v>
      </c>
      <c r="D1882" s="36" t="s">
        <v>4178</v>
      </c>
      <c r="E1882" s="35" t="s">
        <v>99</v>
      </c>
      <c r="F1882" s="25"/>
      <c r="G1882" s="25">
        <v>5000</v>
      </c>
      <c r="H1882" s="70">
        <f t="shared" si="45"/>
        <v>23999.820000000065</v>
      </c>
      <c r="I1882" s="45" t="s">
        <v>4179</v>
      </c>
      <c r="K1882" s="35" t="s">
        <v>4194</v>
      </c>
    </row>
    <row r="1883" spans="1:11" ht="23.25" hidden="1" customHeight="1" x14ac:dyDescent="0.3">
      <c r="A1883" s="3">
        <v>2025</v>
      </c>
      <c r="B1883" s="94" t="s">
        <v>369</v>
      </c>
      <c r="C1883" s="5">
        <v>45745</v>
      </c>
      <c r="D1883" s="1" t="s">
        <v>593</v>
      </c>
      <c r="E1883" s="3" t="s">
        <v>99</v>
      </c>
      <c r="F1883" s="2"/>
      <c r="G1883" s="2">
        <v>6818</v>
      </c>
      <c r="H1883" s="4">
        <f t="shared" si="45"/>
        <v>17181.820000000065</v>
      </c>
      <c r="K1883" s="3" t="s">
        <v>4192</v>
      </c>
    </row>
    <row r="1884" spans="1:11" s="80" customFormat="1" ht="23.25" hidden="1" customHeight="1" thickBot="1" x14ac:dyDescent="0.35">
      <c r="A1884" s="34">
        <v>2025</v>
      </c>
      <c r="B1884" s="95" t="s">
        <v>369</v>
      </c>
      <c r="C1884" s="19">
        <v>45747</v>
      </c>
      <c r="D1884" s="24" t="s">
        <v>434</v>
      </c>
      <c r="E1884" s="34" t="s">
        <v>99</v>
      </c>
      <c r="F1884" s="21"/>
      <c r="G1884" s="21">
        <v>1598</v>
      </c>
      <c r="H1884" s="22">
        <f t="shared" si="45"/>
        <v>15583.820000000065</v>
      </c>
      <c r="K1884" s="34" t="s">
        <v>4193</v>
      </c>
    </row>
    <row r="1885" spans="1:11" ht="23.25" hidden="1" customHeight="1" x14ac:dyDescent="0.3">
      <c r="A1885" s="3">
        <v>2025</v>
      </c>
      <c r="B1885" s="94" t="s">
        <v>389</v>
      </c>
      <c r="C1885" s="5">
        <v>45751</v>
      </c>
      <c r="D1885" s="1" t="s">
        <v>545</v>
      </c>
      <c r="E1885" s="3" t="s">
        <v>22</v>
      </c>
      <c r="F1885" s="2">
        <v>15500</v>
      </c>
      <c r="G1885" s="2"/>
      <c r="H1885" s="4">
        <f t="shared" si="45"/>
        <v>31083.820000000065</v>
      </c>
      <c r="K1885" s="3" t="s">
        <v>4208</v>
      </c>
    </row>
    <row r="1886" spans="1:11" ht="23.25" hidden="1" customHeight="1" x14ac:dyDescent="0.3">
      <c r="A1886" s="3">
        <v>2025</v>
      </c>
      <c r="B1886" s="94" t="s">
        <v>389</v>
      </c>
      <c r="C1886" s="5">
        <v>45751</v>
      </c>
      <c r="D1886" s="1" t="s">
        <v>3327</v>
      </c>
      <c r="E1886" s="3" t="s">
        <v>22</v>
      </c>
      <c r="F1886" s="2">
        <v>1210.1500000000001</v>
      </c>
      <c r="G1886" s="2"/>
      <c r="H1886" s="4">
        <f t="shared" si="45"/>
        <v>32293.970000000067</v>
      </c>
      <c r="K1886" s="3" t="s">
        <v>4209</v>
      </c>
    </row>
    <row r="1887" spans="1:11" ht="23.25" hidden="1" customHeight="1" x14ac:dyDescent="0.3">
      <c r="A1887" s="3">
        <v>2025</v>
      </c>
      <c r="B1887" s="94" t="s">
        <v>389</v>
      </c>
      <c r="C1887" s="5">
        <v>45758</v>
      </c>
      <c r="D1887" s="1" t="s">
        <v>544</v>
      </c>
      <c r="E1887" s="3" t="s">
        <v>22</v>
      </c>
      <c r="F1887" s="2">
        <v>30969.16</v>
      </c>
      <c r="G1887" s="2"/>
      <c r="H1887" s="4">
        <f t="shared" ref="H1887:H1907" si="46">H1886+F1887-G1887</f>
        <v>63263.130000000063</v>
      </c>
      <c r="K1887" s="3" t="s">
        <v>4210</v>
      </c>
    </row>
    <row r="1888" spans="1:11" s="225" customFormat="1" ht="23.25" hidden="1" customHeight="1" thickBot="1" x14ac:dyDescent="0.35">
      <c r="A1888" s="104">
        <v>2025</v>
      </c>
      <c r="B1888" s="224" t="s">
        <v>389</v>
      </c>
      <c r="C1888" s="222">
        <v>45762</v>
      </c>
      <c r="D1888" s="105" t="s">
        <v>166</v>
      </c>
      <c r="E1888" s="104" t="s">
        <v>22</v>
      </c>
      <c r="F1888" s="106">
        <v>2150</v>
      </c>
      <c r="G1888" s="106"/>
      <c r="H1888" s="107">
        <f t="shared" si="46"/>
        <v>65413.130000000063</v>
      </c>
      <c r="K1888" s="104" t="s">
        <v>4211</v>
      </c>
    </row>
    <row r="1889" spans="1:12" ht="23.25" hidden="1" customHeight="1" x14ac:dyDescent="0.3">
      <c r="A1889" s="3">
        <v>2025</v>
      </c>
      <c r="B1889" s="94" t="s">
        <v>389</v>
      </c>
      <c r="C1889" s="5">
        <v>45762</v>
      </c>
      <c r="D1889" s="1" t="s">
        <v>477</v>
      </c>
      <c r="E1889" s="3" t="s">
        <v>22</v>
      </c>
      <c r="F1889" s="2">
        <v>4700</v>
      </c>
      <c r="G1889" s="2"/>
      <c r="H1889" s="4">
        <f t="shared" si="46"/>
        <v>70113.130000000063</v>
      </c>
      <c r="K1889" s="3" t="s">
        <v>4233</v>
      </c>
    </row>
    <row r="1890" spans="1:12" ht="23.25" hidden="1" customHeight="1" x14ac:dyDescent="0.3">
      <c r="A1890" s="3">
        <v>2025</v>
      </c>
      <c r="B1890" s="94" t="s">
        <v>389</v>
      </c>
      <c r="C1890" s="5">
        <v>45763</v>
      </c>
      <c r="D1890" s="1" t="s">
        <v>511</v>
      </c>
      <c r="E1890" s="3" t="s">
        <v>22</v>
      </c>
      <c r="F1890" s="2">
        <v>1103.05</v>
      </c>
      <c r="G1890" s="2"/>
      <c r="H1890" s="4">
        <f t="shared" si="46"/>
        <v>71216.180000000066</v>
      </c>
      <c r="K1890" s="3" t="s">
        <v>4234</v>
      </c>
      <c r="L1890" s="11" t="s">
        <v>4235</v>
      </c>
    </row>
    <row r="1891" spans="1:12" ht="23.25" hidden="1" customHeight="1" x14ac:dyDescent="0.3">
      <c r="A1891" s="3">
        <v>2025</v>
      </c>
      <c r="B1891" s="94" t="s">
        <v>389</v>
      </c>
      <c r="C1891" s="5">
        <v>45763</v>
      </c>
      <c r="D1891" s="1" t="s">
        <v>534</v>
      </c>
      <c r="E1891" s="3" t="s">
        <v>22</v>
      </c>
      <c r="F1891" s="2">
        <v>1280</v>
      </c>
      <c r="G1891" s="2"/>
      <c r="H1891" s="4">
        <f t="shared" si="46"/>
        <v>72496.180000000066</v>
      </c>
      <c r="K1891" s="3" t="s">
        <v>4236</v>
      </c>
    </row>
    <row r="1892" spans="1:12" ht="23.25" hidden="1" customHeight="1" x14ac:dyDescent="0.3">
      <c r="A1892" s="3">
        <v>2025</v>
      </c>
      <c r="B1892" s="94" t="s">
        <v>389</v>
      </c>
      <c r="C1892" s="5">
        <v>45765</v>
      </c>
      <c r="D1892" s="1" t="s">
        <v>4207</v>
      </c>
      <c r="E1892" s="3" t="s">
        <v>22</v>
      </c>
      <c r="F1892" s="2">
        <v>2709.12</v>
      </c>
      <c r="G1892" s="2"/>
      <c r="H1892" s="4">
        <f t="shared" si="46"/>
        <v>75205.300000000061</v>
      </c>
      <c r="K1892" s="3" t="s">
        <v>4237</v>
      </c>
    </row>
    <row r="1893" spans="1:12" ht="23.25" hidden="1" customHeight="1" x14ac:dyDescent="0.3">
      <c r="A1893" s="3">
        <v>2025</v>
      </c>
      <c r="B1893" s="94" t="s">
        <v>389</v>
      </c>
      <c r="C1893" s="5">
        <v>45767</v>
      </c>
      <c r="D1893" s="1" t="s">
        <v>3899</v>
      </c>
      <c r="E1893" s="3" t="s">
        <v>22</v>
      </c>
      <c r="F1893" s="2">
        <v>3050</v>
      </c>
      <c r="G1893" s="2"/>
      <c r="H1893" s="4">
        <f t="shared" si="46"/>
        <v>78255.300000000061</v>
      </c>
      <c r="K1893" s="3" t="s">
        <v>4238</v>
      </c>
      <c r="L1893" s="11" t="s">
        <v>4403</v>
      </c>
    </row>
    <row r="1894" spans="1:12" ht="23.25" hidden="1" customHeight="1" x14ac:dyDescent="0.3">
      <c r="A1894" s="3">
        <v>2025</v>
      </c>
      <c r="B1894" s="94" t="s">
        <v>389</v>
      </c>
      <c r="C1894" s="5">
        <v>45768</v>
      </c>
      <c r="D1894" s="1" t="s">
        <v>574</v>
      </c>
      <c r="E1894" s="3" t="s">
        <v>22</v>
      </c>
      <c r="F1894" s="2">
        <v>48884.54</v>
      </c>
      <c r="G1894" s="2"/>
      <c r="H1894" s="4">
        <f t="shared" si="46"/>
        <v>127139.84000000005</v>
      </c>
      <c r="K1894" s="3" t="s">
        <v>4239</v>
      </c>
    </row>
    <row r="1895" spans="1:12" ht="23.25" hidden="1" customHeight="1" x14ac:dyDescent="0.3">
      <c r="A1895" s="3">
        <v>2025</v>
      </c>
      <c r="B1895" s="94" t="s">
        <v>389</v>
      </c>
      <c r="C1895" s="5">
        <v>45768</v>
      </c>
      <c r="D1895" s="1" t="s">
        <v>1790</v>
      </c>
      <c r="E1895" s="3" t="s">
        <v>22</v>
      </c>
      <c r="F1895" s="2">
        <v>1400</v>
      </c>
      <c r="G1895" s="2"/>
      <c r="H1895" s="4">
        <f t="shared" si="46"/>
        <v>128539.84000000005</v>
      </c>
      <c r="K1895" s="3" t="s">
        <v>4240</v>
      </c>
    </row>
    <row r="1896" spans="1:12" ht="23.25" hidden="1" customHeight="1" x14ac:dyDescent="0.3">
      <c r="A1896" s="3">
        <v>2025</v>
      </c>
      <c r="B1896" s="94" t="s">
        <v>389</v>
      </c>
      <c r="C1896" s="5">
        <v>45768</v>
      </c>
      <c r="D1896" s="1" t="s">
        <v>96</v>
      </c>
      <c r="E1896" s="3" t="s">
        <v>99</v>
      </c>
      <c r="F1896" s="2"/>
      <c r="G1896" s="2">
        <v>120000</v>
      </c>
      <c r="H1896" s="4">
        <f t="shared" si="46"/>
        <v>8539.8400000000547</v>
      </c>
      <c r="K1896" s="3" t="s">
        <v>4241</v>
      </c>
    </row>
    <row r="1897" spans="1:12" ht="23.25" hidden="1" customHeight="1" x14ac:dyDescent="0.3">
      <c r="A1897" s="3">
        <v>2025</v>
      </c>
      <c r="B1897" s="94" t="s">
        <v>389</v>
      </c>
      <c r="C1897" s="5">
        <v>45770</v>
      </c>
      <c r="D1897" s="1" t="s">
        <v>545</v>
      </c>
      <c r="E1897" s="3" t="s">
        <v>22</v>
      </c>
      <c r="F1897" s="2">
        <v>8950</v>
      </c>
      <c r="G1897" s="2"/>
      <c r="H1897" s="4">
        <f t="shared" si="46"/>
        <v>17489.840000000055</v>
      </c>
      <c r="K1897" s="3" t="s">
        <v>4268</v>
      </c>
    </row>
    <row r="1898" spans="1:12" ht="23.25" hidden="1" customHeight="1" x14ac:dyDescent="0.3">
      <c r="A1898" s="3">
        <v>2025</v>
      </c>
      <c r="B1898" s="94" t="s">
        <v>389</v>
      </c>
      <c r="C1898" s="5">
        <v>45770</v>
      </c>
      <c r="D1898" s="1" t="s">
        <v>479</v>
      </c>
      <c r="E1898" s="3" t="s">
        <v>22</v>
      </c>
      <c r="F1898" s="2">
        <v>3050</v>
      </c>
      <c r="G1898" s="2"/>
      <c r="H1898" s="4">
        <f t="shared" si="46"/>
        <v>20539.840000000055</v>
      </c>
      <c r="K1898" s="3" t="s">
        <v>4269</v>
      </c>
    </row>
    <row r="1899" spans="1:12" ht="23.25" hidden="1" customHeight="1" x14ac:dyDescent="0.3">
      <c r="A1899" s="3">
        <v>2025</v>
      </c>
      <c r="B1899" s="94" t="s">
        <v>389</v>
      </c>
      <c r="C1899" s="5">
        <v>45775</v>
      </c>
      <c r="D1899" s="1" t="s">
        <v>544</v>
      </c>
      <c r="E1899" s="3" t="s">
        <v>22</v>
      </c>
      <c r="F1899" s="2">
        <v>34767.620000000003</v>
      </c>
      <c r="G1899" s="2"/>
      <c r="H1899" s="4">
        <f t="shared" si="46"/>
        <v>55307.460000000057</v>
      </c>
      <c r="K1899" s="3" t="s">
        <v>4270</v>
      </c>
    </row>
    <row r="1900" spans="1:12" ht="23.25" hidden="1" customHeight="1" x14ac:dyDescent="0.3">
      <c r="A1900" s="3">
        <v>2025</v>
      </c>
      <c r="B1900" s="94" t="s">
        <v>389</v>
      </c>
      <c r="C1900" s="5">
        <v>45775</v>
      </c>
      <c r="D1900" s="1" t="s">
        <v>367</v>
      </c>
      <c r="E1900" s="3" t="s">
        <v>22</v>
      </c>
      <c r="F1900" s="2">
        <v>80572.52</v>
      </c>
      <c r="G1900" s="2"/>
      <c r="H1900" s="4">
        <f t="shared" si="46"/>
        <v>135879.98000000007</v>
      </c>
      <c r="K1900" s="3" t="s">
        <v>4271</v>
      </c>
    </row>
    <row r="1901" spans="1:12" ht="23.25" hidden="1" customHeight="1" x14ac:dyDescent="0.3">
      <c r="A1901" s="3">
        <v>2025</v>
      </c>
      <c r="B1901" s="94" t="s">
        <v>389</v>
      </c>
      <c r="C1901" s="5">
        <v>45776</v>
      </c>
      <c r="D1901" s="1" t="s">
        <v>3873</v>
      </c>
      <c r="E1901" s="3" t="s">
        <v>22</v>
      </c>
      <c r="F1901" s="2">
        <v>5396.62</v>
      </c>
      <c r="G1901" s="2"/>
      <c r="H1901" s="4">
        <f t="shared" si="46"/>
        <v>141276.60000000006</v>
      </c>
      <c r="K1901" s="3" t="s">
        <v>4272</v>
      </c>
    </row>
    <row r="1902" spans="1:12" ht="23.25" hidden="1" customHeight="1" x14ac:dyDescent="0.3">
      <c r="A1902" s="3">
        <v>2025</v>
      </c>
      <c r="B1902" s="94" t="s">
        <v>389</v>
      </c>
      <c r="C1902" s="5">
        <v>45776</v>
      </c>
      <c r="D1902" s="1" t="s">
        <v>457</v>
      </c>
      <c r="E1902" s="3" t="s">
        <v>99</v>
      </c>
      <c r="F1902" s="2"/>
      <c r="G1902" s="2">
        <v>3600</v>
      </c>
      <c r="H1902" s="4">
        <f t="shared" si="46"/>
        <v>137676.60000000006</v>
      </c>
      <c r="K1902" s="3" t="s">
        <v>4273</v>
      </c>
    </row>
    <row r="1903" spans="1:12" ht="23.25" hidden="1" customHeight="1" x14ac:dyDescent="0.3">
      <c r="A1903" s="3">
        <v>2025</v>
      </c>
      <c r="B1903" s="94" t="s">
        <v>389</v>
      </c>
      <c r="C1903" s="5">
        <v>45776</v>
      </c>
      <c r="D1903" s="1" t="s">
        <v>593</v>
      </c>
      <c r="E1903" s="3" t="s">
        <v>99</v>
      </c>
      <c r="F1903" s="2"/>
      <c r="G1903" s="2">
        <v>6818</v>
      </c>
      <c r="H1903" s="4">
        <f t="shared" si="46"/>
        <v>130858.60000000006</v>
      </c>
      <c r="K1903" s="3" t="s">
        <v>4274</v>
      </c>
    </row>
    <row r="1904" spans="1:12" ht="23.25" hidden="1" customHeight="1" x14ac:dyDescent="0.3">
      <c r="A1904" s="3">
        <v>2025</v>
      </c>
      <c r="B1904" s="94" t="s">
        <v>389</v>
      </c>
      <c r="C1904" s="5">
        <v>45776</v>
      </c>
      <c r="D1904" s="1" t="s">
        <v>96</v>
      </c>
      <c r="E1904" s="3" t="s">
        <v>99</v>
      </c>
      <c r="F1904" s="2"/>
      <c r="G1904" s="2">
        <v>100000</v>
      </c>
      <c r="H1904" s="4">
        <f t="shared" si="46"/>
        <v>30858.600000000064</v>
      </c>
      <c r="K1904" s="3" t="s">
        <v>4275</v>
      </c>
    </row>
    <row r="1905" spans="1:11" ht="23.25" hidden="1" customHeight="1" x14ac:dyDescent="0.3">
      <c r="A1905" s="3">
        <v>2025</v>
      </c>
      <c r="B1905" s="94" t="s">
        <v>389</v>
      </c>
      <c r="C1905" s="5">
        <v>45777</v>
      </c>
      <c r="D1905" s="1" t="s">
        <v>469</v>
      </c>
      <c r="E1905" s="3" t="s">
        <v>22</v>
      </c>
      <c r="F1905" s="2">
        <v>2067</v>
      </c>
      <c r="G1905" s="2"/>
      <c r="H1905" s="4">
        <f t="shared" si="46"/>
        <v>32925.600000000064</v>
      </c>
      <c r="K1905" s="3" t="s">
        <v>4277</v>
      </c>
    </row>
    <row r="1906" spans="1:11" s="80" customFormat="1" ht="23.25" hidden="1" customHeight="1" thickBot="1" x14ac:dyDescent="0.35">
      <c r="A1906" s="34">
        <v>2025</v>
      </c>
      <c r="B1906" s="95" t="s">
        <v>389</v>
      </c>
      <c r="C1906" s="19">
        <v>45777</v>
      </c>
      <c r="D1906" s="24" t="s">
        <v>434</v>
      </c>
      <c r="E1906" s="34" t="s">
        <v>99</v>
      </c>
      <c r="F1906" s="21"/>
      <c r="G1906" s="21">
        <v>1598</v>
      </c>
      <c r="H1906" s="22">
        <f t="shared" si="46"/>
        <v>31327.600000000064</v>
      </c>
      <c r="K1906" s="34" t="s">
        <v>4276</v>
      </c>
    </row>
    <row r="1907" spans="1:11" ht="23.25" hidden="1" customHeight="1" x14ac:dyDescent="0.3">
      <c r="A1907" s="3">
        <v>2025</v>
      </c>
      <c r="B1907" s="94" t="s">
        <v>123</v>
      </c>
      <c r="C1907" s="5">
        <v>45786</v>
      </c>
      <c r="D1907" s="1" t="s">
        <v>3873</v>
      </c>
      <c r="E1907" s="3" t="s">
        <v>22</v>
      </c>
      <c r="F1907" s="2">
        <v>8023.15</v>
      </c>
      <c r="G1907" s="2"/>
      <c r="H1907" s="4">
        <f t="shared" si="46"/>
        <v>39350.750000000065</v>
      </c>
      <c r="K1907" s="3" t="s">
        <v>4331</v>
      </c>
    </row>
    <row r="1908" spans="1:11" ht="23.25" hidden="1" customHeight="1" x14ac:dyDescent="0.3">
      <c r="A1908" s="3">
        <v>2025</v>
      </c>
      <c r="B1908" s="94" t="s">
        <v>123</v>
      </c>
      <c r="C1908" s="5">
        <v>45786</v>
      </c>
      <c r="D1908" s="1" t="s">
        <v>3582</v>
      </c>
      <c r="E1908" s="3" t="s">
        <v>22</v>
      </c>
      <c r="F1908" s="2">
        <v>2750</v>
      </c>
      <c r="G1908" s="2"/>
      <c r="H1908" s="4">
        <f t="shared" ref="H1908:H1920" si="47">H1907+F1908-G1908</f>
        <v>42100.750000000065</v>
      </c>
      <c r="K1908" s="3" t="s">
        <v>4332</v>
      </c>
    </row>
    <row r="1909" spans="1:11" ht="23.25" hidden="1" customHeight="1" x14ac:dyDescent="0.3">
      <c r="A1909" s="3">
        <v>2025</v>
      </c>
      <c r="B1909" s="94" t="s">
        <v>123</v>
      </c>
      <c r="C1909" s="5">
        <v>45790</v>
      </c>
      <c r="D1909" s="1" t="s">
        <v>166</v>
      </c>
      <c r="E1909" s="3" t="s">
        <v>22</v>
      </c>
      <c r="F1909" s="2">
        <v>2350</v>
      </c>
      <c r="G1909" s="2"/>
      <c r="H1909" s="4">
        <f t="shared" si="47"/>
        <v>44450.750000000065</v>
      </c>
      <c r="K1909" s="3" t="s">
        <v>4333</v>
      </c>
    </row>
    <row r="1910" spans="1:11" ht="23.25" hidden="1" customHeight="1" x14ac:dyDescent="0.3">
      <c r="A1910" s="3">
        <v>2025</v>
      </c>
      <c r="B1910" s="94" t="s">
        <v>123</v>
      </c>
      <c r="C1910" s="5">
        <v>45796</v>
      </c>
      <c r="D1910" s="1" t="s">
        <v>534</v>
      </c>
      <c r="E1910" s="3" t="s">
        <v>22</v>
      </c>
      <c r="F1910" s="2">
        <v>6490</v>
      </c>
      <c r="G1910" s="2"/>
      <c r="H1910" s="4">
        <f t="shared" si="47"/>
        <v>50940.750000000065</v>
      </c>
      <c r="K1910" s="3" t="s">
        <v>4334</v>
      </c>
    </row>
    <row r="1911" spans="1:11" ht="23.25" hidden="1" customHeight="1" x14ac:dyDescent="0.3">
      <c r="A1911" s="3">
        <v>2025</v>
      </c>
      <c r="B1911" s="94" t="s">
        <v>123</v>
      </c>
      <c r="C1911" s="5">
        <v>45797</v>
      </c>
      <c r="D1911" s="1" t="s">
        <v>2200</v>
      </c>
      <c r="E1911" s="3" t="s">
        <v>22</v>
      </c>
      <c r="F1911" s="2">
        <v>1500</v>
      </c>
      <c r="G1911" s="2"/>
      <c r="H1911" s="4">
        <f t="shared" si="47"/>
        <v>52440.750000000065</v>
      </c>
      <c r="K1911" s="3" t="s">
        <v>4335</v>
      </c>
    </row>
    <row r="1912" spans="1:11" ht="23.25" hidden="1" customHeight="1" x14ac:dyDescent="0.3">
      <c r="A1912" s="3">
        <v>2025</v>
      </c>
      <c r="B1912" s="94" t="s">
        <v>123</v>
      </c>
      <c r="C1912" s="5">
        <v>45797</v>
      </c>
      <c r="D1912" s="1" t="s">
        <v>479</v>
      </c>
      <c r="E1912" s="3" t="s">
        <v>22</v>
      </c>
      <c r="F1912" s="2">
        <v>2700</v>
      </c>
      <c r="G1912" s="2"/>
      <c r="H1912" s="4">
        <f t="shared" si="47"/>
        <v>55140.750000000065</v>
      </c>
      <c r="K1912" s="3" t="s">
        <v>4336</v>
      </c>
    </row>
    <row r="1913" spans="1:11" ht="23.25" hidden="1" customHeight="1" x14ac:dyDescent="0.3">
      <c r="A1913" s="3">
        <v>2025</v>
      </c>
      <c r="B1913" s="94" t="s">
        <v>123</v>
      </c>
      <c r="C1913" s="5">
        <v>45797</v>
      </c>
      <c r="D1913" s="1" t="s">
        <v>574</v>
      </c>
      <c r="E1913" s="3" t="s">
        <v>22</v>
      </c>
      <c r="F1913" s="2">
        <v>47887.81</v>
      </c>
      <c r="G1913" s="2"/>
      <c r="H1913" s="4">
        <f t="shared" si="47"/>
        <v>103028.56000000006</v>
      </c>
      <c r="K1913" s="3" t="s">
        <v>4337</v>
      </c>
    </row>
    <row r="1914" spans="1:11" ht="23.25" hidden="1" customHeight="1" x14ac:dyDescent="0.3">
      <c r="A1914" s="3">
        <v>2025</v>
      </c>
      <c r="B1914" s="94" t="s">
        <v>123</v>
      </c>
      <c r="C1914" s="5">
        <v>45800</v>
      </c>
      <c r="D1914" s="1" t="s">
        <v>2506</v>
      </c>
      <c r="E1914" s="3" t="s">
        <v>22</v>
      </c>
      <c r="F1914" s="2">
        <v>5000</v>
      </c>
      <c r="G1914" s="2"/>
      <c r="H1914" s="4">
        <f t="shared" si="47"/>
        <v>108028.56000000006</v>
      </c>
      <c r="K1914" s="3" t="s">
        <v>4338</v>
      </c>
    </row>
    <row r="1915" spans="1:11" ht="23.25" hidden="1" customHeight="1" x14ac:dyDescent="0.3">
      <c r="A1915" s="3">
        <v>2025</v>
      </c>
      <c r="B1915" s="94" t="s">
        <v>123</v>
      </c>
      <c r="C1915" s="5">
        <v>45805</v>
      </c>
      <c r="D1915" s="1" t="s">
        <v>96</v>
      </c>
      <c r="E1915" s="3" t="s">
        <v>99</v>
      </c>
      <c r="F1915" s="2"/>
      <c r="G1915" s="2">
        <v>90000</v>
      </c>
      <c r="H1915" s="4">
        <f t="shared" si="47"/>
        <v>18028.560000000056</v>
      </c>
      <c r="K1915" s="3" t="s">
        <v>4367</v>
      </c>
    </row>
    <row r="1916" spans="1:11" ht="23.25" hidden="1" customHeight="1" x14ac:dyDescent="0.3">
      <c r="A1916" s="3">
        <v>2025</v>
      </c>
      <c r="B1916" s="94" t="s">
        <v>123</v>
      </c>
      <c r="C1916" s="5">
        <v>45805</v>
      </c>
      <c r="D1916" s="1" t="s">
        <v>457</v>
      </c>
      <c r="E1916" s="3" t="s">
        <v>99</v>
      </c>
      <c r="F1916" s="2"/>
      <c r="G1916" s="2">
        <v>3600</v>
      </c>
      <c r="H1916" s="4">
        <f t="shared" si="47"/>
        <v>14428.560000000056</v>
      </c>
      <c r="K1916" s="3" t="s">
        <v>4368</v>
      </c>
    </row>
    <row r="1917" spans="1:11" s="97" customFormat="1" ht="23.25" hidden="1" customHeight="1" x14ac:dyDescent="0.3">
      <c r="A1917" s="35">
        <v>2025</v>
      </c>
      <c r="B1917" s="96" t="s">
        <v>123</v>
      </c>
      <c r="C1917" s="5">
        <v>45805</v>
      </c>
      <c r="D1917" s="36" t="s">
        <v>4178</v>
      </c>
      <c r="E1917" s="35" t="s">
        <v>99</v>
      </c>
      <c r="F1917" s="25"/>
      <c r="G1917" s="25">
        <v>2500</v>
      </c>
      <c r="H1917" s="70">
        <f t="shared" si="47"/>
        <v>11928.560000000056</v>
      </c>
      <c r="I1917" s="45" t="s">
        <v>4179</v>
      </c>
      <c r="K1917" s="35" t="s">
        <v>4371</v>
      </c>
    </row>
    <row r="1918" spans="1:11" ht="23.25" hidden="1" customHeight="1" x14ac:dyDescent="0.3">
      <c r="A1918" s="3">
        <v>2025</v>
      </c>
      <c r="B1918" s="94" t="s">
        <v>123</v>
      </c>
      <c r="C1918" s="5">
        <v>45805</v>
      </c>
      <c r="D1918" s="1" t="s">
        <v>593</v>
      </c>
      <c r="E1918" s="3" t="s">
        <v>99</v>
      </c>
      <c r="F1918" s="2"/>
      <c r="G1918" s="2">
        <v>6818</v>
      </c>
      <c r="H1918" s="4">
        <f t="shared" si="47"/>
        <v>5110.5600000000559</v>
      </c>
      <c r="K1918" s="3" t="s">
        <v>4369</v>
      </c>
    </row>
    <row r="1919" spans="1:11" ht="23.25" hidden="1" customHeight="1" x14ac:dyDescent="0.3">
      <c r="A1919" s="3">
        <v>2025</v>
      </c>
      <c r="B1919" s="94" t="s">
        <v>123</v>
      </c>
      <c r="C1919" s="5">
        <v>45808</v>
      </c>
      <c r="D1919" s="1" t="s">
        <v>434</v>
      </c>
      <c r="E1919" s="3" t="s">
        <v>99</v>
      </c>
      <c r="F1919" s="2"/>
      <c r="G1919" s="2">
        <v>1598</v>
      </c>
      <c r="H1919" s="4">
        <f t="shared" si="47"/>
        <v>3512.5600000000559</v>
      </c>
      <c r="K1919" s="3" t="s">
        <v>4370</v>
      </c>
    </row>
    <row r="1920" spans="1:11" ht="23.25" hidden="1" customHeight="1" x14ac:dyDescent="0.3">
      <c r="A1920" s="3">
        <v>2025</v>
      </c>
      <c r="B1920" s="94" t="s">
        <v>123</v>
      </c>
      <c r="C1920" s="5">
        <v>45805</v>
      </c>
      <c r="D1920" s="1" t="s">
        <v>367</v>
      </c>
      <c r="E1920" s="3" t="s">
        <v>22</v>
      </c>
      <c r="F1920" s="2">
        <v>107464.25</v>
      </c>
      <c r="G1920" s="2"/>
      <c r="H1920" s="4">
        <f t="shared" si="47"/>
        <v>110976.81000000006</v>
      </c>
      <c r="K1920" s="3" t="s">
        <v>4372</v>
      </c>
    </row>
    <row r="1921" spans="1:12" s="80" customFormat="1" ht="23.25" hidden="1" customHeight="1" thickBot="1" x14ac:dyDescent="0.35">
      <c r="A1921" s="34">
        <v>2025</v>
      </c>
      <c r="B1921" s="95" t="s">
        <v>123</v>
      </c>
      <c r="C1921" s="19">
        <v>45808</v>
      </c>
      <c r="D1921" s="24" t="s">
        <v>96</v>
      </c>
      <c r="E1921" s="34" t="s">
        <v>99</v>
      </c>
      <c r="F1921" s="21"/>
      <c r="G1921" s="21">
        <v>100000</v>
      </c>
      <c r="H1921" s="22">
        <f t="shared" ref="H1921:H1938" si="48">H1920+F1921-G1921</f>
        <v>10976.810000000056</v>
      </c>
      <c r="K1921" s="34" t="s">
        <v>4373</v>
      </c>
    </row>
    <row r="1922" spans="1:12" ht="23.25" hidden="1" customHeight="1" x14ac:dyDescent="0.3">
      <c r="A1922" s="3">
        <v>2025</v>
      </c>
      <c r="B1922" s="94" t="s">
        <v>132</v>
      </c>
      <c r="C1922" s="5">
        <v>45811</v>
      </c>
      <c r="D1922" s="1" t="s">
        <v>545</v>
      </c>
      <c r="E1922" s="3" t="s">
        <v>22</v>
      </c>
      <c r="F1922" s="2">
        <v>6500</v>
      </c>
      <c r="G1922" s="2"/>
      <c r="H1922" s="4">
        <f t="shared" si="48"/>
        <v>17476.810000000056</v>
      </c>
      <c r="K1922" s="3" t="s">
        <v>4427</v>
      </c>
    </row>
    <row r="1923" spans="1:12" ht="23.25" hidden="1" customHeight="1" x14ac:dyDescent="0.3">
      <c r="A1923" s="3">
        <v>2025</v>
      </c>
      <c r="B1923" s="94" t="s">
        <v>132</v>
      </c>
      <c r="C1923" s="5">
        <v>45813</v>
      </c>
      <c r="D1923" s="1" t="s">
        <v>572</v>
      </c>
      <c r="E1923" s="3" t="s">
        <v>22</v>
      </c>
      <c r="F1923" s="2">
        <v>11680</v>
      </c>
      <c r="G1923" s="2"/>
      <c r="H1923" s="4">
        <f t="shared" si="48"/>
        <v>29156.810000000056</v>
      </c>
      <c r="K1923" s="3" t="s">
        <v>4434</v>
      </c>
    </row>
    <row r="1924" spans="1:12" ht="23.25" hidden="1" customHeight="1" x14ac:dyDescent="0.3">
      <c r="A1924" s="3">
        <v>2025</v>
      </c>
      <c r="B1924" s="94" t="s">
        <v>132</v>
      </c>
      <c r="C1924" s="5">
        <v>45820</v>
      </c>
      <c r="D1924" s="1" t="s">
        <v>479</v>
      </c>
      <c r="E1924" s="3" t="s">
        <v>22</v>
      </c>
      <c r="F1924" s="2">
        <v>4500</v>
      </c>
      <c r="G1924" s="2"/>
      <c r="H1924" s="4">
        <f t="shared" si="48"/>
        <v>33656.810000000056</v>
      </c>
      <c r="K1924" s="3" t="s">
        <v>4428</v>
      </c>
    </row>
    <row r="1925" spans="1:12" ht="23.25" hidden="1" customHeight="1" x14ac:dyDescent="0.3">
      <c r="A1925" s="3">
        <v>2025</v>
      </c>
      <c r="B1925" s="94" t="s">
        <v>132</v>
      </c>
      <c r="C1925" s="5">
        <v>45820</v>
      </c>
      <c r="D1925" s="1" t="s">
        <v>544</v>
      </c>
      <c r="E1925" s="3" t="s">
        <v>22</v>
      </c>
      <c r="F1925" s="2">
        <v>66215.520000000004</v>
      </c>
      <c r="G1925" s="2"/>
      <c r="H1925" s="4">
        <f t="shared" si="48"/>
        <v>99872.33000000006</v>
      </c>
      <c r="K1925" s="3" t="s">
        <v>4433</v>
      </c>
      <c r="L1925" s="11" t="s">
        <v>4614</v>
      </c>
    </row>
    <row r="1926" spans="1:12" ht="23.25" hidden="1" customHeight="1" x14ac:dyDescent="0.3">
      <c r="A1926" s="3">
        <v>2025</v>
      </c>
      <c r="B1926" s="94" t="s">
        <v>132</v>
      </c>
      <c r="C1926" s="5">
        <v>45824</v>
      </c>
      <c r="D1926" s="1" t="s">
        <v>534</v>
      </c>
      <c r="E1926" s="3" t="s">
        <v>22</v>
      </c>
      <c r="F1926" s="2">
        <v>2280</v>
      </c>
      <c r="G1926" s="2"/>
      <c r="H1926" s="4">
        <f t="shared" si="48"/>
        <v>102152.33000000006</v>
      </c>
      <c r="K1926" s="3" t="s">
        <v>4429</v>
      </c>
    </row>
    <row r="1927" spans="1:12" ht="23.25" hidden="1" customHeight="1" x14ac:dyDescent="0.3">
      <c r="A1927" s="3">
        <v>2025</v>
      </c>
      <c r="B1927" s="94" t="s">
        <v>132</v>
      </c>
      <c r="C1927" s="5">
        <v>45825</v>
      </c>
      <c r="D1927" s="1" t="s">
        <v>2026</v>
      </c>
      <c r="E1927" s="3" t="s">
        <v>99</v>
      </c>
      <c r="F1927" s="2">
        <v>2557.8000000000002</v>
      </c>
      <c r="G1927" s="2"/>
      <c r="H1927" s="4">
        <f t="shared" si="48"/>
        <v>104710.13000000006</v>
      </c>
      <c r="K1927" s="3" t="s">
        <v>4490</v>
      </c>
    </row>
    <row r="1928" spans="1:12" ht="23.25" hidden="1" customHeight="1" x14ac:dyDescent="0.3">
      <c r="A1928" s="3">
        <v>2025</v>
      </c>
      <c r="B1928" s="94" t="s">
        <v>132</v>
      </c>
      <c r="C1928" s="5">
        <v>45825</v>
      </c>
      <c r="D1928" s="1" t="s">
        <v>166</v>
      </c>
      <c r="E1928" s="3" t="s">
        <v>22</v>
      </c>
      <c r="F1928" s="2">
        <v>2900</v>
      </c>
      <c r="G1928" s="2"/>
      <c r="H1928" s="4">
        <f t="shared" si="48"/>
        <v>107610.13000000006</v>
      </c>
      <c r="K1928" s="3" t="s">
        <v>4430</v>
      </c>
    </row>
    <row r="1929" spans="1:12" ht="23.25" hidden="1" customHeight="1" x14ac:dyDescent="0.3">
      <c r="A1929" s="3">
        <v>2025</v>
      </c>
      <c r="B1929" s="94" t="s">
        <v>132</v>
      </c>
      <c r="C1929" s="5">
        <v>45824</v>
      </c>
      <c r="D1929" s="1" t="s">
        <v>545</v>
      </c>
      <c r="E1929" s="3" t="s">
        <v>22</v>
      </c>
      <c r="F1929" s="2">
        <v>5600</v>
      </c>
      <c r="G1929" s="2"/>
      <c r="H1929" s="4">
        <f t="shared" si="48"/>
        <v>113210.13000000006</v>
      </c>
      <c r="K1929" s="3" t="s">
        <v>4431</v>
      </c>
    </row>
    <row r="1930" spans="1:12" ht="23.25" hidden="1" customHeight="1" x14ac:dyDescent="0.3">
      <c r="A1930" s="3">
        <v>2025</v>
      </c>
      <c r="B1930" s="94" t="s">
        <v>132</v>
      </c>
      <c r="C1930" s="5">
        <v>45828</v>
      </c>
      <c r="D1930" s="1" t="s">
        <v>574</v>
      </c>
      <c r="E1930" s="3" t="s">
        <v>22</v>
      </c>
      <c r="F1930" s="2">
        <v>52567.35</v>
      </c>
      <c r="G1930" s="2"/>
      <c r="H1930" s="4">
        <f t="shared" si="48"/>
        <v>165777.48000000007</v>
      </c>
      <c r="K1930" s="3" t="s">
        <v>4432</v>
      </c>
    </row>
    <row r="1931" spans="1:12" ht="23.25" hidden="1" customHeight="1" x14ac:dyDescent="0.3">
      <c r="A1931" s="3">
        <v>2025</v>
      </c>
      <c r="B1931" s="94" t="s">
        <v>132</v>
      </c>
      <c r="C1931" s="5">
        <v>45829</v>
      </c>
      <c r="D1931" s="1" t="s">
        <v>96</v>
      </c>
      <c r="E1931" s="3" t="s">
        <v>99</v>
      </c>
      <c r="F1931" s="2"/>
      <c r="G1931" s="2">
        <v>150000</v>
      </c>
      <c r="H1931" s="4">
        <f t="shared" si="48"/>
        <v>15777.480000000069</v>
      </c>
      <c r="K1931" s="3" t="s">
        <v>4417</v>
      </c>
    </row>
    <row r="1932" spans="1:12" ht="23.25" hidden="1" customHeight="1" x14ac:dyDescent="0.3">
      <c r="A1932" s="3">
        <v>2025</v>
      </c>
      <c r="B1932" s="94" t="s">
        <v>132</v>
      </c>
      <c r="C1932" s="5">
        <v>45833</v>
      </c>
      <c r="D1932" s="1" t="s">
        <v>3119</v>
      </c>
      <c r="E1932" s="3" t="s">
        <v>22</v>
      </c>
      <c r="F1932" s="2">
        <v>1582.17</v>
      </c>
      <c r="G1932" s="2"/>
      <c r="H1932" s="4">
        <f t="shared" si="48"/>
        <v>17359.650000000067</v>
      </c>
      <c r="K1932" s="3" t="s">
        <v>4450</v>
      </c>
    </row>
    <row r="1933" spans="1:12" ht="23.25" hidden="1" customHeight="1" x14ac:dyDescent="0.3">
      <c r="A1933" s="3">
        <v>2025</v>
      </c>
      <c r="B1933" s="94" t="s">
        <v>132</v>
      </c>
      <c r="C1933" s="5">
        <v>45835</v>
      </c>
      <c r="D1933" s="1" t="s">
        <v>457</v>
      </c>
      <c r="E1933" s="3" t="s">
        <v>99</v>
      </c>
      <c r="F1933" s="2"/>
      <c r="G1933" s="2">
        <v>3600</v>
      </c>
      <c r="H1933" s="4">
        <f t="shared" si="48"/>
        <v>13759.650000000067</v>
      </c>
      <c r="K1933" s="3" t="s">
        <v>4451</v>
      </c>
    </row>
    <row r="1934" spans="1:12" ht="23.25" hidden="1" customHeight="1" x14ac:dyDescent="0.3">
      <c r="A1934" s="3">
        <v>2025</v>
      </c>
      <c r="B1934" s="94" t="s">
        <v>132</v>
      </c>
      <c r="C1934" s="5">
        <v>45835</v>
      </c>
      <c r="D1934" s="36" t="s">
        <v>4178</v>
      </c>
      <c r="E1934" s="35" t="s">
        <v>99</v>
      </c>
      <c r="F1934" s="25"/>
      <c r="G1934" s="25">
        <v>2500</v>
      </c>
      <c r="H1934" s="4">
        <f t="shared" si="48"/>
        <v>11259.650000000067</v>
      </c>
      <c r="K1934" s="3" t="s">
        <v>4452</v>
      </c>
    </row>
    <row r="1935" spans="1:12" ht="23.25" hidden="1" customHeight="1" x14ac:dyDescent="0.3">
      <c r="A1935" s="3">
        <v>2025</v>
      </c>
      <c r="B1935" s="94" t="s">
        <v>132</v>
      </c>
      <c r="C1935" s="5">
        <v>45835</v>
      </c>
      <c r="D1935" s="1" t="s">
        <v>593</v>
      </c>
      <c r="E1935" s="3" t="s">
        <v>99</v>
      </c>
      <c r="F1935" s="2"/>
      <c r="G1935" s="2">
        <v>6818</v>
      </c>
      <c r="H1935" s="4">
        <f t="shared" si="48"/>
        <v>4441.6500000000669</v>
      </c>
      <c r="K1935" s="3" t="s">
        <v>4453</v>
      </c>
    </row>
    <row r="1936" spans="1:12" ht="23.25" hidden="1" customHeight="1" x14ac:dyDescent="0.3">
      <c r="A1936" s="3">
        <v>2025</v>
      </c>
      <c r="B1936" s="94" t="s">
        <v>132</v>
      </c>
      <c r="C1936" s="5">
        <v>45838</v>
      </c>
      <c r="D1936" s="1" t="s">
        <v>367</v>
      </c>
      <c r="E1936" s="3" t="s">
        <v>22</v>
      </c>
      <c r="F1936" s="2">
        <v>72820.62</v>
      </c>
      <c r="G1936" s="2"/>
      <c r="H1936" s="4">
        <f t="shared" si="48"/>
        <v>77262.270000000062</v>
      </c>
      <c r="K1936" s="3" t="s">
        <v>4465</v>
      </c>
    </row>
    <row r="1937" spans="1:12" ht="23.25" hidden="1" customHeight="1" x14ac:dyDescent="0.3">
      <c r="A1937" s="3">
        <v>2025</v>
      </c>
      <c r="B1937" s="94" t="s">
        <v>132</v>
      </c>
      <c r="C1937" s="5">
        <v>45838</v>
      </c>
      <c r="D1937" s="1" t="s">
        <v>96</v>
      </c>
      <c r="E1937" s="3" t="s">
        <v>99</v>
      </c>
      <c r="F1937" s="2"/>
      <c r="G1937" s="2">
        <v>70000</v>
      </c>
      <c r="H1937" s="4">
        <f t="shared" si="48"/>
        <v>7262.2700000000623</v>
      </c>
      <c r="K1937" s="3" t="s">
        <v>4488</v>
      </c>
    </row>
    <row r="1938" spans="1:12" s="80" customFormat="1" ht="23.25" hidden="1" customHeight="1" thickBot="1" x14ac:dyDescent="0.35">
      <c r="A1938" s="34">
        <v>2025</v>
      </c>
      <c r="B1938" s="95" t="s">
        <v>132</v>
      </c>
      <c r="C1938" s="19">
        <v>45838</v>
      </c>
      <c r="D1938" s="24" t="s">
        <v>434</v>
      </c>
      <c r="E1938" s="34" t="s">
        <v>99</v>
      </c>
      <c r="F1938" s="21"/>
      <c r="G1938" s="21">
        <v>1598</v>
      </c>
      <c r="H1938" s="22">
        <f t="shared" si="48"/>
        <v>5664.2700000000623</v>
      </c>
      <c r="K1938" s="34" t="s">
        <v>4489</v>
      </c>
    </row>
    <row r="1939" spans="1:12" ht="23.25" hidden="1" customHeight="1" x14ac:dyDescent="0.3">
      <c r="A1939" s="3">
        <v>2025</v>
      </c>
      <c r="B1939" s="94" t="s">
        <v>435</v>
      </c>
      <c r="C1939" s="5">
        <v>45843</v>
      </c>
      <c r="D1939" s="1" t="s">
        <v>2948</v>
      </c>
      <c r="E1939" s="3" t="s">
        <v>22</v>
      </c>
      <c r="F1939" s="2">
        <v>16910</v>
      </c>
      <c r="G1939" s="2"/>
      <c r="H1939" s="4">
        <f t="shared" ref="H1939:H1947" si="49">H1938+F1939-G1939</f>
        <v>22574.270000000062</v>
      </c>
      <c r="K1939" s="3" t="s">
        <v>4525</v>
      </c>
    </row>
    <row r="1940" spans="1:12" ht="23.25" hidden="1" customHeight="1" x14ac:dyDescent="0.3">
      <c r="A1940" s="3">
        <v>2025</v>
      </c>
      <c r="B1940" s="94" t="s">
        <v>435</v>
      </c>
      <c r="C1940" s="5">
        <v>45848</v>
      </c>
      <c r="D1940" s="1" t="s">
        <v>2026</v>
      </c>
      <c r="E1940" s="3" t="s">
        <v>99</v>
      </c>
      <c r="F1940" s="26">
        <v>3009</v>
      </c>
      <c r="G1940" s="26"/>
      <c r="H1940" s="4">
        <f t="shared" si="49"/>
        <v>25583.270000000062</v>
      </c>
      <c r="K1940" s="3" t="s">
        <v>4526</v>
      </c>
    </row>
    <row r="1941" spans="1:12" s="225" customFormat="1" ht="23.25" hidden="1" customHeight="1" thickBot="1" x14ac:dyDescent="0.35">
      <c r="A1941" s="104">
        <v>2025</v>
      </c>
      <c r="B1941" s="224" t="s">
        <v>435</v>
      </c>
      <c r="C1941" s="222">
        <v>45853</v>
      </c>
      <c r="D1941" s="105" t="s">
        <v>469</v>
      </c>
      <c r="E1941" s="104" t="s">
        <v>22</v>
      </c>
      <c r="F1941" s="106">
        <v>3127</v>
      </c>
      <c r="G1941" s="106"/>
      <c r="H1941" s="107">
        <f t="shared" si="49"/>
        <v>28710.270000000062</v>
      </c>
      <c r="K1941" s="104" t="s">
        <v>4529</v>
      </c>
    </row>
    <row r="1942" spans="1:12" ht="23.25" hidden="1" customHeight="1" x14ac:dyDescent="0.3">
      <c r="A1942" s="3">
        <v>2025</v>
      </c>
      <c r="B1942" s="94" t="s">
        <v>435</v>
      </c>
      <c r="C1942" s="5">
        <v>45855</v>
      </c>
      <c r="D1942" s="1" t="s">
        <v>545</v>
      </c>
      <c r="E1942" s="3" t="s">
        <v>22</v>
      </c>
      <c r="F1942" s="2">
        <v>8100</v>
      </c>
      <c r="G1942" s="2"/>
      <c r="H1942" s="4">
        <f t="shared" si="49"/>
        <v>36810.270000000062</v>
      </c>
      <c r="K1942" s="3" t="s">
        <v>4542</v>
      </c>
    </row>
    <row r="1943" spans="1:12" ht="23.25" hidden="1" customHeight="1" x14ac:dyDescent="0.3">
      <c r="A1943" s="3">
        <v>2025</v>
      </c>
      <c r="B1943" s="94" t="s">
        <v>435</v>
      </c>
      <c r="C1943" s="5">
        <v>45856</v>
      </c>
      <c r="D1943" s="1" t="s">
        <v>534</v>
      </c>
      <c r="E1943" s="3" t="s">
        <v>22</v>
      </c>
      <c r="F1943" s="2">
        <v>8520</v>
      </c>
      <c r="G1943" s="2"/>
      <c r="H1943" s="4">
        <f t="shared" si="49"/>
        <v>45330.270000000062</v>
      </c>
      <c r="K1943" s="3" t="s">
        <v>4543</v>
      </c>
    </row>
    <row r="1944" spans="1:12" ht="23.25" hidden="1" customHeight="1" x14ac:dyDescent="0.3">
      <c r="A1944" s="3">
        <v>2025</v>
      </c>
      <c r="B1944" s="94" t="s">
        <v>435</v>
      </c>
      <c r="C1944" s="5">
        <v>45858</v>
      </c>
      <c r="D1944" s="1" t="s">
        <v>96</v>
      </c>
      <c r="E1944" s="3" t="s">
        <v>99</v>
      </c>
      <c r="F1944" s="2"/>
      <c r="G1944" s="2">
        <v>40000</v>
      </c>
      <c r="H1944" s="4">
        <f t="shared" si="49"/>
        <v>5330.2700000000623</v>
      </c>
      <c r="K1944" s="3" t="s">
        <v>4541</v>
      </c>
    </row>
    <row r="1945" spans="1:12" ht="23.25" hidden="1" customHeight="1" x14ac:dyDescent="0.3">
      <c r="A1945" s="3">
        <v>2025</v>
      </c>
      <c r="B1945" s="94" t="s">
        <v>435</v>
      </c>
      <c r="C1945" s="5">
        <v>45859</v>
      </c>
      <c r="D1945" s="1" t="s">
        <v>479</v>
      </c>
      <c r="E1945" s="3" t="s">
        <v>22</v>
      </c>
      <c r="F1945" s="2">
        <v>900</v>
      </c>
      <c r="G1945" s="2"/>
      <c r="H1945" s="4">
        <f t="shared" si="49"/>
        <v>6230.2700000000623</v>
      </c>
      <c r="K1945" s="3" t="s">
        <v>4556</v>
      </c>
    </row>
    <row r="1946" spans="1:12" ht="23.25" hidden="1" customHeight="1" x14ac:dyDescent="0.3">
      <c r="A1946" s="3">
        <v>2025</v>
      </c>
      <c r="B1946" s="94" t="s">
        <v>435</v>
      </c>
      <c r="C1946" s="5">
        <v>45859</v>
      </c>
      <c r="D1946" s="1" t="s">
        <v>574</v>
      </c>
      <c r="E1946" s="3" t="s">
        <v>22</v>
      </c>
      <c r="F1946" s="2">
        <v>54522.31</v>
      </c>
      <c r="G1946" s="2"/>
      <c r="H1946" s="4">
        <f t="shared" si="49"/>
        <v>60752.58000000006</v>
      </c>
      <c r="K1946" s="3" t="s">
        <v>4557</v>
      </c>
    </row>
    <row r="1947" spans="1:12" ht="23.25" hidden="1" customHeight="1" x14ac:dyDescent="0.3">
      <c r="A1947" s="3">
        <v>2025</v>
      </c>
      <c r="B1947" s="94" t="s">
        <v>435</v>
      </c>
      <c r="C1947" s="5">
        <v>45860</v>
      </c>
      <c r="D1947" s="1" t="s">
        <v>3582</v>
      </c>
      <c r="E1947" s="3" t="s">
        <v>22</v>
      </c>
      <c r="F1947" s="2">
        <v>2550</v>
      </c>
      <c r="G1947" s="2"/>
      <c r="H1947" s="4">
        <f t="shared" si="49"/>
        <v>63302.58000000006</v>
      </c>
      <c r="K1947" s="3" t="s">
        <v>4558</v>
      </c>
    </row>
    <row r="1948" spans="1:12" ht="23.25" hidden="1" customHeight="1" x14ac:dyDescent="0.3">
      <c r="A1948" s="3">
        <v>2025</v>
      </c>
      <c r="B1948" s="94" t="s">
        <v>435</v>
      </c>
      <c r="C1948" s="5">
        <v>45864</v>
      </c>
      <c r="D1948" s="1" t="s">
        <v>96</v>
      </c>
      <c r="E1948" s="3" t="s">
        <v>99</v>
      </c>
      <c r="F1948" s="2"/>
      <c r="G1948" s="2">
        <v>40000</v>
      </c>
      <c r="H1948" s="4">
        <f t="shared" ref="H1948:H1967" si="50">H1947+F1948-G1948</f>
        <v>23302.58000000006</v>
      </c>
      <c r="K1948" s="3" t="s">
        <v>4562</v>
      </c>
    </row>
    <row r="1949" spans="1:12" ht="23.25" hidden="1" customHeight="1" x14ac:dyDescent="0.3">
      <c r="A1949" s="3">
        <v>2025</v>
      </c>
      <c r="B1949" s="94" t="s">
        <v>435</v>
      </c>
      <c r="C1949" s="5">
        <v>45865</v>
      </c>
      <c r="D1949" s="1" t="s">
        <v>457</v>
      </c>
      <c r="E1949" s="3" t="s">
        <v>99</v>
      </c>
      <c r="F1949" s="2"/>
      <c r="G1949" s="2">
        <v>3600</v>
      </c>
      <c r="H1949" s="4">
        <f t="shared" si="50"/>
        <v>19702.58000000006</v>
      </c>
      <c r="K1949" s="3" t="s">
        <v>4564</v>
      </c>
    </row>
    <row r="1950" spans="1:12" ht="23.25" hidden="1" customHeight="1" x14ac:dyDescent="0.3">
      <c r="A1950" s="3">
        <v>2025</v>
      </c>
      <c r="B1950" s="94" t="s">
        <v>435</v>
      </c>
      <c r="C1950" s="5">
        <v>45865</v>
      </c>
      <c r="D1950" s="1" t="s">
        <v>4178</v>
      </c>
      <c r="E1950" s="3" t="s">
        <v>99</v>
      </c>
      <c r="F1950" s="2"/>
      <c r="G1950" s="2">
        <v>2500</v>
      </c>
      <c r="H1950" s="4">
        <f t="shared" si="50"/>
        <v>17202.58000000006</v>
      </c>
      <c r="K1950" s="3" t="s">
        <v>4565</v>
      </c>
    </row>
    <row r="1951" spans="1:12" ht="23.25" hidden="1" customHeight="1" x14ac:dyDescent="0.3">
      <c r="A1951" s="3">
        <v>2025</v>
      </c>
      <c r="B1951" s="94" t="s">
        <v>435</v>
      </c>
      <c r="C1951" s="5">
        <v>45865</v>
      </c>
      <c r="D1951" s="1" t="s">
        <v>593</v>
      </c>
      <c r="E1951" s="3" t="s">
        <v>99</v>
      </c>
      <c r="F1951" s="2"/>
      <c r="G1951" s="2">
        <v>6818</v>
      </c>
      <c r="H1951" s="4">
        <f t="shared" si="50"/>
        <v>10384.58000000006</v>
      </c>
      <c r="K1951" s="3" t="s">
        <v>4566</v>
      </c>
    </row>
    <row r="1952" spans="1:12" ht="23.25" hidden="1" customHeight="1" x14ac:dyDescent="0.3">
      <c r="A1952" s="3">
        <v>2025</v>
      </c>
      <c r="B1952" s="94" t="s">
        <v>435</v>
      </c>
      <c r="C1952" s="5">
        <v>45866</v>
      </c>
      <c r="D1952" s="1" t="s">
        <v>367</v>
      </c>
      <c r="E1952" s="3" t="s">
        <v>22</v>
      </c>
      <c r="F1952" s="2">
        <v>58061.09</v>
      </c>
      <c r="G1952" s="2"/>
      <c r="H1952" s="4">
        <f t="shared" si="50"/>
        <v>68445.670000000056</v>
      </c>
      <c r="K1952" s="3" t="s">
        <v>4559</v>
      </c>
      <c r="L1952" s="11" t="s">
        <v>4561</v>
      </c>
    </row>
    <row r="1953" spans="1:12" ht="23.25" hidden="1" customHeight="1" x14ac:dyDescent="0.3">
      <c r="A1953" s="3">
        <v>2025</v>
      </c>
      <c r="B1953" s="94" t="s">
        <v>435</v>
      </c>
      <c r="C1953" s="5">
        <v>45866</v>
      </c>
      <c r="D1953" s="1" t="s">
        <v>544</v>
      </c>
      <c r="E1953" s="3" t="s">
        <v>22</v>
      </c>
      <c r="F1953" s="2">
        <v>44965.66</v>
      </c>
      <c r="G1953" s="2"/>
      <c r="H1953" s="4">
        <f t="shared" si="50"/>
        <v>113411.33000000006</v>
      </c>
      <c r="K1953" s="3" t="s">
        <v>4560</v>
      </c>
      <c r="L1953" s="242">
        <v>45778</v>
      </c>
    </row>
    <row r="1954" spans="1:12" ht="23.25" hidden="1" customHeight="1" x14ac:dyDescent="0.3">
      <c r="A1954" s="3">
        <v>2025</v>
      </c>
      <c r="B1954" s="94" t="s">
        <v>435</v>
      </c>
      <c r="C1954" s="5">
        <v>45866</v>
      </c>
      <c r="D1954" s="1" t="s">
        <v>96</v>
      </c>
      <c r="E1954" s="3" t="s">
        <v>99</v>
      </c>
      <c r="F1954" s="2"/>
      <c r="G1954" s="2">
        <v>100000</v>
      </c>
      <c r="H1954" s="4">
        <f t="shared" si="50"/>
        <v>13411.33000000006</v>
      </c>
      <c r="K1954" s="3" t="s">
        <v>4563</v>
      </c>
    </row>
    <row r="1955" spans="1:12" ht="23.25" hidden="1" customHeight="1" x14ac:dyDescent="0.3">
      <c r="A1955" s="3">
        <v>2025</v>
      </c>
      <c r="B1955" s="94" t="s">
        <v>435</v>
      </c>
      <c r="C1955" s="5">
        <v>45868</v>
      </c>
      <c r="D1955" s="1" t="s">
        <v>166</v>
      </c>
      <c r="E1955" s="3" t="s">
        <v>22</v>
      </c>
      <c r="F1955" s="2">
        <v>2900</v>
      </c>
      <c r="G1955" s="2"/>
      <c r="H1955" s="4">
        <f t="shared" si="50"/>
        <v>16311.33000000006</v>
      </c>
      <c r="K1955" s="3" t="s">
        <v>4603</v>
      </c>
    </row>
    <row r="1956" spans="1:12" ht="23.25" hidden="1" customHeight="1" x14ac:dyDescent="0.3">
      <c r="A1956" s="3">
        <v>2025</v>
      </c>
      <c r="B1956" s="94" t="s">
        <v>435</v>
      </c>
      <c r="C1956" s="5">
        <v>45869</v>
      </c>
      <c r="D1956" s="1" t="s">
        <v>3119</v>
      </c>
      <c r="E1956" s="3" t="s">
        <v>22</v>
      </c>
      <c r="F1956" s="2">
        <v>1751.97</v>
      </c>
      <c r="G1956" s="2"/>
      <c r="H1956" s="4">
        <f t="shared" si="50"/>
        <v>18063.300000000061</v>
      </c>
      <c r="K1956" s="3" t="s">
        <v>4604</v>
      </c>
    </row>
    <row r="1957" spans="1:12" s="80" customFormat="1" ht="23.25" hidden="1" customHeight="1" thickBot="1" x14ac:dyDescent="0.35">
      <c r="A1957" s="34">
        <v>2025</v>
      </c>
      <c r="B1957" s="95" t="s">
        <v>435</v>
      </c>
      <c r="C1957" s="19">
        <v>45869</v>
      </c>
      <c r="D1957" s="24" t="s">
        <v>434</v>
      </c>
      <c r="E1957" s="34" t="s">
        <v>99</v>
      </c>
      <c r="F1957" s="21"/>
      <c r="G1957" s="21">
        <v>1598</v>
      </c>
      <c r="H1957" s="22">
        <f t="shared" si="50"/>
        <v>16465.300000000061</v>
      </c>
      <c r="K1957" s="34" t="s">
        <v>4605</v>
      </c>
    </row>
    <row r="1958" spans="1:12" ht="23.25" hidden="1" customHeight="1" x14ac:dyDescent="0.3">
      <c r="A1958" s="3">
        <v>2025</v>
      </c>
      <c r="B1958" s="94" t="s">
        <v>135</v>
      </c>
      <c r="C1958" s="5">
        <v>45871</v>
      </c>
      <c r="D1958" s="1" t="s">
        <v>4207</v>
      </c>
      <c r="E1958" s="3" t="s">
        <v>22</v>
      </c>
      <c r="F1958" s="2">
        <v>680.32</v>
      </c>
      <c r="G1958" s="2"/>
      <c r="H1958" s="4">
        <f t="shared" si="50"/>
        <v>17145.620000000061</v>
      </c>
      <c r="K1958" s="3" t="s">
        <v>4624</v>
      </c>
    </row>
    <row r="1959" spans="1:12" ht="23.25" hidden="1" customHeight="1" x14ac:dyDescent="0.3">
      <c r="A1959" s="3">
        <v>2025</v>
      </c>
      <c r="B1959" s="94" t="s">
        <v>135</v>
      </c>
      <c r="C1959" s="5">
        <v>45871</v>
      </c>
      <c r="D1959" s="1" t="s">
        <v>3873</v>
      </c>
      <c r="E1959" s="3" t="s">
        <v>22</v>
      </c>
      <c r="F1959" s="2">
        <v>4019.08</v>
      </c>
      <c r="G1959" s="2"/>
      <c r="H1959" s="4">
        <f t="shared" si="50"/>
        <v>21164.700000000063</v>
      </c>
      <c r="K1959" s="3" t="s">
        <v>4625</v>
      </c>
    </row>
    <row r="1960" spans="1:12" s="225" customFormat="1" ht="23.25" hidden="1" customHeight="1" thickBot="1" x14ac:dyDescent="0.35">
      <c r="A1960" s="104">
        <v>2025</v>
      </c>
      <c r="B1960" s="224" t="s">
        <v>135</v>
      </c>
      <c r="C1960" s="222">
        <v>45876</v>
      </c>
      <c r="D1960" s="105" t="s">
        <v>479</v>
      </c>
      <c r="E1960" s="104" t="s">
        <v>22</v>
      </c>
      <c r="F1960" s="106">
        <v>1800</v>
      </c>
      <c r="G1960" s="106"/>
      <c r="H1960" s="107">
        <f t="shared" si="50"/>
        <v>22964.700000000063</v>
      </c>
      <c r="K1960" s="104" t="s">
        <v>4626</v>
      </c>
    </row>
    <row r="1961" spans="1:12" ht="23.25" hidden="1" customHeight="1" x14ac:dyDescent="0.3">
      <c r="A1961" s="3">
        <v>2025</v>
      </c>
      <c r="B1961" s="94" t="s">
        <v>135</v>
      </c>
      <c r="C1961" s="5">
        <v>45889</v>
      </c>
      <c r="D1961" s="1" t="s">
        <v>574</v>
      </c>
      <c r="E1961" s="3" t="s">
        <v>22</v>
      </c>
      <c r="F1961" s="2">
        <v>49477.22</v>
      </c>
      <c r="G1961" s="2"/>
      <c r="H1961" s="4">
        <f t="shared" si="50"/>
        <v>72441.920000000071</v>
      </c>
      <c r="K1961" s="3" t="s">
        <v>4650</v>
      </c>
    </row>
    <row r="1962" spans="1:12" ht="23.25" hidden="1" customHeight="1" x14ac:dyDescent="0.3">
      <c r="A1962" s="3">
        <v>2025</v>
      </c>
      <c r="B1962" s="94" t="s">
        <v>135</v>
      </c>
      <c r="C1962" s="5">
        <v>45890</v>
      </c>
      <c r="D1962" s="1" t="s">
        <v>3899</v>
      </c>
      <c r="E1962" s="3" t="s">
        <v>22</v>
      </c>
      <c r="F1962" s="2">
        <v>5450</v>
      </c>
      <c r="G1962" s="2"/>
      <c r="H1962" s="4">
        <f t="shared" si="50"/>
        <v>77891.920000000071</v>
      </c>
      <c r="K1962" s="3" t="s">
        <v>4651</v>
      </c>
    </row>
    <row r="1963" spans="1:12" ht="23.25" hidden="1" customHeight="1" x14ac:dyDescent="0.3">
      <c r="A1963" s="3">
        <v>2025</v>
      </c>
      <c r="B1963" s="94" t="s">
        <v>135</v>
      </c>
      <c r="C1963" s="5">
        <v>45891</v>
      </c>
      <c r="D1963" s="1" t="s">
        <v>534</v>
      </c>
      <c r="E1963" s="3" t="s">
        <v>22</v>
      </c>
      <c r="F1963" s="2">
        <v>7040</v>
      </c>
      <c r="G1963" s="2"/>
      <c r="H1963" s="4">
        <f t="shared" si="50"/>
        <v>84931.920000000071</v>
      </c>
      <c r="K1963" s="3" t="s">
        <v>4652</v>
      </c>
    </row>
    <row r="1964" spans="1:12" s="225" customFormat="1" ht="23.25" hidden="1" customHeight="1" thickBot="1" x14ac:dyDescent="0.35">
      <c r="A1964" s="104">
        <v>2025</v>
      </c>
      <c r="B1964" s="224" t="s">
        <v>135</v>
      </c>
      <c r="C1964" s="222">
        <v>45891</v>
      </c>
      <c r="D1964" s="105" t="s">
        <v>47</v>
      </c>
      <c r="E1964" s="104" t="s">
        <v>99</v>
      </c>
      <c r="F1964" s="106"/>
      <c r="G1964" s="106">
        <v>50</v>
      </c>
      <c r="H1964" s="107">
        <f t="shared" si="50"/>
        <v>84881.920000000071</v>
      </c>
      <c r="K1964" s="104" t="s">
        <v>4653</v>
      </c>
    </row>
    <row r="1965" spans="1:12" ht="23.25" hidden="1" customHeight="1" x14ac:dyDescent="0.3">
      <c r="A1965" s="3">
        <v>2025</v>
      </c>
      <c r="B1965" s="94" t="s">
        <v>135</v>
      </c>
      <c r="C1965" s="5">
        <v>45891</v>
      </c>
      <c r="D1965" s="1" t="s">
        <v>166</v>
      </c>
      <c r="E1965" s="3" t="s">
        <v>22</v>
      </c>
      <c r="F1965" s="2">
        <v>2300</v>
      </c>
      <c r="G1965" s="2"/>
      <c r="H1965" s="4">
        <f t="shared" si="50"/>
        <v>87181.920000000071</v>
      </c>
      <c r="K1965" s="3" t="s">
        <v>4687</v>
      </c>
    </row>
    <row r="1966" spans="1:12" ht="23.25" hidden="1" customHeight="1" x14ac:dyDescent="0.3">
      <c r="A1966" s="3">
        <v>2025</v>
      </c>
      <c r="B1966" s="94" t="s">
        <v>135</v>
      </c>
      <c r="C1966" s="5">
        <v>45893</v>
      </c>
      <c r="D1966" s="1" t="s">
        <v>96</v>
      </c>
      <c r="E1966" s="3" t="s">
        <v>99</v>
      </c>
      <c r="F1966" s="2"/>
      <c r="G1966" s="2">
        <v>70000</v>
      </c>
      <c r="H1966" s="4">
        <f t="shared" si="50"/>
        <v>17181.920000000071</v>
      </c>
      <c r="K1966" s="3" t="s">
        <v>4661</v>
      </c>
    </row>
    <row r="1967" spans="1:12" ht="23.25" hidden="1" customHeight="1" x14ac:dyDescent="0.3">
      <c r="A1967" s="3">
        <v>2025</v>
      </c>
      <c r="B1967" s="94" t="s">
        <v>135</v>
      </c>
      <c r="C1967" s="5">
        <v>45896</v>
      </c>
      <c r="D1967" s="1" t="s">
        <v>3873</v>
      </c>
      <c r="E1967" s="3" t="s">
        <v>22</v>
      </c>
      <c r="F1967" s="2">
        <v>6549.94</v>
      </c>
      <c r="G1967" s="2"/>
      <c r="H1967" s="4">
        <f t="shared" si="50"/>
        <v>23731.86000000007</v>
      </c>
      <c r="K1967" s="3" t="s">
        <v>4688</v>
      </c>
    </row>
    <row r="1968" spans="1:12" ht="23.25" hidden="1" customHeight="1" x14ac:dyDescent="0.3">
      <c r="A1968" s="3">
        <v>2025</v>
      </c>
      <c r="B1968" s="94" t="s">
        <v>135</v>
      </c>
      <c r="C1968" s="5">
        <v>45897</v>
      </c>
      <c r="D1968" s="1" t="s">
        <v>367</v>
      </c>
      <c r="E1968" s="3" t="s">
        <v>22</v>
      </c>
      <c r="F1968" s="2">
        <v>68518.460000000006</v>
      </c>
      <c r="G1968" s="2"/>
      <c r="H1968" s="4">
        <f t="shared" ref="H1968:H1983" si="51">H1967+F1968-G1968</f>
        <v>92250.32000000008</v>
      </c>
      <c r="K1968" s="3" t="s">
        <v>4689</v>
      </c>
    </row>
    <row r="1969" spans="1:12" ht="23.25" hidden="1" customHeight="1" x14ac:dyDescent="0.3">
      <c r="A1969" s="3">
        <v>2025</v>
      </c>
      <c r="B1969" s="94" t="s">
        <v>135</v>
      </c>
      <c r="C1969" s="5">
        <v>45897</v>
      </c>
      <c r="D1969" s="1" t="s">
        <v>544</v>
      </c>
      <c r="E1969" s="3" t="s">
        <v>22</v>
      </c>
      <c r="F1969" s="2">
        <v>24660.58</v>
      </c>
      <c r="G1969" s="2"/>
      <c r="H1969" s="4">
        <f t="shared" si="51"/>
        <v>116910.90000000008</v>
      </c>
      <c r="K1969" s="3" t="s">
        <v>4690</v>
      </c>
      <c r="L1969" s="97" t="s">
        <v>4691</v>
      </c>
    </row>
    <row r="1970" spans="1:12" ht="23.25" hidden="1" customHeight="1" x14ac:dyDescent="0.3">
      <c r="A1970" s="3">
        <v>2025</v>
      </c>
      <c r="B1970" s="94" t="s">
        <v>135</v>
      </c>
      <c r="C1970" s="5">
        <v>45897</v>
      </c>
      <c r="D1970" s="1" t="s">
        <v>457</v>
      </c>
      <c r="E1970" s="3" t="s">
        <v>99</v>
      </c>
      <c r="F1970" s="2"/>
      <c r="G1970" s="2">
        <v>3600</v>
      </c>
      <c r="H1970" s="4">
        <f t="shared" si="51"/>
        <v>113310.90000000008</v>
      </c>
      <c r="K1970" s="3" t="s">
        <v>4692</v>
      </c>
    </row>
    <row r="1971" spans="1:12" ht="23.25" hidden="1" customHeight="1" x14ac:dyDescent="0.3">
      <c r="A1971" s="3">
        <v>2025</v>
      </c>
      <c r="B1971" s="94" t="s">
        <v>135</v>
      </c>
      <c r="C1971" s="5">
        <v>45897</v>
      </c>
      <c r="D1971" s="1" t="s">
        <v>4178</v>
      </c>
      <c r="E1971" s="3" t="s">
        <v>99</v>
      </c>
      <c r="F1971" s="2"/>
      <c r="G1971" s="2">
        <v>2500</v>
      </c>
      <c r="H1971" s="4">
        <f t="shared" si="51"/>
        <v>110810.90000000008</v>
      </c>
      <c r="K1971" s="3" t="s">
        <v>4693</v>
      </c>
    </row>
    <row r="1972" spans="1:12" ht="23.25" hidden="1" customHeight="1" x14ac:dyDescent="0.3">
      <c r="A1972" s="3">
        <v>2025</v>
      </c>
      <c r="B1972" s="94" t="s">
        <v>135</v>
      </c>
      <c r="C1972" s="5">
        <v>45897</v>
      </c>
      <c r="D1972" s="1" t="s">
        <v>593</v>
      </c>
      <c r="E1972" s="3" t="s">
        <v>99</v>
      </c>
      <c r="F1972" s="2"/>
      <c r="G1972" s="2">
        <v>6818</v>
      </c>
      <c r="H1972" s="4">
        <f t="shared" si="51"/>
        <v>103992.90000000008</v>
      </c>
      <c r="K1972" s="3" t="s">
        <v>4694</v>
      </c>
    </row>
    <row r="1973" spans="1:12" ht="23.25" hidden="1" customHeight="1" x14ac:dyDescent="0.3">
      <c r="A1973" s="3">
        <v>2025</v>
      </c>
      <c r="B1973" s="94" t="s">
        <v>135</v>
      </c>
      <c r="C1973" s="5">
        <v>45928</v>
      </c>
      <c r="D1973" s="1" t="s">
        <v>96</v>
      </c>
      <c r="E1973" s="3" t="s">
        <v>99</v>
      </c>
      <c r="F1973" s="2"/>
      <c r="G1973" s="2">
        <v>100000</v>
      </c>
      <c r="H1973" s="4">
        <f t="shared" si="51"/>
        <v>3992.9000000000815</v>
      </c>
      <c r="K1973" s="3" t="s">
        <v>4696</v>
      </c>
    </row>
    <row r="1974" spans="1:12" s="80" customFormat="1" ht="23.25" hidden="1" customHeight="1" thickBot="1" x14ac:dyDescent="0.35">
      <c r="A1974" s="34">
        <v>2025</v>
      </c>
      <c r="B1974" s="95" t="s">
        <v>135</v>
      </c>
      <c r="C1974" s="19">
        <v>45900</v>
      </c>
      <c r="D1974" s="24" t="s">
        <v>434</v>
      </c>
      <c r="E1974" s="34" t="s">
        <v>99</v>
      </c>
      <c r="F1974" s="21"/>
      <c r="G1974" s="21">
        <v>1598</v>
      </c>
      <c r="H1974" s="22">
        <f t="shared" si="51"/>
        <v>2394.9000000000815</v>
      </c>
      <c r="K1974" s="34" t="s">
        <v>4695</v>
      </c>
    </row>
    <row r="1975" spans="1:12" ht="23.25" hidden="1" customHeight="1" x14ac:dyDescent="0.3">
      <c r="A1975" s="3">
        <v>2025</v>
      </c>
      <c r="B1975" s="94" t="s">
        <v>147</v>
      </c>
      <c r="C1975" s="5">
        <v>45903</v>
      </c>
      <c r="D1975" s="1" t="s">
        <v>4207</v>
      </c>
      <c r="E1975" s="3" t="s">
        <v>22</v>
      </c>
      <c r="F1975" s="25">
        <v>669.9</v>
      </c>
      <c r="G1975" s="2"/>
      <c r="H1975" s="4">
        <f t="shared" si="51"/>
        <v>3064.8000000000816</v>
      </c>
      <c r="K1975" s="3" t="s">
        <v>5050</v>
      </c>
      <c r="L1975" s="10" t="s">
        <v>5052</v>
      </c>
    </row>
    <row r="1976" spans="1:12" ht="23.25" hidden="1" customHeight="1" x14ac:dyDescent="0.3">
      <c r="A1976" s="3">
        <v>2025</v>
      </c>
      <c r="B1976" s="94" t="s">
        <v>147</v>
      </c>
      <c r="C1976" s="5">
        <v>45904</v>
      </c>
      <c r="D1976" s="1" t="s">
        <v>3327</v>
      </c>
      <c r="E1976" s="3" t="s">
        <v>22</v>
      </c>
      <c r="F1976" s="2">
        <v>1236.44</v>
      </c>
      <c r="G1976" s="2"/>
      <c r="H1976" s="4">
        <f t="shared" si="51"/>
        <v>4301.2400000000816</v>
      </c>
      <c r="K1976" s="3" t="s">
        <v>4739</v>
      </c>
    </row>
    <row r="1977" spans="1:12" ht="23.25" hidden="1" customHeight="1" x14ac:dyDescent="0.3">
      <c r="A1977" s="3">
        <v>2025</v>
      </c>
      <c r="B1977" s="94" t="s">
        <v>147</v>
      </c>
      <c r="C1977" s="5">
        <v>45904</v>
      </c>
      <c r="D1977" s="1" t="s">
        <v>3582</v>
      </c>
      <c r="E1977" s="3" t="s">
        <v>22</v>
      </c>
      <c r="F1977" s="2">
        <v>1300</v>
      </c>
      <c r="G1977" s="2"/>
      <c r="H1977" s="4">
        <f t="shared" si="51"/>
        <v>5601.2400000000816</v>
      </c>
      <c r="K1977" s="3" t="s">
        <v>4740</v>
      </c>
    </row>
    <row r="1978" spans="1:12" ht="23.25" hidden="1" customHeight="1" x14ac:dyDescent="0.3">
      <c r="A1978" s="3">
        <v>2025</v>
      </c>
      <c r="B1978" s="94" t="s">
        <v>147</v>
      </c>
      <c r="C1978" s="5">
        <v>45909</v>
      </c>
      <c r="D1978" s="1" t="s">
        <v>4751</v>
      </c>
      <c r="E1978" s="3" t="s">
        <v>22</v>
      </c>
      <c r="F1978" s="2">
        <v>1100</v>
      </c>
      <c r="G1978" s="2"/>
      <c r="H1978" s="4">
        <f t="shared" si="51"/>
        <v>6701.2400000000816</v>
      </c>
      <c r="K1978" s="3" t="s">
        <v>4752</v>
      </c>
    </row>
    <row r="1979" spans="1:12" ht="23.25" hidden="1" customHeight="1" x14ac:dyDescent="0.3">
      <c r="A1979" s="3">
        <v>2025</v>
      </c>
      <c r="B1979" s="94" t="s">
        <v>147</v>
      </c>
      <c r="C1979" s="5">
        <v>45919</v>
      </c>
      <c r="D1979" s="1" t="s">
        <v>545</v>
      </c>
      <c r="E1979" s="3" t="s">
        <v>22</v>
      </c>
      <c r="F1979" s="2">
        <v>8750</v>
      </c>
      <c r="G1979" s="2"/>
      <c r="H1979" s="4">
        <f t="shared" si="51"/>
        <v>15451.240000000082</v>
      </c>
      <c r="K1979" s="3" t="s">
        <v>4770</v>
      </c>
    </row>
    <row r="1980" spans="1:12" ht="23.25" hidden="1" customHeight="1" x14ac:dyDescent="0.3">
      <c r="A1980" s="3">
        <v>2025</v>
      </c>
      <c r="B1980" s="94" t="s">
        <v>147</v>
      </c>
      <c r="C1980" s="5">
        <v>45922</v>
      </c>
      <c r="D1980" s="1" t="s">
        <v>479</v>
      </c>
      <c r="E1980" s="3" t="s">
        <v>22</v>
      </c>
      <c r="F1980" s="2">
        <v>2500</v>
      </c>
      <c r="G1980" s="2"/>
      <c r="H1980" s="4">
        <f t="shared" si="51"/>
        <v>17951.240000000082</v>
      </c>
      <c r="K1980" s="3" t="s">
        <v>4771</v>
      </c>
    </row>
    <row r="1981" spans="1:12" ht="23.25" hidden="1" customHeight="1" x14ac:dyDescent="0.3">
      <c r="A1981" s="3">
        <v>2025</v>
      </c>
      <c r="B1981" s="94" t="s">
        <v>147</v>
      </c>
      <c r="C1981" s="5">
        <v>45922</v>
      </c>
      <c r="D1981" s="1" t="s">
        <v>574</v>
      </c>
      <c r="E1981" s="3" t="s">
        <v>22</v>
      </c>
      <c r="F1981" s="2">
        <v>51763.62</v>
      </c>
      <c r="G1981" s="2"/>
      <c r="H1981" s="4">
        <f t="shared" si="51"/>
        <v>69714.860000000088</v>
      </c>
      <c r="K1981" s="3" t="s">
        <v>4777</v>
      </c>
      <c r="L1981" s="11" t="s">
        <v>4776</v>
      </c>
    </row>
    <row r="1982" spans="1:12" ht="23.25" hidden="1" customHeight="1" x14ac:dyDescent="0.3">
      <c r="A1982" s="3">
        <v>2025</v>
      </c>
      <c r="B1982" s="94" t="s">
        <v>147</v>
      </c>
      <c r="C1982" s="5">
        <v>45923</v>
      </c>
      <c r="D1982" s="1" t="s">
        <v>534</v>
      </c>
      <c r="E1982" s="3" t="s">
        <v>22</v>
      </c>
      <c r="F1982" s="2">
        <v>12540</v>
      </c>
      <c r="G1982" s="2"/>
      <c r="H1982" s="4">
        <f t="shared" si="51"/>
        <v>82254.860000000088</v>
      </c>
      <c r="K1982" s="3" t="s">
        <v>4772</v>
      </c>
    </row>
    <row r="1983" spans="1:12" ht="23.25" hidden="1" customHeight="1" x14ac:dyDescent="0.3">
      <c r="A1983" s="3">
        <v>2025</v>
      </c>
      <c r="B1983" s="94" t="s">
        <v>147</v>
      </c>
      <c r="C1983" s="5">
        <v>45927</v>
      </c>
      <c r="D1983" s="1" t="s">
        <v>469</v>
      </c>
      <c r="E1983" s="3" t="s">
        <v>22</v>
      </c>
      <c r="F1983" s="2">
        <v>6466</v>
      </c>
      <c r="G1983" s="2"/>
      <c r="H1983" s="4">
        <f t="shared" si="51"/>
        <v>88720.860000000088</v>
      </c>
      <c r="K1983" s="3" t="s">
        <v>4784</v>
      </c>
    </row>
    <row r="1984" spans="1:12" ht="23.25" hidden="1" customHeight="1" x14ac:dyDescent="0.3">
      <c r="A1984" s="3">
        <v>2025</v>
      </c>
      <c r="B1984" s="94" t="s">
        <v>147</v>
      </c>
      <c r="C1984" s="5">
        <v>45927</v>
      </c>
      <c r="D1984" s="1" t="s">
        <v>3873</v>
      </c>
      <c r="E1984" s="3" t="s">
        <v>22</v>
      </c>
      <c r="F1984" s="2">
        <v>8065.74</v>
      </c>
      <c r="G1984" s="2"/>
      <c r="H1984" s="4">
        <f t="shared" ref="H1984:H2033" si="52">H1983+F1984-G1984</f>
        <v>96786.600000000093</v>
      </c>
      <c r="K1984" s="3" t="s">
        <v>4785</v>
      </c>
    </row>
    <row r="1985" spans="1:12" ht="23.25" hidden="1" customHeight="1" x14ac:dyDescent="0.3">
      <c r="A1985" s="3">
        <v>2025</v>
      </c>
      <c r="B1985" s="94" t="s">
        <v>147</v>
      </c>
      <c r="C1985" s="5">
        <v>45928</v>
      </c>
      <c r="D1985" s="1" t="s">
        <v>457</v>
      </c>
      <c r="E1985" s="3" t="s">
        <v>99</v>
      </c>
      <c r="F1985" s="2"/>
      <c r="G1985" s="2">
        <v>3600</v>
      </c>
      <c r="H1985" s="4">
        <f t="shared" si="52"/>
        <v>93186.600000000093</v>
      </c>
      <c r="K1985" s="3" t="s">
        <v>4786</v>
      </c>
    </row>
    <row r="1986" spans="1:12" ht="23.25" hidden="1" customHeight="1" x14ac:dyDescent="0.3">
      <c r="A1986" s="3">
        <v>2025</v>
      </c>
      <c r="B1986" s="94" t="s">
        <v>147</v>
      </c>
      <c r="C1986" s="5">
        <v>45928</v>
      </c>
      <c r="D1986" s="1" t="s">
        <v>4178</v>
      </c>
      <c r="E1986" s="3" t="s">
        <v>99</v>
      </c>
      <c r="F1986" s="2"/>
      <c r="G1986" s="2">
        <v>2500</v>
      </c>
      <c r="H1986" s="4">
        <f t="shared" si="52"/>
        <v>90686.600000000093</v>
      </c>
      <c r="K1986" s="3" t="s">
        <v>4787</v>
      </c>
    </row>
    <row r="1987" spans="1:12" ht="23.25" hidden="1" customHeight="1" x14ac:dyDescent="0.3">
      <c r="A1987" s="3">
        <v>2025</v>
      </c>
      <c r="B1987" s="94" t="s">
        <v>147</v>
      </c>
      <c r="C1987" s="5">
        <v>45928</v>
      </c>
      <c r="D1987" s="1" t="s">
        <v>593</v>
      </c>
      <c r="E1987" s="3" t="s">
        <v>99</v>
      </c>
      <c r="F1987" s="2"/>
      <c r="G1987" s="2">
        <v>6818</v>
      </c>
      <c r="H1987" s="4">
        <f t="shared" si="52"/>
        <v>83868.600000000093</v>
      </c>
      <c r="K1987" s="3" t="s">
        <v>4789</v>
      </c>
    </row>
    <row r="1988" spans="1:12" ht="23.25" hidden="1" customHeight="1" x14ac:dyDescent="0.3">
      <c r="A1988" s="3">
        <v>2025</v>
      </c>
      <c r="B1988" s="94" t="s">
        <v>147</v>
      </c>
      <c r="C1988" s="5">
        <v>45928</v>
      </c>
      <c r="D1988" s="1" t="s">
        <v>96</v>
      </c>
      <c r="E1988" s="3" t="s">
        <v>99</v>
      </c>
      <c r="F1988" s="2"/>
      <c r="G1988" s="2">
        <v>80000</v>
      </c>
      <c r="H1988" s="4">
        <f t="shared" si="52"/>
        <v>3868.6000000000931</v>
      </c>
      <c r="K1988" s="3" t="s">
        <v>4790</v>
      </c>
    </row>
    <row r="1989" spans="1:12" ht="23.25" hidden="1" customHeight="1" x14ac:dyDescent="0.3">
      <c r="A1989" s="3">
        <v>2025</v>
      </c>
      <c r="B1989" s="94" t="s">
        <v>147</v>
      </c>
      <c r="C1989" s="5">
        <v>45928</v>
      </c>
      <c r="D1989" s="1" t="s">
        <v>4178</v>
      </c>
      <c r="E1989" s="3" t="s">
        <v>99</v>
      </c>
      <c r="F1989" s="2"/>
      <c r="G1989" s="2">
        <v>1500</v>
      </c>
      <c r="H1989" s="4">
        <f t="shared" si="52"/>
        <v>2368.6000000000931</v>
      </c>
      <c r="K1989" s="3" t="s">
        <v>4788</v>
      </c>
    </row>
    <row r="1990" spans="1:12" ht="23.25" hidden="1" customHeight="1" x14ac:dyDescent="0.3">
      <c r="A1990" s="3">
        <v>2025</v>
      </c>
      <c r="B1990" s="94" t="s">
        <v>147</v>
      </c>
      <c r="C1990" s="5">
        <v>45929</v>
      </c>
      <c r="D1990" s="1" t="s">
        <v>367</v>
      </c>
      <c r="E1990" s="3" t="s">
        <v>22</v>
      </c>
      <c r="F1990" s="2">
        <v>60416.27</v>
      </c>
      <c r="G1990" s="2"/>
      <c r="H1990" s="4">
        <f t="shared" si="52"/>
        <v>62784.87000000009</v>
      </c>
      <c r="K1990" s="3" t="s">
        <v>4799</v>
      </c>
    </row>
    <row r="1991" spans="1:12" ht="23.25" hidden="1" customHeight="1" x14ac:dyDescent="0.3">
      <c r="A1991" s="3">
        <v>2025</v>
      </c>
      <c r="B1991" s="94" t="s">
        <v>147</v>
      </c>
      <c r="C1991" s="5">
        <v>45929</v>
      </c>
      <c r="D1991" s="1" t="s">
        <v>544</v>
      </c>
      <c r="E1991" s="3" t="s">
        <v>22</v>
      </c>
      <c r="F1991" s="2">
        <v>34371.449999999997</v>
      </c>
      <c r="G1991" s="2"/>
      <c r="H1991" s="4">
        <f t="shared" si="52"/>
        <v>97156.320000000094</v>
      </c>
      <c r="K1991" s="3" t="s">
        <v>4800</v>
      </c>
    </row>
    <row r="1992" spans="1:12" ht="23.25" hidden="1" customHeight="1" x14ac:dyDescent="0.3">
      <c r="A1992" s="3">
        <v>2025</v>
      </c>
      <c r="B1992" s="94" t="s">
        <v>147</v>
      </c>
      <c r="C1992" s="5">
        <v>45930</v>
      </c>
      <c r="D1992" s="1" t="s">
        <v>479</v>
      </c>
      <c r="E1992" s="3" t="s">
        <v>22</v>
      </c>
      <c r="F1992" s="2">
        <v>5100</v>
      </c>
      <c r="G1992" s="2"/>
      <c r="H1992" s="4">
        <f t="shared" si="52"/>
        <v>102256.32000000009</v>
      </c>
      <c r="K1992" s="3" t="s">
        <v>4801</v>
      </c>
    </row>
    <row r="1993" spans="1:12" ht="23.25" hidden="1" customHeight="1" x14ac:dyDescent="0.3">
      <c r="A1993" s="3">
        <v>2025</v>
      </c>
      <c r="B1993" s="94" t="s">
        <v>147</v>
      </c>
      <c r="C1993" s="5">
        <v>45930</v>
      </c>
      <c r="D1993" s="1" t="s">
        <v>3119</v>
      </c>
      <c r="E1993" s="3" t="s">
        <v>22</v>
      </c>
      <c r="F1993" s="2">
        <v>2164.46</v>
      </c>
      <c r="G1993" s="2"/>
      <c r="H1993" s="4">
        <f t="shared" si="52"/>
        <v>104420.7800000001</v>
      </c>
      <c r="K1993" s="3" t="s">
        <v>4802</v>
      </c>
    </row>
    <row r="1994" spans="1:12" ht="23.25" hidden="1" customHeight="1" x14ac:dyDescent="0.3">
      <c r="A1994" s="3">
        <v>2025</v>
      </c>
      <c r="B1994" s="94" t="s">
        <v>147</v>
      </c>
      <c r="C1994" s="5">
        <v>45930</v>
      </c>
      <c r="D1994" s="1" t="s">
        <v>96</v>
      </c>
      <c r="E1994" s="3" t="s">
        <v>99</v>
      </c>
      <c r="F1994" s="2"/>
      <c r="G1994" s="2">
        <v>100000</v>
      </c>
      <c r="H1994" s="4">
        <f t="shared" si="52"/>
        <v>4420.7800000001007</v>
      </c>
      <c r="K1994" s="3" t="s">
        <v>4804</v>
      </c>
    </row>
    <row r="1995" spans="1:12" ht="23.25" hidden="1" customHeight="1" x14ac:dyDescent="0.3">
      <c r="A1995" s="3">
        <v>2025</v>
      </c>
      <c r="B1995" s="94" t="s">
        <v>147</v>
      </c>
      <c r="C1995" s="5">
        <v>45930</v>
      </c>
      <c r="D1995" s="1" t="s">
        <v>2200</v>
      </c>
      <c r="E1995" s="3" t="s">
        <v>22</v>
      </c>
      <c r="F1995" s="2">
        <v>1650</v>
      </c>
      <c r="G1995" s="2"/>
      <c r="H1995" s="4">
        <f t="shared" si="52"/>
        <v>6070.7800000001007</v>
      </c>
      <c r="K1995" s="3" t="s">
        <v>4803</v>
      </c>
    </row>
    <row r="1996" spans="1:12" s="80" customFormat="1" ht="23.25" hidden="1" customHeight="1" thickBot="1" x14ac:dyDescent="0.35">
      <c r="A1996" s="34">
        <v>2025</v>
      </c>
      <c r="B1996" s="95" t="s">
        <v>147</v>
      </c>
      <c r="C1996" s="19">
        <v>45930</v>
      </c>
      <c r="D1996" s="24" t="s">
        <v>434</v>
      </c>
      <c r="E1996" s="34" t="s">
        <v>99</v>
      </c>
      <c r="F1996" s="21"/>
      <c r="G1996" s="21">
        <v>1598</v>
      </c>
      <c r="H1996" s="22">
        <f t="shared" si="52"/>
        <v>4472.7800000001007</v>
      </c>
      <c r="K1996" s="34" t="s">
        <v>4805</v>
      </c>
    </row>
    <row r="1997" spans="1:12" ht="23.25" hidden="1" customHeight="1" x14ac:dyDescent="0.3">
      <c r="A1997" s="3">
        <v>2025</v>
      </c>
      <c r="B1997" s="94" t="s">
        <v>459</v>
      </c>
      <c r="C1997" s="5">
        <v>45936</v>
      </c>
      <c r="D1997" s="1" t="s">
        <v>3582</v>
      </c>
      <c r="E1997" s="3" t="s">
        <v>22</v>
      </c>
      <c r="F1997" s="2">
        <v>25050</v>
      </c>
      <c r="G1997" s="2"/>
      <c r="H1997" s="4">
        <f t="shared" si="52"/>
        <v>29522.780000000101</v>
      </c>
      <c r="K1997" s="3" t="s">
        <v>4843</v>
      </c>
    </row>
    <row r="1998" spans="1:12" ht="23.25" hidden="1" customHeight="1" x14ac:dyDescent="0.3">
      <c r="A1998" s="3">
        <v>2025</v>
      </c>
      <c r="B1998" s="94" t="s">
        <v>459</v>
      </c>
      <c r="C1998" s="5">
        <v>45939</v>
      </c>
      <c r="D1998" s="1" t="s">
        <v>545</v>
      </c>
      <c r="E1998" s="3" t="s">
        <v>22</v>
      </c>
      <c r="F1998" s="2">
        <v>4700</v>
      </c>
      <c r="G1998" s="2"/>
      <c r="H1998" s="4">
        <f t="shared" si="52"/>
        <v>34222.780000000101</v>
      </c>
      <c r="K1998" s="3" t="s">
        <v>4844</v>
      </c>
    </row>
    <row r="1999" spans="1:12" s="85" customFormat="1" ht="23.25" hidden="1" customHeight="1" x14ac:dyDescent="0.3">
      <c r="A1999" s="54">
        <v>2025</v>
      </c>
      <c r="B1999" s="171" t="s">
        <v>459</v>
      </c>
      <c r="C1999" s="51">
        <v>45946</v>
      </c>
      <c r="D1999" s="50" t="s">
        <v>534</v>
      </c>
      <c r="E1999" s="54" t="s">
        <v>22</v>
      </c>
      <c r="F1999" s="52">
        <v>7280</v>
      </c>
      <c r="G1999" s="52"/>
      <c r="H1999" s="84">
        <f t="shared" si="52"/>
        <v>41502.780000000101</v>
      </c>
      <c r="K1999" s="54" t="s">
        <v>4896</v>
      </c>
    </row>
    <row r="2000" spans="1:12" ht="23.25" hidden="1" customHeight="1" x14ac:dyDescent="0.3">
      <c r="A2000" s="3">
        <v>2025</v>
      </c>
      <c r="B2000" s="94" t="s">
        <v>459</v>
      </c>
      <c r="C2000" s="5">
        <v>45951</v>
      </c>
      <c r="D2000" s="1" t="s">
        <v>574</v>
      </c>
      <c r="E2000" s="3" t="s">
        <v>22</v>
      </c>
      <c r="F2000" s="2">
        <v>49189.84</v>
      </c>
      <c r="G2000" s="2"/>
      <c r="H2000" s="4">
        <f t="shared" si="52"/>
        <v>90692.620000000097</v>
      </c>
      <c r="K2000" s="3" t="s">
        <v>4967</v>
      </c>
      <c r="L2000" s="11" t="s">
        <v>4968</v>
      </c>
    </row>
    <row r="2001" spans="1:12" ht="23.25" hidden="1" customHeight="1" x14ac:dyDescent="0.3">
      <c r="A2001" s="3">
        <v>2025</v>
      </c>
      <c r="B2001" s="94" t="s">
        <v>459</v>
      </c>
      <c r="C2001" s="5">
        <v>45953</v>
      </c>
      <c r="D2001" s="1" t="s">
        <v>511</v>
      </c>
      <c r="E2001" s="3" t="s">
        <v>22</v>
      </c>
      <c r="F2001" s="2">
        <v>1652.72</v>
      </c>
      <c r="G2001" s="2"/>
      <c r="H2001" s="4">
        <f t="shared" si="52"/>
        <v>92345.340000000098</v>
      </c>
      <c r="K2001" s="3" t="s">
        <v>4969</v>
      </c>
      <c r="L2001" s="11" t="s">
        <v>4970</v>
      </c>
    </row>
    <row r="2002" spans="1:12" ht="23.25" hidden="1" customHeight="1" x14ac:dyDescent="0.3">
      <c r="A2002" s="3">
        <v>2025</v>
      </c>
      <c r="B2002" s="94" t="s">
        <v>459</v>
      </c>
      <c r="C2002" s="5">
        <v>45954</v>
      </c>
      <c r="D2002" s="1" t="s">
        <v>4906</v>
      </c>
      <c r="E2002" s="3" t="s">
        <v>99</v>
      </c>
      <c r="F2002" s="88">
        <v>26.99</v>
      </c>
      <c r="G2002" s="88"/>
      <c r="H2002" s="4">
        <f t="shared" si="52"/>
        <v>92372.330000000104</v>
      </c>
      <c r="K2002" s="3" t="s">
        <v>5055</v>
      </c>
      <c r="L2002" s="1" t="s">
        <v>5056</v>
      </c>
    </row>
    <row r="2003" spans="1:12" ht="23.25" hidden="1" customHeight="1" x14ac:dyDescent="0.3">
      <c r="A2003" s="3">
        <v>2025</v>
      </c>
      <c r="B2003" s="94" t="s">
        <v>459</v>
      </c>
      <c r="C2003" s="5">
        <v>45957</v>
      </c>
      <c r="D2003" s="1" t="s">
        <v>166</v>
      </c>
      <c r="E2003" s="3" t="s">
        <v>22</v>
      </c>
      <c r="F2003" s="2">
        <v>9400</v>
      </c>
      <c r="G2003" s="2"/>
      <c r="H2003" s="4">
        <f t="shared" si="52"/>
        <v>101772.3300000001</v>
      </c>
      <c r="K2003" s="3" t="s">
        <v>4971</v>
      </c>
    </row>
    <row r="2004" spans="1:12" ht="23.25" hidden="1" customHeight="1" x14ac:dyDescent="0.3">
      <c r="A2004" s="3">
        <v>2025</v>
      </c>
      <c r="B2004" s="94" t="s">
        <v>459</v>
      </c>
      <c r="C2004" s="5">
        <v>45958</v>
      </c>
      <c r="D2004" s="1" t="s">
        <v>96</v>
      </c>
      <c r="E2004" s="3" t="s">
        <v>99</v>
      </c>
      <c r="F2004" s="2"/>
      <c r="G2004" s="2">
        <v>80000</v>
      </c>
      <c r="H2004" s="4">
        <f t="shared" si="52"/>
        <v>21772.330000000104</v>
      </c>
      <c r="K2004" s="3" t="s">
        <v>4972</v>
      </c>
    </row>
    <row r="2005" spans="1:12" ht="23.25" hidden="1" customHeight="1" x14ac:dyDescent="0.3">
      <c r="A2005" s="3">
        <v>2025</v>
      </c>
      <c r="B2005" s="94" t="s">
        <v>459</v>
      </c>
      <c r="C2005" s="5">
        <v>45958</v>
      </c>
      <c r="D2005" s="1" t="s">
        <v>457</v>
      </c>
      <c r="E2005" s="3" t="s">
        <v>99</v>
      </c>
      <c r="F2005" s="2"/>
      <c r="G2005" s="2">
        <v>3600</v>
      </c>
      <c r="H2005" s="4">
        <f t="shared" si="52"/>
        <v>18172.330000000104</v>
      </c>
      <c r="K2005" s="3" t="s">
        <v>4975</v>
      </c>
    </row>
    <row r="2006" spans="1:12" ht="23.25" hidden="1" customHeight="1" x14ac:dyDescent="0.3">
      <c r="A2006" s="3">
        <v>2025</v>
      </c>
      <c r="B2006" s="94" t="s">
        <v>459</v>
      </c>
      <c r="C2006" s="5">
        <v>45958</v>
      </c>
      <c r="D2006" s="1" t="s">
        <v>4178</v>
      </c>
      <c r="E2006" s="3" t="s">
        <v>99</v>
      </c>
      <c r="F2006" s="2"/>
      <c r="G2006" s="2">
        <v>2500</v>
      </c>
      <c r="H2006" s="4">
        <f t="shared" si="52"/>
        <v>15672.330000000104</v>
      </c>
      <c r="K2006" s="3" t="s">
        <v>4982</v>
      </c>
    </row>
    <row r="2007" spans="1:12" ht="23.25" hidden="1" customHeight="1" x14ac:dyDescent="0.3">
      <c r="A2007" s="3">
        <v>2025</v>
      </c>
      <c r="B2007" s="94" t="s">
        <v>459</v>
      </c>
      <c r="C2007" s="5">
        <v>45958</v>
      </c>
      <c r="D2007" s="1" t="s">
        <v>593</v>
      </c>
      <c r="E2007" s="3" t="s">
        <v>99</v>
      </c>
      <c r="F2007" s="2"/>
      <c r="G2007" s="2">
        <v>6818</v>
      </c>
      <c r="H2007" s="4">
        <f t="shared" si="52"/>
        <v>8854.3300000001036</v>
      </c>
      <c r="K2007" s="3" t="s">
        <v>4976</v>
      </c>
    </row>
    <row r="2008" spans="1:12" ht="23.25" hidden="1" customHeight="1" x14ac:dyDescent="0.3">
      <c r="A2008" s="3">
        <v>2025</v>
      </c>
      <c r="B2008" s="94" t="s">
        <v>459</v>
      </c>
      <c r="C2008" s="5">
        <v>45958</v>
      </c>
      <c r="D2008" s="1" t="s">
        <v>1842</v>
      </c>
      <c r="E2008" s="3" t="s">
        <v>22</v>
      </c>
      <c r="F2008" s="2">
        <v>1150</v>
      </c>
      <c r="G2008" s="2"/>
      <c r="H2008" s="4">
        <f t="shared" si="52"/>
        <v>10004.330000000104</v>
      </c>
      <c r="K2008" s="3" t="s">
        <v>4985</v>
      </c>
    </row>
    <row r="2009" spans="1:12" ht="23.25" hidden="1" customHeight="1" x14ac:dyDescent="0.3">
      <c r="A2009" s="3">
        <v>2025</v>
      </c>
      <c r="B2009" s="94" t="s">
        <v>459</v>
      </c>
      <c r="C2009" s="5">
        <v>45958</v>
      </c>
      <c r="D2009" s="1" t="s">
        <v>367</v>
      </c>
      <c r="E2009" s="3" t="s">
        <v>22</v>
      </c>
      <c r="F2009" s="2">
        <v>68677.83</v>
      </c>
      <c r="G2009" s="2"/>
      <c r="H2009" s="4">
        <f t="shared" si="52"/>
        <v>78682.160000000105</v>
      </c>
      <c r="K2009" s="3" t="s">
        <v>4981</v>
      </c>
    </row>
    <row r="2010" spans="1:12" ht="23.25" hidden="1" customHeight="1" x14ac:dyDescent="0.3">
      <c r="A2010" s="3">
        <v>2025</v>
      </c>
      <c r="B2010" s="94" t="s">
        <v>459</v>
      </c>
      <c r="C2010" s="5">
        <v>45958</v>
      </c>
      <c r="D2010" s="1" t="s">
        <v>544</v>
      </c>
      <c r="E2010" s="3" t="s">
        <v>22</v>
      </c>
      <c r="F2010" s="2">
        <v>21718.78</v>
      </c>
      <c r="G2010" s="2"/>
      <c r="H2010" s="4">
        <f t="shared" si="52"/>
        <v>100400.9400000001</v>
      </c>
      <c r="J2010" s="11" t="s">
        <v>179</v>
      </c>
      <c r="K2010" s="3" t="s">
        <v>4953</v>
      </c>
    </row>
    <row r="2011" spans="1:12" ht="23.25" hidden="1" customHeight="1" x14ac:dyDescent="0.3">
      <c r="A2011" s="3">
        <v>2025</v>
      </c>
      <c r="B2011" s="94" t="s">
        <v>459</v>
      </c>
      <c r="C2011" s="5">
        <v>45958</v>
      </c>
      <c r="D2011" s="1" t="s">
        <v>3582</v>
      </c>
      <c r="E2011" s="3" t="s">
        <v>22</v>
      </c>
      <c r="F2011" s="2">
        <v>16650</v>
      </c>
      <c r="G2011" s="2"/>
      <c r="H2011" s="4">
        <f t="shared" si="52"/>
        <v>117050.9400000001</v>
      </c>
      <c r="K2011" s="3" t="s">
        <v>4983</v>
      </c>
    </row>
    <row r="2012" spans="1:12" ht="23.25" hidden="1" customHeight="1" x14ac:dyDescent="0.3">
      <c r="A2012" s="3">
        <v>2025</v>
      </c>
      <c r="B2012" s="94" t="s">
        <v>459</v>
      </c>
      <c r="C2012" s="5">
        <v>45958</v>
      </c>
      <c r="D2012" s="1" t="s">
        <v>3873</v>
      </c>
      <c r="E2012" s="3" t="s">
        <v>22</v>
      </c>
      <c r="F2012" s="2">
        <v>11152.59</v>
      </c>
      <c r="G2012" s="2"/>
      <c r="H2012" s="4">
        <f t="shared" si="52"/>
        <v>128203.5300000001</v>
      </c>
      <c r="K2012" s="3" t="s">
        <v>4984</v>
      </c>
    </row>
    <row r="2013" spans="1:12" ht="23.25" hidden="1" customHeight="1" x14ac:dyDescent="0.3">
      <c r="A2013" s="3">
        <v>2025</v>
      </c>
      <c r="B2013" s="94" t="s">
        <v>459</v>
      </c>
      <c r="C2013" s="5">
        <v>45961</v>
      </c>
      <c r="D2013" s="1" t="s">
        <v>96</v>
      </c>
      <c r="E2013" s="3" t="s">
        <v>99</v>
      </c>
      <c r="F2013" s="2"/>
      <c r="G2013" s="2">
        <v>100000</v>
      </c>
      <c r="H2013" s="4">
        <f t="shared" si="52"/>
        <v>28203.530000000101</v>
      </c>
      <c r="K2013" s="3" t="s">
        <v>4973</v>
      </c>
    </row>
    <row r="2014" spans="1:12" ht="23.25" hidden="1" customHeight="1" x14ac:dyDescent="0.3">
      <c r="A2014" s="3">
        <v>2025</v>
      </c>
      <c r="B2014" s="94" t="s">
        <v>459</v>
      </c>
      <c r="C2014" s="5">
        <v>45961</v>
      </c>
      <c r="D2014" s="1" t="s">
        <v>96</v>
      </c>
      <c r="E2014" s="3" t="s">
        <v>99</v>
      </c>
      <c r="F2014" s="2"/>
      <c r="G2014" s="2">
        <v>10000</v>
      </c>
      <c r="H2014" s="4">
        <f t="shared" si="52"/>
        <v>18203.530000000101</v>
      </c>
      <c r="K2014" s="3" t="s">
        <v>4974</v>
      </c>
    </row>
    <row r="2015" spans="1:12" s="80" customFormat="1" ht="23.25" hidden="1" customHeight="1" thickBot="1" x14ac:dyDescent="0.35">
      <c r="A2015" s="34">
        <v>2025</v>
      </c>
      <c r="B2015" s="95" t="s">
        <v>459</v>
      </c>
      <c r="C2015" s="19">
        <v>45961</v>
      </c>
      <c r="D2015" s="24" t="s">
        <v>434</v>
      </c>
      <c r="E2015" s="34" t="s">
        <v>99</v>
      </c>
      <c r="F2015" s="21"/>
      <c r="G2015" s="21">
        <v>1598</v>
      </c>
      <c r="H2015" s="22">
        <f t="shared" si="52"/>
        <v>16605.530000000101</v>
      </c>
      <c r="K2015" s="34" t="s">
        <v>4977</v>
      </c>
    </row>
    <row r="2016" spans="1:12" ht="23.25" hidden="1" customHeight="1" x14ac:dyDescent="0.3">
      <c r="A2016" s="3">
        <v>2025</v>
      </c>
      <c r="B2016" s="94" t="s">
        <v>360</v>
      </c>
      <c r="C2016" s="5">
        <v>45973</v>
      </c>
      <c r="D2016" s="1" t="s">
        <v>477</v>
      </c>
      <c r="E2016" s="3" t="s">
        <v>22</v>
      </c>
      <c r="F2016" s="2">
        <v>3300</v>
      </c>
      <c r="G2016" s="2"/>
      <c r="H2016" s="4">
        <f t="shared" si="52"/>
        <v>19905.530000000101</v>
      </c>
      <c r="K2016" s="3" t="s">
        <v>5016</v>
      </c>
    </row>
    <row r="2017" spans="1:16383" ht="23.25" hidden="1" customHeight="1" x14ac:dyDescent="0.3">
      <c r="A2017" s="3">
        <v>2025</v>
      </c>
      <c r="B2017" s="94" t="s">
        <v>360</v>
      </c>
      <c r="C2017" s="5">
        <v>45974</v>
      </c>
      <c r="D2017" s="1" t="s">
        <v>545</v>
      </c>
      <c r="E2017" s="3" t="s">
        <v>22</v>
      </c>
      <c r="F2017" s="2">
        <v>14900</v>
      </c>
      <c r="G2017" s="2"/>
      <c r="H2017" s="4">
        <f t="shared" si="52"/>
        <v>34805.530000000101</v>
      </c>
      <c r="K2017" s="3" t="s">
        <v>5017</v>
      </c>
    </row>
    <row r="2018" spans="1:16383" ht="23.25" hidden="1" customHeight="1" x14ac:dyDescent="0.3">
      <c r="A2018" s="3">
        <v>2025</v>
      </c>
      <c r="B2018" s="94" t="s">
        <v>360</v>
      </c>
      <c r="C2018" s="5">
        <v>45976</v>
      </c>
      <c r="D2018" s="1" t="s">
        <v>572</v>
      </c>
      <c r="E2018" s="3" t="s">
        <v>22</v>
      </c>
      <c r="F2018" s="2">
        <v>4050</v>
      </c>
      <c r="G2018" s="2"/>
      <c r="H2018" s="4">
        <f t="shared" si="52"/>
        <v>38855.530000000101</v>
      </c>
      <c r="K2018" s="3" t="s">
        <v>5018</v>
      </c>
    </row>
    <row r="2019" spans="1:16383" ht="23.25" hidden="1" customHeight="1" x14ac:dyDescent="0.3">
      <c r="A2019" s="3">
        <v>2025</v>
      </c>
      <c r="B2019" s="94" t="s">
        <v>360</v>
      </c>
      <c r="C2019" s="5">
        <v>45979</v>
      </c>
      <c r="D2019" s="1" t="s">
        <v>3362</v>
      </c>
      <c r="E2019" s="3" t="s">
        <v>22</v>
      </c>
      <c r="F2019" s="2">
        <v>6802.37</v>
      </c>
      <c r="G2019" s="2"/>
      <c r="H2019" s="4">
        <f t="shared" si="52"/>
        <v>45657.900000000103</v>
      </c>
      <c r="K2019" s="3" t="s">
        <v>5019</v>
      </c>
    </row>
    <row r="2020" spans="1:16383" ht="23.25" hidden="1" customHeight="1" x14ac:dyDescent="0.3">
      <c r="A2020" s="3">
        <v>2025</v>
      </c>
      <c r="B2020" s="94" t="s">
        <v>360</v>
      </c>
      <c r="C2020" s="5">
        <v>45980</v>
      </c>
      <c r="D2020" s="1" t="s">
        <v>534</v>
      </c>
      <c r="E2020" s="3" t="s">
        <v>22</v>
      </c>
      <c r="F2020" s="2">
        <v>4840</v>
      </c>
      <c r="G2020" s="2"/>
      <c r="H2020" s="4">
        <f t="shared" si="52"/>
        <v>50497.900000000103</v>
      </c>
      <c r="K2020" s="3" t="s">
        <v>5020</v>
      </c>
    </row>
    <row r="2021" spans="1:16383" s="85" customFormat="1" ht="23.25" hidden="1" customHeight="1" x14ac:dyDescent="0.3">
      <c r="A2021" s="54">
        <v>2025</v>
      </c>
      <c r="B2021" s="171" t="s">
        <v>360</v>
      </c>
      <c r="C2021" s="51">
        <v>45981</v>
      </c>
      <c r="D2021" s="50" t="s">
        <v>574</v>
      </c>
      <c r="E2021" s="54" t="s">
        <v>22</v>
      </c>
      <c r="F2021" s="52">
        <v>52296.55</v>
      </c>
      <c r="G2021" s="52"/>
      <c r="H2021" s="84">
        <f t="shared" si="52"/>
        <v>102794.4500000001</v>
      </c>
      <c r="K2021" s="54" t="s">
        <v>5021</v>
      </c>
    </row>
    <row r="2022" spans="1:16383" ht="23.25" hidden="1" customHeight="1" x14ac:dyDescent="0.3">
      <c r="A2022" s="3">
        <v>2025</v>
      </c>
      <c r="B2022" s="94" t="s">
        <v>360</v>
      </c>
      <c r="C2022" s="5">
        <v>45984</v>
      </c>
      <c r="D2022" s="1" t="s">
        <v>3873</v>
      </c>
      <c r="E2022" s="3" t="s">
        <v>22</v>
      </c>
      <c r="F2022" s="2">
        <v>10440.790000000001</v>
      </c>
      <c r="G2022" s="2"/>
      <c r="H2022" s="4">
        <f t="shared" si="52"/>
        <v>113235.24000000011</v>
      </c>
      <c r="K2022" s="3" t="s">
        <v>5035</v>
      </c>
    </row>
    <row r="2023" spans="1:16383" ht="23.25" hidden="1" customHeight="1" x14ac:dyDescent="0.3">
      <c r="A2023" s="3">
        <v>2025</v>
      </c>
      <c r="B2023" s="94" t="s">
        <v>360</v>
      </c>
      <c r="C2023" s="5">
        <v>45985</v>
      </c>
      <c r="D2023" s="1" t="s">
        <v>3119</v>
      </c>
      <c r="E2023" s="3" t="s">
        <v>22</v>
      </c>
      <c r="F2023" s="2">
        <v>1918.7</v>
      </c>
      <c r="G2023" s="2"/>
      <c r="H2023" s="4">
        <f t="shared" si="52"/>
        <v>115153.9400000001</v>
      </c>
      <c r="K2023" s="3" t="s">
        <v>5047</v>
      </c>
    </row>
    <row r="2024" spans="1:16383" ht="23.25" hidden="1" customHeight="1" x14ac:dyDescent="0.3">
      <c r="A2024" s="3">
        <v>2025</v>
      </c>
      <c r="B2024" s="94" t="s">
        <v>360</v>
      </c>
      <c r="C2024" s="5">
        <v>45987</v>
      </c>
      <c r="D2024" s="1" t="s">
        <v>3582</v>
      </c>
      <c r="E2024" s="3" t="s">
        <v>22</v>
      </c>
      <c r="F2024" s="2">
        <v>28920</v>
      </c>
      <c r="G2024" s="2"/>
      <c r="H2024" s="4">
        <f t="shared" si="52"/>
        <v>144073.94000000012</v>
      </c>
      <c r="K2024" s="3" t="s">
        <v>5059</v>
      </c>
    </row>
    <row r="2025" spans="1:16383" ht="23.25" hidden="1" customHeight="1" x14ac:dyDescent="0.3">
      <c r="A2025" s="3">
        <v>2025</v>
      </c>
      <c r="B2025" s="94" t="s">
        <v>360</v>
      </c>
      <c r="C2025" s="5">
        <v>45989</v>
      </c>
      <c r="D2025" s="1" t="s">
        <v>544</v>
      </c>
      <c r="E2025" s="3" t="s">
        <v>22</v>
      </c>
      <c r="F2025" s="2">
        <v>11465.96</v>
      </c>
      <c r="G2025" s="2"/>
      <c r="H2025" s="4">
        <f t="shared" si="52"/>
        <v>155539.90000000011</v>
      </c>
      <c r="K2025" s="3" t="s">
        <v>5057</v>
      </c>
    </row>
    <row r="2026" spans="1:16383" ht="23.25" hidden="1" customHeight="1" x14ac:dyDescent="0.3">
      <c r="A2026" s="3">
        <v>2025</v>
      </c>
      <c r="B2026" s="94" t="s">
        <v>360</v>
      </c>
      <c r="C2026" s="5">
        <v>45989</v>
      </c>
      <c r="D2026" s="1" t="s">
        <v>367</v>
      </c>
      <c r="E2026" s="3" t="s">
        <v>22</v>
      </c>
      <c r="F2026" s="2">
        <v>84342.35</v>
      </c>
      <c r="G2026" s="2"/>
      <c r="H2026" s="4">
        <f t="shared" si="52"/>
        <v>239882.25000000012</v>
      </c>
      <c r="K2026" s="3" t="s">
        <v>5058</v>
      </c>
    </row>
    <row r="2027" spans="1:16383" ht="23.25" hidden="1" customHeight="1" x14ac:dyDescent="0.3">
      <c r="A2027" s="3">
        <v>2025</v>
      </c>
      <c r="B2027" s="94" t="s">
        <v>360</v>
      </c>
      <c r="C2027" s="5">
        <v>45990</v>
      </c>
      <c r="D2027" s="1" t="s">
        <v>96</v>
      </c>
      <c r="E2027" s="3" t="s">
        <v>99</v>
      </c>
      <c r="F2027" s="2"/>
      <c r="G2027" s="2">
        <v>180000</v>
      </c>
      <c r="H2027" s="4">
        <f t="shared" si="52"/>
        <v>59882.250000000116</v>
      </c>
      <c r="K2027" s="3" t="s">
        <v>5065</v>
      </c>
    </row>
    <row r="2028" spans="1:16383" ht="23.25" hidden="1" customHeight="1" x14ac:dyDescent="0.3">
      <c r="A2028" s="3">
        <v>2025</v>
      </c>
      <c r="B2028" s="94" t="s">
        <v>360</v>
      </c>
      <c r="C2028" s="5">
        <v>45990</v>
      </c>
      <c r="D2028" s="1" t="s">
        <v>457</v>
      </c>
      <c r="E2028" s="3" t="s">
        <v>99</v>
      </c>
      <c r="F2028" s="2"/>
      <c r="G2028" s="2">
        <v>3600</v>
      </c>
      <c r="H2028" s="4">
        <f t="shared" si="52"/>
        <v>56282.250000000116</v>
      </c>
      <c r="K2028" s="3" t="s">
        <v>5097</v>
      </c>
    </row>
    <row r="2029" spans="1:16383" ht="23.25" hidden="1" customHeight="1" x14ac:dyDescent="0.3">
      <c r="A2029" s="3">
        <v>2025</v>
      </c>
      <c r="B2029" s="94" t="s">
        <v>360</v>
      </c>
      <c r="C2029" s="5">
        <v>45990</v>
      </c>
      <c r="D2029" s="1" t="s">
        <v>4178</v>
      </c>
      <c r="E2029" s="3" t="s">
        <v>99</v>
      </c>
      <c r="F2029" s="2"/>
      <c r="G2029" s="2">
        <v>2500</v>
      </c>
      <c r="H2029" s="4">
        <f t="shared" si="52"/>
        <v>53782.250000000116</v>
      </c>
      <c r="K2029" s="3" t="s">
        <v>5098</v>
      </c>
    </row>
    <row r="2030" spans="1:16383" ht="23.25" hidden="1" customHeight="1" x14ac:dyDescent="0.3">
      <c r="A2030" s="3">
        <v>2025</v>
      </c>
      <c r="B2030" s="94" t="s">
        <v>360</v>
      </c>
      <c r="C2030" s="5">
        <v>45990</v>
      </c>
      <c r="D2030" s="1" t="s">
        <v>593</v>
      </c>
      <c r="E2030" s="3" t="s">
        <v>99</v>
      </c>
      <c r="F2030" s="2"/>
      <c r="G2030" s="2">
        <v>6818</v>
      </c>
      <c r="H2030" s="4">
        <f t="shared" si="52"/>
        <v>46964.250000000116</v>
      </c>
      <c r="K2030" s="3" t="s">
        <v>5099</v>
      </c>
    </row>
    <row r="2031" spans="1:16383" ht="23.25" hidden="1" customHeight="1" x14ac:dyDescent="0.3">
      <c r="A2031" s="54">
        <v>2025</v>
      </c>
      <c r="B2031" s="171" t="s">
        <v>360</v>
      </c>
      <c r="C2031" s="51">
        <v>45991</v>
      </c>
      <c r="D2031" s="50" t="s">
        <v>434</v>
      </c>
      <c r="E2031" s="54" t="s">
        <v>99</v>
      </c>
      <c r="F2031" s="52"/>
      <c r="G2031" s="52">
        <v>1598</v>
      </c>
      <c r="H2031" s="84">
        <v>45366.250000000116</v>
      </c>
      <c r="I2031" s="85"/>
      <c r="J2031" s="54"/>
      <c r="K2031" s="259" t="s">
        <v>5128</v>
      </c>
      <c r="L2031" s="85"/>
      <c r="M2031" s="85"/>
      <c r="N2031" s="85"/>
      <c r="O2031" s="85"/>
      <c r="P2031" s="85"/>
      <c r="Q2031" s="85"/>
      <c r="R2031" s="85"/>
      <c r="S2031" s="85"/>
      <c r="T2031" s="85"/>
      <c r="U2031" s="85"/>
      <c r="V2031" s="85"/>
      <c r="W2031" s="85"/>
      <c r="X2031" s="85"/>
      <c r="Y2031" s="85"/>
      <c r="Z2031" s="85"/>
      <c r="AA2031" s="85"/>
      <c r="AB2031" s="85"/>
      <c r="AC2031" s="85"/>
      <c r="AD2031" s="85"/>
      <c r="AE2031" s="85"/>
      <c r="AF2031" s="85"/>
      <c r="AG2031" s="85"/>
      <c r="AH2031" s="85"/>
      <c r="AI2031" s="85"/>
      <c r="AJ2031" s="85"/>
      <c r="AK2031" s="85"/>
      <c r="AL2031" s="85"/>
      <c r="AM2031" s="85"/>
      <c r="AN2031" s="85"/>
      <c r="AO2031" s="85"/>
      <c r="AP2031" s="85"/>
      <c r="AQ2031" s="85"/>
      <c r="AR2031" s="85"/>
      <c r="AS2031" s="85"/>
      <c r="AT2031" s="85"/>
      <c r="AU2031" s="85"/>
      <c r="AV2031" s="85"/>
      <c r="AW2031" s="85"/>
      <c r="AX2031" s="85"/>
      <c r="AY2031" s="85"/>
      <c r="AZ2031" s="85"/>
      <c r="BA2031" s="85"/>
      <c r="BB2031" s="85"/>
      <c r="BC2031" s="85"/>
      <c r="BD2031" s="85"/>
      <c r="BE2031" s="85"/>
      <c r="BF2031" s="85"/>
      <c r="BG2031" s="85"/>
      <c r="BH2031" s="85"/>
      <c r="BI2031" s="85"/>
      <c r="BJ2031" s="85"/>
      <c r="BK2031" s="85"/>
      <c r="BL2031" s="85"/>
      <c r="BM2031" s="85"/>
      <c r="BN2031" s="85"/>
      <c r="BO2031" s="85"/>
      <c r="BP2031" s="85"/>
      <c r="BQ2031" s="85"/>
      <c r="BR2031" s="85"/>
      <c r="BS2031" s="85"/>
      <c r="BT2031" s="85"/>
      <c r="BU2031" s="85"/>
      <c r="BV2031" s="85"/>
      <c r="BW2031" s="85"/>
      <c r="BX2031" s="85"/>
      <c r="BY2031" s="85"/>
      <c r="BZ2031" s="85"/>
      <c r="CA2031" s="85"/>
      <c r="CB2031" s="85"/>
      <c r="CC2031" s="85"/>
      <c r="CD2031" s="85"/>
      <c r="CE2031" s="85"/>
      <c r="CF2031" s="85"/>
      <c r="CG2031" s="85"/>
      <c r="CH2031" s="85"/>
      <c r="CI2031" s="85"/>
      <c r="CJ2031" s="85"/>
      <c r="CK2031" s="85"/>
      <c r="CL2031" s="85"/>
      <c r="CM2031" s="85"/>
      <c r="CN2031" s="85"/>
      <c r="CO2031" s="85"/>
      <c r="CP2031" s="85"/>
      <c r="CQ2031" s="85"/>
      <c r="CR2031" s="85"/>
      <c r="CS2031" s="85"/>
      <c r="CT2031" s="85"/>
      <c r="CU2031" s="85"/>
      <c r="CV2031" s="85"/>
      <c r="CW2031" s="85"/>
      <c r="CX2031" s="85"/>
      <c r="CY2031" s="85"/>
      <c r="CZ2031" s="85"/>
      <c r="DA2031" s="85"/>
      <c r="DB2031" s="85"/>
      <c r="DC2031" s="85"/>
      <c r="DD2031" s="85"/>
      <c r="DE2031" s="85"/>
      <c r="DF2031" s="85"/>
      <c r="DG2031" s="85"/>
      <c r="DH2031" s="85"/>
      <c r="DI2031" s="85"/>
      <c r="DJ2031" s="85"/>
      <c r="DK2031" s="85"/>
      <c r="DL2031" s="85"/>
      <c r="DM2031" s="85"/>
      <c r="DN2031" s="85"/>
      <c r="DO2031" s="85"/>
      <c r="DP2031" s="85"/>
      <c r="DQ2031" s="85"/>
      <c r="DR2031" s="85"/>
      <c r="DS2031" s="85"/>
      <c r="DT2031" s="85"/>
      <c r="DU2031" s="85"/>
      <c r="DV2031" s="85"/>
      <c r="DW2031" s="85"/>
      <c r="DX2031" s="85"/>
      <c r="DY2031" s="85"/>
      <c r="DZ2031" s="85"/>
      <c r="EA2031" s="85"/>
      <c r="EB2031" s="85"/>
      <c r="EC2031" s="85"/>
      <c r="ED2031" s="85"/>
      <c r="EE2031" s="85"/>
      <c r="EF2031" s="85"/>
      <c r="EG2031" s="85"/>
      <c r="EH2031" s="85"/>
      <c r="EI2031" s="85"/>
      <c r="EJ2031" s="85"/>
      <c r="EK2031" s="85"/>
      <c r="EL2031" s="85"/>
      <c r="EM2031" s="85"/>
      <c r="EN2031" s="85"/>
      <c r="EO2031" s="85"/>
      <c r="EP2031" s="85"/>
      <c r="EQ2031" s="85"/>
      <c r="ER2031" s="85"/>
      <c r="ES2031" s="85"/>
      <c r="ET2031" s="85"/>
      <c r="EU2031" s="85"/>
      <c r="EV2031" s="85"/>
      <c r="EW2031" s="85"/>
      <c r="EX2031" s="85"/>
      <c r="EY2031" s="85"/>
      <c r="EZ2031" s="85"/>
      <c r="FA2031" s="85"/>
      <c r="FB2031" s="85"/>
      <c r="FC2031" s="85"/>
      <c r="FD2031" s="85"/>
      <c r="FE2031" s="85"/>
      <c r="FF2031" s="85"/>
      <c r="FG2031" s="85"/>
      <c r="FH2031" s="85"/>
      <c r="FI2031" s="85"/>
      <c r="FJ2031" s="85"/>
      <c r="FK2031" s="85"/>
      <c r="FL2031" s="85"/>
      <c r="FM2031" s="85"/>
      <c r="FN2031" s="85"/>
      <c r="FO2031" s="85"/>
      <c r="FP2031" s="85"/>
      <c r="FQ2031" s="85"/>
      <c r="FR2031" s="85"/>
      <c r="FS2031" s="85"/>
      <c r="FT2031" s="85"/>
      <c r="FU2031" s="85"/>
      <c r="FV2031" s="85"/>
      <c r="FW2031" s="85"/>
      <c r="FX2031" s="85"/>
      <c r="FY2031" s="85"/>
      <c r="FZ2031" s="85"/>
      <c r="GA2031" s="85"/>
      <c r="GB2031" s="85"/>
      <c r="GC2031" s="85"/>
      <c r="GD2031" s="85"/>
      <c r="GE2031" s="85"/>
      <c r="GF2031" s="85"/>
      <c r="GG2031" s="85"/>
      <c r="GH2031" s="85"/>
      <c r="GI2031" s="85"/>
      <c r="GJ2031" s="85"/>
      <c r="GK2031" s="85"/>
      <c r="GL2031" s="85"/>
      <c r="GM2031" s="85"/>
      <c r="GN2031" s="85"/>
      <c r="GO2031" s="85"/>
      <c r="GP2031" s="85"/>
      <c r="GQ2031" s="85"/>
      <c r="GR2031" s="85"/>
      <c r="GS2031" s="85"/>
      <c r="GT2031" s="85"/>
      <c r="GU2031" s="85"/>
      <c r="GV2031" s="85"/>
      <c r="GW2031" s="85"/>
      <c r="GX2031" s="85"/>
      <c r="GY2031" s="85"/>
      <c r="GZ2031" s="85"/>
      <c r="HA2031" s="85"/>
      <c r="HB2031" s="85"/>
      <c r="HC2031" s="85"/>
      <c r="HD2031" s="85"/>
      <c r="HE2031" s="85"/>
      <c r="HF2031" s="85"/>
      <c r="HG2031" s="85"/>
      <c r="HH2031" s="85"/>
      <c r="HI2031" s="85"/>
      <c r="HJ2031" s="85"/>
      <c r="HK2031" s="85"/>
      <c r="HL2031" s="85"/>
      <c r="HM2031" s="85"/>
      <c r="HN2031" s="85"/>
      <c r="HO2031" s="85"/>
      <c r="HP2031" s="85"/>
      <c r="HQ2031" s="85"/>
      <c r="HR2031" s="85"/>
      <c r="HS2031" s="85"/>
      <c r="HT2031" s="85"/>
      <c r="HU2031" s="85"/>
      <c r="HV2031" s="85"/>
      <c r="HW2031" s="85"/>
      <c r="HX2031" s="85"/>
      <c r="HY2031" s="85"/>
      <c r="HZ2031" s="85"/>
      <c r="IA2031" s="85"/>
      <c r="IB2031" s="85"/>
      <c r="IC2031" s="85"/>
      <c r="ID2031" s="85"/>
      <c r="IE2031" s="85"/>
      <c r="IF2031" s="85"/>
      <c r="IG2031" s="85"/>
      <c r="IH2031" s="85"/>
      <c r="II2031" s="85"/>
      <c r="IJ2031" s="85"/>
      <c r="IK2031" s="85"/>
      <c r="IL2031" s="85"/>
      <c r="IM2031" s="85"/>
      <c r="IN2031" s="85"/>
      <c r="IO2031" s="85"/>
      <c r="IP2031" s="85"/>
      <c r="IQ2031" s="85"/>
      <c r="IR2031" s="85"/>
      <c r="IS2031" s="85"/>
      <c r="IT2031" s="85"/>
      <c r="IU2031" s="85"/>
      <c r="IV2031" s="85"/>
      <c r="IW2031" s="85"/>
      <c r="IX2031" s="85"/>
      <c r="IY2031" s="85"/>
      <c r="IZ2031" s="85"/>
      <c r="JA2031" s="85"/>
      <c r="JB2031" s="85"/>
      <c r="JC2031" s="85"/>
      <c r="JD2031" s="85"/>
      <c r="JE2031" s="85"/>
      <c r="JF2031" s="85"/>
      <c r="JG2031" s="85"/>
      <c r="JH2031" s="85"/>
      <c r="JI2031" s="85"/>
      <c r="JJ2031" s="85"/>
      <c r="JK2031" s="85"/>
      <c r="JL2031" s="85"/>
      <c r="JM2031" s="85"/>
      <c r="JN2031" s="85"/>
      <c r="JO2031" s="85"/>
      <c r="JP2031" s="85"/>
      <c r="JQ2031" s="85"/>
      <c r="JR2031" s="85"/>
      <c r="JS2031" s="85"/>
      <c r="JT2031" s="85"/>
      <c r="JU2031" s="85"/>
      <c r="JV2031" s="85"/>
      <c r="JW2031" s="85"/>
      <c r="JX2031" s="85"/>
      <c r="JY2031" s="85"/>
      <c r="JZ2031" s="85"/>
      <c r="KA2031" s="85"/>
      <c r="KB2031" s="85"/>
      <c r="KC2031" s="85"/>
      <c r="KD2031" s="85"/>
      <c r="KE2031" s="85"/>
      <c r="KF2031" s="85"/>
      <c r="KG2031" s="85"/>
      <c r="KH2031" s="85"/>
      <c r="KI2031" s="85"/>
      <c r="KJ2031" s="85"/>
      <c r="KK2031" s="85"/>
      <c r="KL2031" s="85"/>
      <c r="KM2031" s="85"/>
      <c r="KN2031" s="85"/>
      <c r="KO2031" s="85"/>
      <c r="KP2031" s="85"/>
      <c r="KQ2031" s="85"/>
      <c r="KR2031" s="85"/>
      <c r="KS2031" s="85"/>
      <c r="KT2031" s="85"/>
      <c r="KU2031" s="85"/>
      <c r="KV2031" s="85"/>
      <c r="KW2031" s="85"/>
      <c r="KX2031" s="85"/>
      <c r="KY2031" s="85"/>
      <c r="KZ2031" s="85"/>
      <c r="LA2031" s="85"/>
      <c r="LB2031" s="85"/>
      <c r="LC2031" s="85"/>
      <c r="LD2031" s="85"/>
      <c r="LE2031" s="85"/>
      <c r="LF2031" s="85"/>
      <c r="LG2031" s="85"/>
      <c r="LH2031" s="85"/>
      <c r="LI2031" s="85"/>
      <c r="LJ2031" s="85"/>
      <c r="LK2031" s="85"/>
      <c r="LL2031" s="85"/>
      <c r="LM2031" s="85"/>
      <c r="LN2031" s="85"/>
      <c r="LO2031" s="85"/>
      <c r="LP2031" s="85"/>
      <c r="LQ2031" s="85"/>
      <c r="LR2031" s="85"/>
      <c r="LS2031" s="85"/>
      <c r="LT2031" s="85"/>
      <c r="LU2031" s="85"/>
      <c r="LV2031" s="85"/>
      <c r="LW2031" s="85"/>
      <c r="LX2031" s="85"/>
      <c r="LY2031" s="85"/>
      <c r="LZ2031" s="85"/>
      <c r="MA2031" s="85"/>
      <c r="MB2031" s="85"/>
      <c r="MC2031" s="85"/>
      <c r="MD2031" s="85"/>
      <c r="ME2031" s="85"/>
      <c r="MF2031" s="85"/>
      <c r="MG2031" s="85"/>
      <c r="MH2031" s="85"/>
      <c r="MI2031" s="85"/>
      <c r="MJ2031" s="85"/>
      <c r="MK2031" s="85"/>
      <c r="ML2031" s="85"/>
      <c r="MM2031" s="85"/>
      <c r="MN2031" s="85"/>
      <c r="MO2031" s="85"/>
      <c r="MP2031" s="85"/>
      <c r="MQ2031" s="85"/>
      <c r="MR2031" s="85"/>
      <c r="MS2031" s="85"/>
      <c r="MT2031" s="85"/>
      <c r="MU2031" s="85"/>
      <c r="MV2031" s="85"/>
      <c r="MW2031" s="85"/>
      <c r="MX2031" s="85"/>
      <c r="MY2031" s="85"/>
      <c r="MZ2031" s="85"/>
      <c r="NA2031" s="85"/>
      <c r="NB2031" s="85"/>
      <c r="NC2031" s="85"/>
      <c r="ND2031" s="85"/>
      <c r="NE2031" s="85"/>
      <c r="NF2031" s="85"/>
      <c r="NG2031" s="85"/>
      <c r="NH2031" s="85"/>
      <c r="NI2031" s="85"/>
      <c r="NJ2031" s="85"/>
      <c r="NK2031" s="85"/>
      <c r="NL2031" s="85"/>
      <c r="NM2031" s="85"/>
      <c r="NN2031" s="85"/>
      <c r="NO2031" s="85"/>
      <c r="NP2031" s="85"/>
      <c r="NQ2031" s="85"/>
      <c r="NR2031" s="85"/>
      <c r="NS2031" s="85"/>
      <c r="NT2031" s="85"/>
      <c r="NU2031" s="85"/>
      <c r="NV2031" s="85"/>
      <c r="NW2031" s="85"/>
      <c r="NX2031" s="85"/>
      <c r="NY2031" s="85"/>
      <c r="NZ2031" s="85"/>
      <c r="OA2031" s="85"/>
      <c r="OB2031" s="85"/>
      <c r="OC2031" s="85"/>
      <c r="OD2031" s="85"/>
      <c r="OE2031" s="85"/>
      <c r="OF2031" s="85"/>
      <c r="OG2031" s="85"/>
      <c r="OH2031" s="85"/>
      <c r="OI2031" s="85"/>
      <c r="OJ2031" s="85"/>
      <c r="OK2031" s="85"/>
      <c r="OL2031" s="85"/>
      <c r="OM2031" s="85"/>
      <c r="ON2031" s="85"/>
      <c r="OO2031" s="85"/>
      <c r="OP2031" s="85"/>
      <c r="OQ2031" s="85"/>
      <c r="OR2031" s="85"/>
      <c r="OS2031" s="85"/>
      <c r="OT2031" s="85"/>
      <c r="OU2031" s="85"/>
      <c r="OV2031" s="85"/>
      <c r="OW2031" s="85"/>
      <c r="OX2031" s="85"/>
      <c r="OY2031" s="85"/>
      <c r="OZ2031" s="85"/>
      <c r="PA2031" s="85"/>
      <c r="PB2031" s="85"/>
      <c r="PC2031" s="85"/>
      <c r="PD2031" s="85"/>
      <c r="PE2031" s="85"/>
      <c r="PF2031" s="85"/>
      <c r="PG2031" s="85"/>
      <c r="PH2031" s="85"/>
      <c r="PI2031" s="85"/>
      <c r="PJ2031" s="85"/>
      <c r="PK2031" s="85"/>
      <c r="PL2031" s="85"/>
      <c r="PM2031" s="85"/>
      <c r="PN2031" s="85"/>
      <c r="PO2031" s="85"/>
      <c r="PP2031" s="85"/>
      <c r="PQ2031" s="85"/>
      <c r="PR2031" s="85"/>
      <c r="PS2031" s="85"/>
      <c r="PT2031" s="85"/>
      <c r="PU2031" s="85"/>
      <c r="PV2031" s="85"/>
      <c r="PW2031" s="85"/>
      <c r="PX2031" s="85"/>
      <c r="PY2031" s="85"/>
      <c r="PZ2031" s="85"/>
      <c r="QA2031" s="85"/>
      <c r="QB2031" s="85"/>
      <c r="QC2031" s="85"/>
      <c r="QD2031" s="85"/>
      <c r="QE2031" s="85"/>
      <c r="QF2031" s="85"/>
      <c r="QG2031" s="85"/>
      <c r="QH2031" s="85"/>
      <c r="QI2031" s="85"/>
      <c r="QJ2031" s="85"/>
      <c r="QK2031" s="85"/>
      <c r="QL2031" s="85"/>
      <c r="QM2031" s="85"/>
      <c r="QN2031" s="85"/>
      <c r="QO2031" s="85"/>
      <c r="QP2031" s="85"/>
      <c r="QQ2031" s="85"/>
      <c r="QR2031" s="85"/>
      <c r="QS2031" s="85"/>
      <c r="QT2031" s="85"/>
      <c r="QU2031" s="85"/>
      <c r="QV2031" s="85"/>
      <c r="QW2031" s="85"/>
      <c r="QX2031" s="85"/>
      <c r="QY2031" s="85"/>
      <c r="QZ2031" s="85"/>
      <c r="RA2031" s="85"/>
      <c r="RB2031" s="85"/>
      <c r="RC2031" s="85"/>
      <c r="RD2031" s="85"/>
      <c r="RE2031" s="85"/>
      <c r="RF2031" s="85"/>
      <c r="RG2031" s="85"/>
      <c r="RH2031" s="85"/>
      <c r="RI2031" s="85"/>
      <c r="RJ2031" s="85"/>
      <c r="RK2031" s="85"/>
      <c r="RL2031" s="85"/>
      <c r="RM2031" s="85"/>
      <c r="RN2031" s="85"/>
      <c r="RO2031" s="85"/>
      <c r="RP2031" s="85"/>
      <c r="RQ2031" s="85"/>
      <c r="RR2031" s="85"/>
      <c r="RS2031" s="85"/>
      <c r="RT2031" s="85"/>
      <c r="RU2031" s="85"/>
      <c r="RV2031" s="85"/>
      <c r="RW2031" s="85"/>
      <c r="RX2031" s="85"/>
      <c r="RY2031" s="85"/>
      <c r="RZ2031" s="85"/>
      <c r="SA2031" s="85"/>
      <c r="SB2031" s="85"/>
      <c r="SC2031" s="85"/>
      <c r="SD2031" s="85"/>
      <c r="SE2031" s="85"/>
      <c r="SF2031" s="85"/>
      <c r="SG2031" s="85"/>
      <c r="SH2031" s="85"/>
      <c r="SI2031" s="85"/>
      <c r="SJ2031" s="85"/>
      <c r="SK2031" s="85"/>
      <c r="SL2031" s="85"/>
      <c r="SM2031" s="85"/>
      <c r="SN2031" s="85"/>
      <c r="SO2031" s="85"/>
      <c r="SP2031" s="85"/>
      <c r="SQ2031" s="85"/>
      <c r="SR2031" s="85"/>
      <c r="SS2031" s="85"/>
      <c r="ST2031" s="85"/>
      <c r="SU2031" s="85"/>
      <c r="SV2031" s="85"/>
      <c r="SW2031" s="85"/>
      <c r="SX2031" s="85"/>
      <c r="SY2031" s="85"/>
      <c r="SZ2031" s="85"/>
      <c r="TA2031" s="85"/>
      <c r="TB2031" s="85"/>
      <c r="TC2031" s="85"/>
      <c r="TD2031" s="85"/>
      <c r="TE2031" s="85"/>
      <c r="TF2031" s="85"/>
      <c r="TG2031" s="85"/>
      <c r="TH2031" s="85"/>
      <c r="TI2031" s="85"/>
      <c r="TJ2031" s="85"/>
      <c r="TK2031" s="85"/>
      <c r="TL2031" s="85"/>
      <c r="TM2031" s="85"/>
      <c r="TN2031" s="85"/>
      <c r="TO2031" s="85"/>
      <c r="TP2031" s="85"/>
      <c r="TQ2031" s="85"/>
      <c r="TR2031" s="85"/>
      <c r="TS2031" s="85"/>
      <c r="TT2031" s="85"/>
      <c r="TU2031" s="85"/>
      <c r="TV2031" s="85"/>
      <c r="TW2031" s="85"/>
      <c r="TX2031" s="85"/>
      <c r="TY2031" s="85"/>
      <c r="TZ2031" s="85"/>
      <c r="UA2031" s="85"/>
      <c r="UB2031" s="85"/>
      <c r="UC2031" s="85"/>
      <c r="UD2031" s="85"/>
      <c r="UE2031" s="85"/>
      <c r="UF2031" s="85"/>
      <c r="UG2031" s="85"/>
      <c r="UH2031" s="85"/>
      <c r="UI2031" s="85"/>
      <c r="UJ2031" s="85"/>
      <c r="UK2031" s="85"/>
      <c r="UL2031" s="85"/>
      <c r="UM2031" s="85"/>
      <c r="UN2031" s="85"/>
      <c r="UO2031" s="85"/>
      <c r="UP2031" s="85"/>
      <c r="UQ2031" s="85"/>
      <c r="UR2031" s="85"/>
      <c r="US2031" s="85"/>
      <c r="UT2031" s="85"/>
      <c r="UU2031" s="85"/>
      <c r="UV2031" s="85"/>
      <c r="UW2031" s="85"/>
      <c r="UX2031" s="85"/>
      <c r="UY2031" s="85"/>
      <c r="UZ2031" s="85"/>
      <c r="VA2031" s="85"/>
      <c r="VB2031" s="85"/>
      <c r="VC2031" s="85"/>
      <c r="VD2031" s="85"/>
      <c r="VE2031" s="85"/>
      <c r="VF2031" s="85"/>
      <c r="VG2031" s="85"/>
      <c r="VH2031" s="85"/>
      <c r="VI2031" s="85"/>
      <c r="VJ2031" s="85"/>
      <c r="VK2031" s="85"/>
      <c r="VL2031" s="85"/>
      <c r="VM2031" s="85"/>
      <c r="VN2031" s="85"/>
      <c r="VO2031" s="85"/>
      <c r="VP2031" s="85"/>
      <c r="VQ2031" s="85"/>
      <c r="VR2031" s="85"/>
      <c r="VS2031" s="85"/>
      <c r="VT2031" s="85"/>
      <c r="VU2031" s="85"/>
      <c r="VV2031" s="85"/>
      <c r="VW2031" s="85"/>
      <c r="VX2031" s="85"/>
      <c r="VY2031" s="85"/>
      <c r="VZ2031" s="85"/>
      <c r="WA2031" s="85"/>
      <c r="WB2031" s="85"/>
      <c r="WC2031" s="85"/>
      <c r="WD2031" s="85"/>
      <c r="WE2031" s="85"/>
      <c r="WF2031" s="85"/>
      <c r="WG2031" s="85"/>
      <c r="WH2031" s="85"/>
      <c r="WI2031" s="85"/>
      <c r="WJ2031" s="85"/>
      <c r="WK2031" s="85"/>
      <c r="WL2031" s="85"/>
      <c r="WM2031" s="85"/>
      <c r="WN2031" s="85"/>
      <c r="WO2031" s="85"/>
      <c r="WP2031" s="85"/>
      <c r="WQ2031" s="85"/>
      <c r="WR2031" s="85"/>
      <c r="WS2031" s="85"/>
      <c r="WT2031" s="85"/>
      <c r="WU2031" s="85"/>
      <c r="WV2031" s="85"/>
      <c r="WW2031" s="85"/>
      <c r="WX2031" s="85"/>
      <c r="WY2031" s="85"/>
      <c r="WZ2031" s="85"/>
      <c r="XA2031" s="85"/>
      <c r="XB2031" s="85"/>
      <c r="XC2031" s="85"/>
      <c r="XD2031" s="85"/>
      <c r="XE2031" s="85"/>
      <c r="XF2031" s="85"/>
      <c r="XG2031" s="85"/>
      <c r="XH2031" s="85"/>
      <c r="XI2031" s="85"/>
      <c r="XJ2031" s="85"/>
      <c r="XK2031" s="85"/>
      <c r="XL2031" s="85"/>
      <c r="XM2031" s="85"/>
      <c r="XN2031" s="85"/>
      <c r="XO2031" s="85"/>
      <c r="XP2031" s="85"/>
      <c r="XQ2031" s="85"/>
      <c r="XR2031" s="85"/>
      <c r="XS2031" s="85"/>
      <c r="XT2031" s="85"/>
      <c r="XU2031" s="85"/>
      <c r="XV2031" s="85"/>
      <c r="XW2031" s="85"/>
      <c r="XX2031" s="85"/>
      <c r="XY2031" s="85"/>
      <c r="XZ2031" s="85"/>
      <c r="YA2031" s="85"/>
      <c r="YB2031" s="85"/>
      <c r="YC2031" s="85"/>
      <c r="YD2031" s="85"/>
      <c r="YE2031" s="85"/>
      <c r="YF2031" s="85"/>
      <c r="YG2031" s="85"/>
      <c r="YH2031" s="85"/>
      <c r="YI2031" s="85"/>
      <c r="YJ2031" s="85"/>
      <c r="YK2031" s="85"/>
      <c r="YL2031" s="85"/>
      <c r="YM2031" s="85"/>
      <c r="YN2031" s="85"/>
      <c r="YO2031" s="85"/>
      <c r="YP2031" s="85"/>
      <c r="YQ2031" s="85"/>
      <c r="YR2031" s="85"/>
      <c r="YS2031" s="85"/>
      <c r="YT2031" s="85"/>
      <c r="YU2031" s="85"/>
      <c r="YV2031" s="85"/>
      <c r="YW2031" s="85"/>
      <c r="YX2031" s="85"/>
      <c r="YY2031" s="85"/>
      <c r="YZ2031" s="85"/>
      <c r="ZA2031" s="85"/>
      <c r="ZB2031" s="85"/>
      <c r="ZC2031" s="85"/>
      <c r="ZD2031" s="85"/>
      <c r="ZE2031" s="85"/>
      <c r="ZF2031" s="85"/>
      <c r="ZG2031" s="85"/>
      <c r="ZH2031" s="85"/>
      <c r="ZI2031" s="85"/>
      <c r="ZJ2031" s="85"/>
      <c r="ZK2031" s="85"/>
      <c r="ZL2031" s="85"/>
      <c r="ZM2031" s="85"/>
      <c r="ZN2031" s="85"/>
      <c r="ZO2031" s="85"/>
      <c r="ZP2031" s="85"/>
      <c r="ZQ2031" s="85"/>
      <c r="ZR2031" s="85"/>
      <c r="ZS2031" s="85"/>
      <c r="ZT2031" s="85"/>
      <c r="ZU2031" s="85"/>
      <c r="ZV2031" s="85"/>
      <c r="ZW2031" s="85"/>
      <c r="ZX2031" s="85"/>
      <c r="ZY2031" s="85"/>
      <c r="ZZ2031" s="85"/>
      <c r="AAA2031" s="85"/>
      <c r="AAB2031" s="85"/>
      <c r="AAC2031" s="85"/>
      <c r="AAD2031" s="85"/>
      <c r="AAE2031" s="85"/>
      <c r="AAF2031" s="85"/>
      <c r="AAG2031" s="85"/>
      <c r="AAH2031" s="85"/>
      <c r="AAI2031" s="85"/>
      <c r="AAJ2031" s="85"/>
      <c r="AAK2031" s="85"/>
      <c r="AAL2031" s="85"/>
      <c r="AAM2031" s="85"/>
      <c r="AAN2031" s="85"/>
      <c r="AAO2031" s="85"/>
      <c r="AAP2031" s="85"/>
      <c r="AAQ2031" s="85"/>
      <c r="AAR2031" s="85"/>
      <c r="AAS2031" s="85"/>
      <c r="AAT2031" s="85"/>
      <c r="AAU2031" s="85"/>
      <c r="AAV2031" s="85"/>
      <c r="AAW2031" s="85"/>
      <c r="AAX2031" s="85"/>
      <c r="AAY2031" s="85"/>
      <c r="AAZ2031" s="85"/>
      <c r="ABA2031" s="85"/>
      <c r="ABB2031" s="85"/>
      <c r="ABC2031" s="85"/>
      <c r="ABD2031" s="85"/>
      <c r="ABE2031" s="85"/>
      <c r="ABF2031" s="85"/>
      <c r="ABG2031" s="85"/>
      <c r="ABH2031" s="85"/>
      <c r="ABI2031" s="85"/>
      <c r="ABJ2031" s="85"/>
      <c r="ABK2031" s="85"/>
      <c r="ABL2031" s="85"/>
      <c r="ABM2031" s="85"/>
      <c r="ABN2031" s="85"/>
      <c r="ABO2031" s="85"/>
      <c r="ABP2031" s="85"/>
      <c r="ABQ2031" s="85"/>
      <c r="ABR2031" s="85"/>
      <c r="ABS2031" s="85"/>
      <c r="ABT2031" s="85"/>
      <c r="ABU2031" s="85"/>
      <c r="ABV2031" s="85"/>
      <c r="ABW2031" s="85"/>
      <c r="ABX2031" s="85"/>
      <c r="ABY2031" s="85"/>
      <c r="ABZ2031" s="85"/>
      <c r="ACA2031" s="85"/>
      <c r="ACB2031" s="85"/>
      <c r="ACC2031" s="85"/>
      <c r="ACD2031" s="85"/>
      <c r="ACE2031" s="85"/>
      <c r="ACF2031" s="85"/>
      <c r="ACG2031" s="85"/>
      <c r="ACH2031" s="85"/>
      <c r="ACI2031" s="85"/>
      <c r="ACJ2031" s="85"/>
      <c r="ACK2031" s="85"/>
      <c r="ACL2031" s="85"/>
      <c r="ACM2031" s="85"/>
      <c r="ACN2031" s="85"/>
      <c r="ACO2031" s="85"/>
      <c r="ACP2031" s="85"/>
      <c r="ACQ2031" s="85"/>
      <c r="ACR2031" s="85"/>
      <c r="ACS2031" s="85"/>
      <c r="ACT2031" s="85"/>
      <c r="ACU2031" s="85"/>
      <c r="ACV2031" s="85"/>
      <c r="ACW2031" s="85"/>
      <c r="ACX2031" s="85"/>
      <c r="ACY2031" s="85"/>
      <c r="ACZ2031" s="85"/>
      <c r="ADA2031" s="85"/>
      <c r="ADB2031" s="85"/>
      <c r="ADC2031" s="85"/>
      <c r="ADD2031" s="85"/>
      <c r="ADE2031" s="85"/>
      <c r="ADF2031" s="85"/>
      <c r="ADG2031" s="85"/>
      <c r="ADH2031" s="85"/>
      <c r="ADI2031" s="85"/>
      <c r="ADJ2031" s="85"/>
      <c r="ADK2031" s="85"/>
      <c r="ADL2031" s="85"/>
      <c r="ADM2031" s="85"/>
      <c r="ADN2031" s="85"/>
      <c r="ADO2031" s="85"/>
      <c r="ADP2031" s="85"/>
      <c r="ADQ2031" s="85"/>
      <c r="ADR2031" s="85"/>
      <c r="ADS2031" s="85"/>
      <c r="ADT2031" s="85"/>
      <c r="ADU2031" s="85"/>
      <c r="ADV2031" s="85"/>
      <c r="ADW2031" s="85"/>
      <c r="ADX2031" s="85"/>
      <c r="ADY2031" s="85"/>
      <c r="ADZ2031" s="85"/>
      <c r="AEA2031" s="85"/>
      <c r="AEB2031" s="85"/>
      <c r="AEC2031" s="85"/>
      <c r="AED2031" s="85"/>
      <c r="AEE2031" s="85"/>
      <c r="AEF2031" s="85"/>
      <c r="AEG2031" s="85"/>
      <c r="AEH2031" s="85"/>
      <c r="AEI2031" s="85"/>
      <c r="AEJ2031" s="85"/>
      <c r="AEK2031" s="85"/>
      <c r="AEL2031" s="85"/>
      <c r="AEM2031" s="85"/>
      <c r="AEN2031" s="85"/>
      <c r="AEO2031" s="85"/>
      <c r="AEP2031" s="85"/>
      <c r="AEQ2031" s="85"/>
      <c r="AER2031" s="85"/>
      <c r="AES2031" s="85"/>
      <c r="AET2031" s="85"/>
      <c r="AEU2031" s="85"/>
      <c r="AEV2031" s="85"/>
      <c r="AEW2031" s="85"/>
      <c r="AEX2031" s="85"/>
      <c r="AEY2031" s="85"/>
      <c r="AEZ2031" s="85"/>
      <c r="AFA2031" s="85"/>
      <c r="AFB2031" s="85"/>
      <c r="AFC2031" s="85"/>
      <c r="AFD2031" s="85"/>
      <c r="AFE2031" s="85"/>
      <c r="AFF2031" s="85"/>
      <c r="AFG2031" s="85"/>
      <c r="AFH2031" s="85"/>
      <c r="AFI2031" s="85"/>
      <c r="AFJ2031" s="85"/>
      <c r="AFK2031" s="85"/>
      <c r="AFL2031" s="85"/>
      <c r="AFM2031" s="85"/>
      <c r="AFN2031" s="85"/>
      <c r="AFO2031" s="85"/>
      <c r="AFP2031" s="85"/>
      <c r="AFQ2031" s="85"/>
      <c r="AFR2031" s="85"/>
      <c r="AFS2031" s="85"/>
      <c r="AFT2031" s="85"/>
      <c r="AFU2031" s="85"/>
      <c r="AFV2031" s="85"/>
      <c r="AFW2031" s="85"/>
      <c r="AFX2031" s="85"/>
      <c r="AFY2031" s="85"/>
      <c r="AFZ2031" s="85"/>
      <c r="AGA2031" s="85"/>
      <c r="AGB2031" s="85"/>
      <c r="AGC2031" s="85"/>
      <c r="AGD2031" s="85"/>
      <c r="AGE2031" s="85"/>
      <c r="AGF2031" s="85"/>
      <c r="AGG2031" s="85"/>
      <c r="AGH2031" s="85"/>
      <c r="AGI2031" s="85"/>
      <c r="AGJ2031" s="85"/>
      <c r="AGK2031" s="85"/>
      <c r="AGL2031" s="85"/>
      <c r="AGM2031" s="85"/>
      <c r="AGN2031" s="85"/>
      <c r="AGO2031" s="85"/>
      <c r="AGP2031" s="85"/>
      <c r="AGQ2031" s="85"/>
      <c r="AGR2031" s="85"/>
      <c r="AGS2031" s="85"/>
      <c r="AGT2031" s="85"/>
      <c r="AGU2031" s="85"/>
      <c r="AGV2031" s="85"/>
      <c r="AGW2031" s="85"/>
      <c r="AGX2031" s="85"/>
      <c r="AGY2031" s="85"/>
      <c r="AGZ2031" s="85"/>
      <c r="AHA2031" s="85"/>
      <c r="AHB2031" s="85"/>
      <c r="AHC2031" s="85"/>
      <c r="AHD2031" s="85"/>
      <c r="AHE2031" s="85"/>
      <c r="AHF2031" s="85"/>
      <c r="AHG2031" s="85"/>
      <c r="AHH2031" s="85"/>
      <c r="AHI2031" s="85"/>
      <c r="AHJ2031" s="85"/>
      <c r="AHK2031" s="85"/>
      <c r="AHL2031" s="85"/>
      <c r="AHM2031" s="85"/>
      <c r="AHN2031" s="85"/>
      <c r="AHO2031" s="85"/>
      <c r="AHP2031" s="85"/>
      <c r="AHQ2031" s="85"/>
      <c r="AHR2031" s="85"/>
      <c r="AHS2031" s="85"/>
      <c r="AHT2031" s="85"/>
      <c r="AHU2031" s="85"/>
      <c r="AHV2031" s="85"/>
      <c r="AHW2031" s="85"/>
      <c r="AHX2031" s="85"/>
      <c r="AHY2031" s="85"/>
      <c r="AHZ2031" s="85"/>
      <c r="AIA2031" s="85"/>
      <c r="AIB2031" s="85"/>
      <c r="AIC2031" s="85"/>
      <c r="AID2031" s="85"/>
      <c r="AIE2031" s="85"/>
      <c r="AIF2031" s="85"/>
      <c r="AIG2031" s="85"/>
      <c r="AIH2031" s="85"/>
      <c r="AII2031" s="85"/>
      <c r="AIJ2031" s="85"/>
      <c r="AIK2031" s="85"/>
      <c r="AIL2031" s="85"/>
      <c r="AIM2031" s="85"/>
      <c r="AIN2031" s="85"/>
      <c r="AIO2031" s="85"/>
      <c r="AIP2031" s="85"/>
      <c r="AIQ2031" s="85"/>
      <c r="AIR2031" s="85"/>
      <c r="AIS2031" s="85"/>
      <c r="AIT2031" s="85"/>
      <c r="AIU2031" s="85"/>
      <c r="AIV2031" s="85"/>
      <c r="AIW2031" s="85"/>
      <c r="AIX2031" s="85"/>
      <c r="AIY2031" s="85"/>
      <c r="AIZ2031" s="85"/>
      <c r="AJA2031" s="85"/>
      <c r="AJB2031" s="85"/>
      <c r="AJC2031" s="85"/>
      <c r="AJD2031" s="85"/>
      <c r="AJE2031" s="85"/>
      <c r="AJF2031" s="85"/>
      <c r="AJG2031" s="85"/>
      <c r="AJH2031" s="85"/>
      <c r="AJI2031" s="85"/>
      <c r="AJJ2031" s="85"/>
      <c r="AJK2031" s="85"/>
      <c r="AJL2031" s="85"/>
      <c r="AJM2031" s="85"/>
      <c r="AJN2031" s="85"/>
      <c r="AJO2031" s="85"/>
      <c r="AJP2031" s="85"/>
      <c r="AJQ2031" s="85"/>
      <c r="AJR2031" s="85"/>
      <c r="AJS2031" s="85"/>
      <c r="AJT2031" s="85"/>
      <c r="AJU2031" s="85"/>
      <c r="AJV2031" s="85"/>
      <c r="AJW2031" s="85"/>
      <c r="AJX2031" s="85"/>
      <c r="AJY2031" s="85"/>
      <c r="AJZ2031" s="85"/>
      <c r="AKA2031" s="85"/>
      <c r="AKB2031" s="85"/>
      <c r="AKC2031" s="85"/>
      <c r="AKD2031" s="85"/>
      <c r="AKE2031" s="85"/>
      <c r="AKF2031" s="85"/>
      <c r="AKG2031" s="85"/>
      <c r="AKH2031" s="85"/>
      <c r="AKI2031" s="85"/>
      <c r="AKJ2031" s="85"/>
      <c r="AKK2031" s="85"/>
      <c r="AKL2031" s="85"/>
      <c r="AKM2031" s="85"/>
      <c r="AKN2031" s="85"/>
      <c r="AKO2031" s="85"/>
      <c r="AKP2031" s="85"/>
      <c r="AKQ2031" s="85"/>
      <c r="AKR2031" s="85"/>
      <c r="AKS2031" s="85"/>
      <c r="AKT2031" s="85"/>
      <c r="AKU2031" s="85"/>
      <c r="AKV2031" s="85"/>
      <c r="AKW2031" s="85"/>
      <c r="AKX2031" s="85"/>
      <c r="AKY2031" s="85"/>
      <c r="AKZ2031" s="85"/>
      <c r="ALA2031" s="85"/>
      <c r="ALB2031" s="85"/>
      <c r="ALC2031" s="85"/>
      <c r="ALD2031" s="85"/>
      <c r="ALE2031" s="85"/>
      <c r="ALF2031" s="85"/>
      <c r="ALG2031" s="85"/>
      <c r="ALH2031" s="85"/>
      <c r="ALI2031" s="85"/>
      <c r="ALJ2031" s="85"/>
      <c r="ALK2031" s="85"/>
      <c r="ALL2031" s="85"/>
      <c r="ALM2031" s="85"/>
      <c r="ALN2031" s="85"/>
      <c r="ALO2031" s="85"/>
      <c r="ALP2031" s="85"/>
      <c r="ALQ2031" s="85"/>
      <c r="ALR2031" s="85"/>
      <c r="ALS2031" s="85"/>
      <c r="ALT2031" s="85"/>
      <c r="ALU2031" s="85"/>
      <c r="ALV2031" s="85"/>
      <c r="ALW2031" s="85"/>
      <c r="ALX2031" s="85"/>
      <c r="ALY2031" s="85"/>
      <c r="ALZ2031" s="85"/>
      <c r="AMA2031" s="85"/>
      <c r="AMB2031" s="85"/>
      <c r="AMC2031" s="85"/>
      <c r="AMD2031" s="85"/>
      <c r="AME2031" s="85"/>
      <c r="AMF2031" s="85"/>
      <c r="AMG2031" s="85"/>
      <c r="AMH2031" s="85"/>
      <c r="AMI2031" s="85"/>
      <c r="AMJ2031" s="85"/>
      <c r="AMK2031" s="85"/>
      <c r="AML2031" s="85"/>
      <c r="AMM2031" s="85"/>
      <c r="AMN2031" s="85"/>
      <c r="AMO2031" s="85"/>
      <c r="AMP2031" s="85"/>
      <c r="AMQ2031" s="85"/>
      <c r="AMR2031" s="85"/>
      <c r="AMS2031" s="85"/>
      <c r="AMT2031" s="85"/>
      <c r="AMU2031" s="85"/>
      <c r="AMV2031" s="85"/>
      <c r="AMW2031" s="85"/>
      <c r="AMX2031" s="85"/>
      <c r="AMY2031" s="85"/>
      <c r="AMZ2031" s="85"/>
      <c r="ANA2031" s="85"/>
      <c r="ANB2031" s="85"/>
      <c r="ANC2031" s="85"/>
      <c r="AND2031" s="85"/>
      <c r="ANE2031" s="85"/>
      <c r="ANF2031" s="85"/>
      <c r="ANG2031" s="85"/>
      <c r="ANH2031" s="85"/>
      <c r="ANI2031" s="85"/>
      <c r="ANJ2031" s="85"/>
      <c r="ANK2031" s="85"/>
      <c r="ANL2031" s="85"/>
      <c r="ANM2031" s="85"/>
      <c r="ANN2031" s="85"/>
      <c r="ANO2031" s="85"/>
      <c r="ANP2031" s="85"/>
      <c r="ANQ2031" s="85"/>
      <c r="ANR2031" s="85"/>
      <c r="ANS2031" s="85"/>
      <c r="ANT2031" s="85"/>
      <c r="ANU2031" s="85"/>
      <c r="ANV2031" s="85"/>
      <c r="ANW2031" s="85"/>
      <c r="ANX2031" s="85"/>
      <c r="ANY2031" s="85"/>
      <c r="ANZ2031" s="85"/>
      <c r="AOA2031" s="85"/>
      <c r="AOB2031" s="85"/>
      <c r="AOC2031" s="85"/>
      <c r="AOD2031" s="85"/>
      <c r="AOE2031" s="85"/>
      <c r="AOF2031" s="85"/>
      <c r="AOG2031" s="85"/>
      <c r="AOH2031" s="85"/>
      <c r="AOI2031" s="85"/>
      <c r="AOJ2031" s="85"/>
      <c r="AOK2031" s="85"/>
      <c r="AOL2031" s="85"/>
      <c r="AOM2031" s="85"/>
      <c r="AON2031" s="85"/>
      <c r="AOO2031" s="85"/>
      <c r="AOP2031" s="85"/>
      <c r="AOQ2031" s="85"/>
      <c r="AOR2031" s="85"/>
      <c r="AOS2031" s="85"/>
      <c r="AOT2031" s="85"/>
      <c r="AOU2031" s="85"/>
      <c r="AOV2031" s="85"/>
      <c r="AOW2031" s="85"/>
      <c r="AOX2031" s="85"/>
      <c r="AOY2031" s="85"/>
      <c r="AOZ2031" s="85"/>
      <c r="APA2031" s="85"/>
      <c r="APB2031" s="85"/>
      <c r="APC2031" s="85"/>
      <c r="APD2031" s="85"/>
      <c r="APE2031" s="85"/>
      <c r="APF2031" s="85"/>
      <c r="APG2031" s="85"/>
      <c r="APH2031" s="85"/>
      <c r="API2031" s="85"/>
      <c r="APJ2031" s="85"/>
      <c r="APK2031" s="85"/>
      <c r="APL2031" s="85"/>
      <c r="APM2031" s="85"/>
      <c r="APN2031" s="85"/>
      <c r="APO2031" s="85"/>
      <c r="APP2031" s="85"/>
      <c r="APQ2031" s="85"/>
      <c r="APR2031" s="85"/>
      <c r="APS2031" s="85"/>
      <c r="APT2031" s="85"/>
      <c r="APU2031" s="85"/>
      <c r="APV2031" s="85"/>
      <c r="APW2031" s="85"/>
      <c r="APX2031" s="85"/>
      <c r="APY2031" s="85"/>
      <c r="APZ2031" s="85"/>
      <c r="AQA2031" s="85"/>
      <c r="AQB2031" s="85"/>
      <c r="AQC2031" s="85"/>
      <c r="AQD2031" s="85"/>
      <c r="AQE2031" s="85"/>
      <c r="AQF2031" s="85"/>
      <c r="AQG2031" s="85"/>
      <c r="AQH2031" s="85"/>
      <c r="AQI2031" s="85"/>
      <c r="AQJ2031" s="85"/>
      <c r="AQK2031" s="85"/>
      <c r="AQL2031" s="85"/>
      <c r="AQM2031" s="85"/>
      <c r="AQN2031" s="85"/>
      <c r="AQO2031" s="85"/>
      <c r="AQP2031" s="85"/>
      <c r="AQQ2031" s="85"/>
      <c r="AQR2031" s="85"/>
      <c r="AQS2031" s="85"/>
      <c r="AQT2031" s="85"/>
      <c r="AQU2031" s="85"/>
      <c r="AQV2031" s="85"/>
      <c r="AQW2031" s="85"/>
      <c r="AQX2031" s="85"/>
      <c r="AQY2031" s="85"/>
      <c r="AQZ2031" s="85"/>
      <c r="ARA2031" s="85"/>
      <c r="ARB2031" s="85"/>
      <c r="ARC2031" s="85"/>
      <c r="ARD2031" s="85"/>
      <c r="ARE2031" s="85"/>
      <c r="ARF2031" s="85"/>
      <c r="ARG2031" s="85"/>
      <c r="ARH2031" s="85"/>
      <c r="ARI2031" s="85"/>
      <c r="ARJ2031" s="85"/>
      <c r="ARK2031" s="85"/>
      <c r="ARL2031" s="85"/>
      <c r="ARM2031" s="85"/>
      <c r="ARN2031" s="85"/>
      <c r="ARO2031" s="85"/>
      <c r="ARP2031" s="85"/>
      <c r="ARQ2031" s="85"/>
      <c r="ARR2031" s="85"/>
      <c r="ARS2031" s="85"/>
      <c r="ART2031" s="85"/>
      <c r="ARU2031" s="85"/>
      <c r="ARV2031" s="85"/>
      <c r="ARW2031" s="85"/>
      <c r="ARX2031" s="85"/>
      <c r="ARY2031" s="85"/>
      <c r="ARZ2031" s="85"/>
      <c r="ASA2031" s="85"/>
      <c r="ASB2031" s="85"/>
      <c r="ASC2031" s="85"/>
      <c r="ASD2031" s="85"/>
      <c r="ASE2031" s="85"/>
      <c r="ASF2031" s="85"/>
      <c r="ASG2031" s="85"/>
      <c r="ASH2031" s="85"/>
      <c r="ASI2031" s="85"/>
      <c r="ASJ2031" s="85"/>
      <c r="ASK2031" s="85"/>
      <c r="ASL2031" s="85"/>
      <c r="ASM2031" s="85"/>
      <c r="ASN2031" s="85"/>
      <c r="ASO2031" s="85"/>
      <c r="ASP2031" s="85"/>
      <c r="ASQ2031" s="85"/>
      <c r="ASR2031" s="85"/>
      <c r="ASS2031" s="85"/>
      <c r="AST2031" s="85"/>
      <c r="ASU2031" s="85"/>
      <c r="ASV2031" s="85"/>
      <c r="ASW2031" s="85"/>
      <c r="ASX2031" s="85"/>
      <c r="ASY2031" s="85"/>
      <c r="ASZ2031" s="85"/>
      <c r="ATA2031" s="85"/>
      <c r="ATB2031" s="85"/>
      <c r="ATC2031" s="85"/>
      <c r="ATD2031" s="85"/>
      <c r="ATE2031" s="85"/>
      <c r="ATF2031" s="85"/>
      <c r="ATG2031" s="85"/>
      <c r="ATH2031" s="85"/>
      <c r="ATI2031" s="85"/>
      <c r="ATJ2031" s="85"/>
      <c r="ATK2031" s="85"/>
      <c r="ATL2031" s="85"/>
      <c r="ATM2031" s="85"/>
      <c r="ATN2031" s="85"/>
      <c r="ATO2031" s="85"/>
      <c r="ATP2031" s="85"/>
      <c r="ATQ2031" s="85"/>
      <c r="ATR2031" s="85"/>
      <c r="ATS2031" s="85"/>
      <c r="ATT2031" s="85"/>
      <c r="ATU2031" s="85"/>
      <c r="ATV2031" s="85"/>
      <c r="ATW2031" s="85"/>
      <c r="ATX2031" s="85"/>
      <c r="ATY2031" s="85"/>
      <c r="ATZ2031" s="85"/>
      <c r="AUA2031" s="85"/>
      <c r="AUB2031" s="85"/>
      <c r="AUC2031" s="85"/>
      <c r="AUD2031" s="85"/>
      <c r="AUE2031" s="85"/>
      <c r="AUF2031" s="85"/>
      <c r="AUG2031" s="85"/>
      <c r="AUH2031" s="85"/>
      <c r="AUI2031" s="85"/>
      <c r="AUJ2031" s="85"/>
      <c r="AUK2031" s="85"/>
      <c r="AUL2031" s="85"/>
      <c r="AUM2031" s="85"/>
      <c r="AUN2031" s="85"/>
      <c r="AUO2031" s="85"/>
      <c r="AUP2031" s="85"/>
      <c r="AUQ2031" s="85"/>
      <c r="AUR2031" s="85"/>
      <c r="AUS2031" s="85"/>
      <c r="AUT2031" s="85"/>
      <c r="AUU2031" s="85"/>
      <c r="AUV2031" s="85"/>
      <c r="AUW2031" s="85"/>
      <c r="AUX2031" s="85"/>
      <c r="AUY2031" s="85"/>
      <c r="AUZ2031" s="85"/>
      <c r="AVA2031" s="85"/>
      <c r="AVB2031" s="85"/>
      <c r="AVC2031" s="85"/>
      <c r="AVD2031" s="85"/>
      <c r="AVE2031" s="85"/>
      <c r="AVF2031" s="85"/>
      <c r="AVG2031" s="85"/>
      <c r="AVH2031" s="85"/>
      <c r="AVI2031" s="85"/>
      <c r="AVJ2031" s="85"/>
      <c r="AVK2031" s="85"/>
      <c r="AVL2031" s="85"/>
      <c r="AVM2031" s="85"/>
      <c r="AVN2031" s="85"/>
      <c r="AVO2031" s="85"/>
      <c r="AVP2031" s="85"/>
      <c r="AVQ2031" s="85"/>
      <c r="AVR2031" s="85"/>
      <c r="AVS2031" s="85"/>
      <c r="AVT2031" s="85"/>
      <c r="AVU2031" s="85"/>
      <c r="AVV2031" s="85"/>
      <c r="AVW2031" s="85"/>
      <c r="AVX2031" s="85"/>
      <c r="AVY2031" s="85"/>
      <c r="AVZ2031" s="85"/>
      <c r="AWA2031" s="85"/>
      <c r="AWB2031" s="85"/>
      <c r="AWC2031" s="85"/>
      <c r="AWD2031" s="85"/>
      <c r="AWE2031" s="85"/>
      <c r="AWF2031" s="85"/>
      <c r="AWG2031" s="85"/>
      <c r="AWH2031" s="85"/>
      <c r="AWI2031" s="85"/>
      <c r="AWJ2031" s="85"/>
      <c r="AWK2031" s="85"/>
      <c r="AWL2031" s="85"/>
      <c r="AWM2031" s="85"/>
      <c r="AWN2031" s="85"/>
      <c r="AWO2031" s="85"/>
      <c r="AWP2031" s="85"/>
      <c r="AWQ2031" s="85"/>
      <c r="AWR2031" s="85"/>
      <c r="AWS2031" s="85"/>
      <c r="AWT2031" s="85"/>
      <c r="AWU2031" s="85"/>
      <c r="AWV2031" s="85"/>
      <c r="AWW2031" s="85"/>
      <c r="AWX2031" s="85"/>
      <c r="AWY2031" s="85"/>
      <c r="AWZ2031" s="85"/>
      <c r="AXA2031" s="85"/>
      <c r="AXB2031" s="85"/>
      <c r="AXC2031" s="85"/>
      <c r="AXD2031" s="85"/>
      <c r="AXE2031" s="85"/>
      <c r="AXF2031" s="85"/>
      <c r="AXG2031" s="85"/>
      <c r="AXH2031" s="85"/>
      <c r="AXI2031" s="85"/>
      <c r="AXJ2031" s="85"/>
      <c r="AXK2031" s="85"/>
      <c r="AXL2031" s="85"/>
      <c r="AXM2031" s="85"/>
      <c r="AXN2031" s="85"/>
      <c r="AXO2031" s="85"/>
      <c r="AXP2031" s="85"/>
      <c r="AXQ2031" s="85"/>
      <c r="AXR2031" s="85"/>
      <c r="AXS2031" s="85"/>
      <c r="AXT2031" s="85"/>
      <c r="AXU2031" s="85"/>
      <c r="AXV2031" s="85"/>
      <c r="AXW2031" s="85"/>
      <c r="AXX2031" s="85"/>
      <c r="AXY2031" s="85"/>
      <c r="AXZ2031" s="85"/>
      <c r="AYA2031" s="85"/>
      <c r="AYB2031" s="85"/>
      <c r="AYC2031" s="85"/>
      <c r="AYD2031" s="85"/>
      <c r="AYE2031" s="85"/>
      <c r="AYF2031" s="85"/>
      <c r="AYG2031" s="85"/>
      <c r="AYH2031" s="85"/>
      <c r="AYI2031" s="85"/>
      <c r="AYJ2031" s="85"/>
      <c r="AYK2031" s="85"/>
      <c r="AYL2031" s="85"/>
      <c r="AYM2031" s="85"/>
      <c r="AYN2031" s="85"/>
      <c r="AYO2031" s="85"/>
      <c r="AYP2031" s="85"/>
      <c r="AYQ2031" s="85"/>
      <c r="AYR2031" s="85"/>
      <c r="AYS2031" s="85"/>
      <c r="AYT2031" s="85"/>
      <c r="AYU2031" s="85"/>
      <c r="AYV2031" s="85"/>
      <c r="AYW2031" s="85"/>
      <c r="AYX2031" s="85"/>
      <c r="AYY2031" s="85"/>
      <c r="AYZ2031" s="85"/>
      <c r="AZA2031" s="85"/>
      <c r="AZB2031" s="85"/>
      <c r="AZC2031" s="85"/>
      <c r="AZD2031" s="85"/>
      <c r="AZE2031" s="85"/>
      <c r="AZF2031" s="85"/>
      <c r="AZG2031" s="85"/>
      <c r="AZH2031" s="85"/>
      <c r="AZI2031" s="85"/>
      <c r="AZJ2031" s="85"/>
      <c r="AZK2031" s="85"/>
      <c r="AZL2031" s="85"/>
      <c r="AZM2031" s="85"/>
      <c r="AZN2031" s="85"/>
      <c r="AZO2031" s="85"/>
      <c r="AZP2031" s="85"/>
      <c r="AZQ2031" s="85"/>
      <c r="AZR2031" s="85"/>
      <c r="AZS2031" s="85"/>
      <c r="AZT2031" s="85"/>
      <c r="AZU2031" s="85"/>
      <c r="AZV2031" s="85"/>
      <c r="AZW2031" s="85"/>
      <c r="AZX2031" s="85"/>
      <c r="AZY2031" s="85"/>
      <c r="AZZ2031" s="85"/>
      <c r="BAA2031" s="85"/>
      <c r="BAB2031" s="85"/>
      <c r="BAC2031" s="85"/>
      <c r="BAD2031" s="85"/>
      <c r="BAE2031" s="85"/>
      <c r="BAF2031" s="85"/>
      <c r="BAG2031" s="85"/>
      <c r="BAH2031" s="85"/>
      <c r="BAI2031" s="85"/>
      <c r="BAJ2031" s="85"/>
      <c r="BAK2031" s="85"/>
      <c r="BAL2031" s="85"/>
      <c r="BAM2031" s="85"/>
      <c r="BAN2031" s="85"/>
      <c r="BAO2031" s="85"/>
      <c r="BAP2031" s="85"/>
      <c r="BAQ2031" s="85"/>
      <c r="BAR2031" s="85"/>
      <c r="BAS2031" s="85"/>
      <c r="BAT2031" s="85"/>
      <c r="BAU2031" s="85"/>
      <c r="BAV2031" s="85"/>
      <c r="BAW2031" s="85"/>
      <c r="BAX2031" s="85"/>
      <c r="BAY2031" s="85"/>
      <c r="BAZ2031" s="85"/>
      <c r="BBA2031" s="85"/>
      <c r="BBB2031" s="85"/>
      <c r="BBC2031" s="85"/>
      <c r="BBD2031" s="85"/>
      <c r="BBE2031" s="85"/>
      <c r="BBF2031" s="85"/>
      <c r="BBG2031" s="85"/>
      <c r="BBH2031" s="85"/>
      <c r="BBI2031" s="85"/>
      <c r="BBJ2031" s="85"/>
      <c r="BBK2031" s="85"/>
      <c r="BBL2031" s="85"/>
      <c r="BBM2031" s="85"/>
      <c r="BBN2031" s="85"/>
      <c r="BBO2031" s="85"/>
      <c r="BBP2031" s="85"/>
      <c r="BBQ2031" s="85"/>
      <c r="BBR2031" s="85"/>
      <c r="BBS2031" s="85"/>
      <c r="BBT2031" s="85"/>
      <c r="BBU2031" s="85"/>
      <c r="BBV2031" s="85"/>
      <c r="BBW2031" s="85"/>
      <c r="BBX2031" s="85"/>
      <c r="BBY2031" s="85"/>
      <c r="BBZ2031" s="85"/>
      <c r="BCA2031" s="85"/>
      <c r="BCB2031" s="85"/>
      <c r="BCC2031" s="85"/>
      <c r="BCD2031" s="85"/>
      <c r="BCE2031" s="85"/>
      <c r="BCF2031" s="85"/>
      <c r="BCG2031" s="85"/>
      <c r="BCH2031" s="85"/>
      <c r="BCI2031" s="85"/>
      <c r="BCJ2031" s="85"/>
      <c r="BCK2031" s="85"/>
      <c r="BCL2031" s="85"/>
      <c r="BCM2031" s="85"/>
      <c r="BCN2031" s="85"/>
      <c r="BCO2031" s="85"/>
      <c r="BCP2031" s="85"/>
      <c r="BCQ2031" s="85"/>
      <c r="BCR2031" s="85"/>
      <c r="BCS2031" s="85"/>
      <c r="BCT2031" s="85"/>
      <c r="BCU2031" s="85"/>
      <c r="BCV2031" s="85"/>
      <c r="BCW2031" s="85"/>
      <c r="BCX2031" s="85"/>
      <c r="BCY2031" s="85"/>
      <c r="BCZ2031" s="85"/>
      <c r="BDA2031" s="85"/>
      <c r="BDB2031" s="85"/>
      <c r="BDC2031" s="85"/>
      <c r="BDD2031" s="85"/>
      <c r="BDE2031" s="85"/>
      <c r="BDF2031" s="85"/>
      <c r="BDG2031" s="85"/>
      <c r="BDH2031" s="85"/>
      <c r="BDI2031" s="85"/>
      <c r="BDJ2031" s="85"/>
      <c r="BDK2031" s="85"/>
      <c r="BDL2031" s="85"/>
      <c r="BDM2031" s="85"/>
      <c r="BDN2031" s="85"/>
      <c r="BDO2031" s="85"/>
      <c r="BDP2031" s="85"/>
      <c r="BDQ2031" s="85"/>
      <c r="BDR2031" s="85"/>
      <c r="BDS2031" s="85"/>
      <c r="BDT2031" s="85"/>
      <c r="BDU2031" s="85"/>
      <c r="BDV2031" s="85"/>
      <c r="BDW2031" s="85"/>
      <c r="BDX2031" s="85"/>
      <c r="BDY2031" s="85"/>
      <c r="BDZ2031" s="85"/>
      <c r="BEA2031" s="85"/>
      <c r="BEB2031" s="85"/>
      <c r="BEC2031" s="85"/>
      <c r="BED2031" s="85"/>
      <c r="BEE2031" s="85"/>
      <c r="BEF2031" s="85"/>
      <c r="BEG2031" s="85"/>
      <c r="BEH2031" s="85"/>
      <c r="BEI2031" s="85"/>
      <c r="BEJ2031" s="85"/>
      <c r="BEK2031" s="85"/>
      <c r="BEL2031" s="85"/>
      <c r="BEM2031" s="85"/>
      <c r="BEN2031" s="85"/>
      <c r="BEO2031" s="85"/>
      <c r="BEP2031" s="85"/>
      <c r="BEQ2031" s="85"/>
      <c r="BER2031" s="85"/>
      <c r="BES2031" s="85"/>
      <c r="BET2031" s="85"/>
      <c r="BEU2031" s="85"/>
      <c r="BEV2031" s="85"/>
      <c r="BEW2031" s="85"/>
      <c r="BEX2031" s="85"/>
      <c r="BEY2031" s="85"/>
      <c r="BEZ2031" s="85"/>
      <c r="BFA2031" s="85"/>
      <c r="BFB2031" s="85"/>
      <c r="BFC2031" s="85"/>
      <c r="BFD2031" s="85"/>
      <c r="BFE2031" s="85"/>
      <c r="BFF2031" s="85"/>
      <c r="BFG2031" s="85"/>
      <c r="BFH2031" s="85"/>
      <c r="BFI2031" s="85"/>
      <c r="BFJ2031" s="85"/>
      <c r="BFK2031" s="85"/>
      <c r="BFL2031" s="85"/>
      <c r="BFM2031" s="85"/>
      <c r="BFN2031" s="85"/>
      <c r="BFO2031" s="85"/>
      <c r="BFP2031" s="85"/>
      <c r="BFQ2031" s="85"/>
      <c r="BFR2031" s="85"/>
      <c r="BFS2031" s="85"/>
      <c r="BFT2031" s="85"/>
      <c r="BFU2031" s="85"/>
      <c r="BFV2031" s="85"/>
      <c r="BFW2031" s="85"/>
      <c r="BFX2031" s="85"/>
      <c r="BFY2031" s="85"/>
      <c r="BFZ2031" s="85"/>
      <c r="BGA2031" s="85"/>
      <c r="BGB2031" s="85"/>
      <c r="BGC2031" s="85"/>
      <c r="BGD2031" s="85"/>
      <c r="BGE2031" s="85"/>
      <c r="BGF2031" s="85"/>
      <c r="BGG2031" s="85"/>
      <c r="BGH2031" s="85"/>
      <c r="BGI2031" s="85"/>
      <c r="BGJ2031" s="85"/>
      <c r="BGK2031" s="85"/>
      <c r="BGL2031" s="85"/>
      <c r="BGM2031" s="85"/>
      <c r="BGN2031" s="85"/>
      <c r="BGO2031" s="85"/>
      <c r="BGP2031" s="85"/>
      <c r="BGQ2031" s="85"/>
      <c r="BGR2031" s="85"/>
      <c r="BGS2031" s="85"/>
      <c r="BGT2031" s="85"/>
      <c r="BGU2031" s="85"/>
      <c r="BGV2031" s="85"/>
      <c r="BGW2031" s="85"/>
      <c r="BGX2031" s="85"/>
      <c r="BGY2031" s="85"/>
      <c r="BGZ2031" s="85"/>
      <c r="BHA2031" s="85"/>
      <c r="BHB2031" s="85"/>
      <c r="BHC2031" s="85"/>
      <c r="BHD2031" s="85"/>
      <c r="BHE2031" s="85"/>
      <c r="BHF2031" s="85"/>
      <c r="BHG2031" s="85"/>
      <c r="BHH2031" s="85"/>
      <c r="BHI2031" s="85"/>
      <c r="BHJ2031" s="85"/>
      <c r="BHK2031" s="85"/>
      <c r="BHL2031" s="85"/>
      <c r="BHM2031" s="85"/>
      <c r="BHN2031" s="85"/>
      <c r="BHO2031" s="85"/>
      <c r="BHP2031" s="85"/>
      <c r="BHQ2031" s="85"/>
      <c r="BHR2031" s="85"/>
      <c r="BHS2031" s="85"/>
      <c r="BHT2031" s="85"/>
      <c r="BHU2031" s="85"/>
      <c r="BHV2031" s="85"/>
      <c r="BHW2031" s="85"/>
      <c r="BHX2031" s="85"/>
      <c r="BHY2031" s="85"/>
      <c r="BHZ2031" s="85"/>
      <c r="BIA2031" s="85"/>
      <c r="BIB2031" s="85"/>
      <c r="BIC2031" s="85"/>
      <c r="BID2031" s="85"/>
      <c r="BIE2031" s="85"/>
      <c r="BIF2031" s="85"/>
      <c r="BIG2031" s="85"/>
      <c r="BIH2031" s="85"/>
      <c r="BII2031" s="85"/>
      <c r="BIJ2031" s="85"/>
      <c r="BIK2031" s="85"/>
      <c r="BIL2031" s="85"/>
      <c r="BIM2031" s="85"/>
      <c r="BIN2031" s="85"/>
      <c r="BIO2031" s="85"/>
      <c r="BIP2031" s="85"/>
      <c r="BIQ2031" s="85"/>
      <c r="BIR2031" s="85"/>
      <c r="BIS2031" s="85"/>
      <c r="BIT2031" s="85"/>
      <c r="BIU2031" s="85"/>
      <c r="BIV2031" s="85"/>
      <c r="BIW2031" s="85"/>
      <c r="BIX2031" s="85"/>
      <c r="BIY2031" s="85"/>
      <c r="BIZ2031" s="85"/>
      <c r="BJA2031" s="85"/>
      <c r="BJB2031" s="85"/>
      <c r="BJC2031" s="85"/>
      <c r="BJD2031" s="85"/>
      <c r="BJE2031" s="85"/>
      <c r="BJF2031" s="85"/>
      <c r="BJG2031" s="85"/>
      <c r="BJH2031" s="85"/>
      <c r="BJI2031" s="85"/>
      <c r="BJJ2031" s="85"/>
      <c r="BJK2031" s="85"/>
      <c r="BJL2031" s="85"/>
      <c r="BJM2031" s="85"/>
      <c r="BJN2031" s="85"/>
      <c r="BJO2031" s="85"/>
      <c r="BJP2031" s="85"/>
      <c r="BJQ2031" s="85"/>
      <c r="BJR2031" s="85"/>
      <c r="BJS2031" s="85"/>
      <c r="BJT2031" s="85"/>
      <c r="BJU2031" s="85"/>
      <c r="BJV2031" s="85"/>
      <c r="BJW2031" s="85"/>
      <c r="BJX2031" s="85"/>
      <c r="BJY2031" s="85"/>
      <c r="BJZ2031" s="85"/>
      <c r="BKA2031" s="85"/>
      <c r="BKB2031" s="85"/>
      <c r="BKC2031" s="85"/>
      <c r="BKD2031" s="85"/>
      <c r="BKE2031" s="85"/>
      <c r="BKF2031" s="85"/>
      <c r="BKG2031" s="85"/>
      <c r="BKH2031" s="85"/>
      <c r="BKI2031" s="85"/>
      <c r="BKJ2031" s="85"/>
      <c r="BKK2031" s="85"/>
      <c r="BKL2031" s="85"/>
      <c r="BKM2031" s="85"/>
      <c r="BKN2031" s="85"/>
      <c r="BKO2031" s="85"/>
      <c r="BKP2031" s="85"/>
      <c r="BKQ2031" s="85"/>
      <c r="BKR2031" s="85"/>
      <c r="BKS2031" s="85"/>
      <c r="BKT2031" s="85"/>
      <c r="BKU2031" s="85"/>
      <c r="BKV2031" s="85"/>
      <c r="BKW2031" s="85"/>
      <c r="BKX2031" s="85"/>
      <c r="BKY2031" s="85"/>
      <c r="BKZ2031" s="85"/>
      <c r="BLA2031" s="85"/>
      <c r="BLB2031" s="85"/>
      <c r="BLC2031" s="85"/>
      <c r="BLD2031" s="85"/>
      <c r="BLE2031" s="85"/>
      <c r="BLF2031" s="85"/>
      <c r="BLG2031" s="85"/>
      <c r="BLH2031" s="85"/>
      <c r="BLI2031" s="85"/>
      <c r="BLJ2031" s="85"/>
      <c r="BLK2031" s="85"/>
      <c r="BLL2031" s="85"/>
      <c r="BLM2031" s="85"/>
      <c r="BLN2031" s="85"/>
      <c r="BLO2031" s="85"/>
      <c r="BLP2031" s="85"/>
      <c r="BLQ2031" s="85"/>
      <c r="BLR2031" s="85"/>
      <c r="BLS2031" s="85"/>
      <c r="BLT2031" s="85"/>
      <c r="BLU2031" s="85"/>
      <c r="BLV2031" s="85"/>
      <c r="BLW2031" s="85"/>
      <c r="BLX2031" s="85"/>
      <c r="BLY2031" s="85"/>
      <c r="BLZ2031" s="85"/>
      <c r="BMA2031" s="85"/>
      <c r="BMB2031" s="85"/>
      <c r="BMC2031" s="85"/>
      <c r="BMD2031" s="85"/>
      <c r="BME2031" s="85"/>
      <c r="BMF2031" s="85"/>
      <c r="BMG2031" s="85"/>
      <c r="BMH2031" s="85"/>
      <c r="BMI2031" s="85"/>
      <c r="BMJ2031" s="85"/>
      <c r="BMK2031" s="85"/>
      <c r="BML2031" s="85"/>
      <c r="BMM2031" s="85"/>
      <c r="BMN2031" s="85"/>
      <c r="BMO2031" s="85"/>
      <c r="BMP2031" s="85"/>
      <c r="BMQ2031" s="85"/>
      <c r="BMR2031" s="85"/>
      <c r="BMS2031" s="85"/>
      <c r="BMT2031" s="85"/>
      <c r="BMU2031" s="85"/>
      <c r="BMV2031" s="85"/>
      <c r="BMW2031" s="85"/>
      <c r="BMX2031" s="85"/>
      <c r="BMY2031" s="85"/>
      <c r="BMZ2031" s="85"/>
      <c r="BNA2031" s="85"/>
      <c r="BNB2031" s="85"/>
      <c r="BNC2031" s="85"/>
      <c r="BND2031" s="85"/>
      <c r="BNE2031" s="85"/>
      <c r="BNF2031" s="85"/>
      <c r="BNG2031" s="85"/>
      <c r="BNH2031" s="85"/>
      <c r="BNI2031" s="85"/>
      <c r="BNJ2031" s="85"/>
      <c r="BNK2031" s="85"/>
      <c r="BNL2031" s="85"/>
      <c r="BNM2031" s="85"/>
      <c r="BNN2031" s="85"/>
      <c r="BNO2031" s="85"/>
      <c r="BNP2031" s="85"/>
      <c r="BNQ2031" s="85"/>
      <c r="BNR2031" s="85"/>
      <c r="BNS2031" s="85"/>
      <c r="BNT2031" s="85"/>
      <c r="BNU2031" s="85"/>
      <c r="BNV2031" s="85"/>
      <c r="BNW2031" s="85"/>
      <c r="BNX2031" s="85"/>
      <c r="BNY2031" s="85"/>
      <c r="BNZ2031" s="85"/>
      <c r="BOA2031" s="85"/>
      <c r="BOB2031" s="85"/>
      <c r="BOC2031" s="85"/>
      <c r="BOD2031" s="85"/>
      <c r="BOE2031" s="85"/>
      <c r="BOF2031" s="85"/>
      <c r="BOG2031" s="85"/>
      <c r="BOH2031" s="85"/>
      <c r="BOI2031" s="85"/>
      <c r="BOJ2031" s="85"/>
      <c r="BOK2031" s="85"/>
      <c r="BOL2031" s="85"/>
      <c r="BOM2031" s="85"/>
      <c r="BON2031" s="85"/>
      <c r="BOO2031" s="85"/>
      <c r="BOP2031" s="85"/>
      <c r="BOQ2031" s="85"/>
      <c r="BOR2031" s="85"/>
      <c r="BOS2031" s="85"/>
      <c r="BOT2031" s="85"/>
      <c r="BOU2031" s="85"/>
      <c r="BOV2031" s="85"/>
      <c r="BOW2031" s="85"/>
      <c r="BOX2031" s="85"/>
      <c r="BOY2031" s="85"/>
      <c r="BOZ2031" s="85"/>
      <c r="BPA2031" s="85"/>
      <c r="BPB2031" s="85"/>
      <c r="BPC2031" s="85"/>
      <c r="BPD2031" s="85"/>
      <c r="BPE2031" s="85"/>
      <c r="BPF2031" s="85"/>
      <c r="BPG2031" s="85"/>
      <c r="BPH2031" s="85"/>
      <c r="BPI2031" s="85"/>
      <c r="BPJ2031" s="85"/>
      <c r="BPK2031" s="85"/>
      <c r="BPL2031" s="85"/>
      <c r="BPM2031" s="85"/>
      <c r="BPN2031" s="85"/>
      <c r="BPO2031" s="85"/>
      <c r="BPP2031" s="85"/>
      <c r="BPQ2031" s="85"/>
      <c r="BPR2031" s="85"/>
      <c r="BPS2031" s="85"/>
      <c r="BPT2031" s="85"/>
      <c r="BPU2031" s="85"/>
      <c r="BPV2031" s="85"/>
      <c r="BPW2031" s="85"/>
      <c r="BPX2031" s="85"/>
      <c r="BPY2031" s="85"/>
      <c r="BPZ2031" s="85"/>
      <c r="BQA2031" s="85"/>
      <c r="BQB2031" s="85"/>
      <c r="BQC2031" s="85"/>
      <c r="BQD2031" s="85"/>
      <c r="BQE2031" s="85"/>
      <c r="BQF2031" s="85"/>
      <c r="BQG2031" s="85"/>
      <c r="BQH2031" s="85"/>
      <c r="BQI2031" s="85"/>
      <c r="BQJ2031" s="85"/>
      <c r="BQK2031" s="85"/>
      <c r="BQL2031" s="85"/>
      <c r="BQM2031" s="85"/>
      <c r="BQN2031" s="85"/>
      <c r="BQO2031" s="85"/>
      <c r="BQP2031" s="85"/>
      <c r="BQQ2031" s="85"/>
      <c r="BQR2031" s="85"/>
      <c r="BQS2031" s="85"/>
      <c r="BQT2031" s="85"/>
      <c r="BQU2031" s="85"/>
      <c r="BQV2031" s="85"/>
      <c r="BQW2031" s="85"/>
      <c r="BQX2031" s="85"/>
      <c r="BQY2031" s="85"/>
      <c r="BQZ2031" s="85"/>
      <c r="BRA2031" s="85"/>
      <c r="BRB2031" s="85"/>
      <c r="BRC2031" s="85"/>
      <c r="BRD2031" s="85"/>
      <c r="BRE2031" s="85"/>
      <c r="BRF2031" s="85"/>
      <c r="BRG2031" s="85"/>
      <c r="BRH2031" s="85"/>
      <c r="BRI2031" s="85"/>
      <c r="BRJ2031" s="85"/>
      <c r="BRK2031" s="85"/>
      <c r="BRL2031" s="85"/>
      <c r="BRM2031" s="85"/>
      <c r="BRN2031" s="85"/>
      <c r="BRO2031" s="85"/>
      <c r="BRP2031" s="85"/>
      <c r="BRQ2031" s="85"/>
      <c r="BRR2031" s="85"/>
      <c r="BRS2031" s="85"/>
      <c r="BRT2031" s="85"/>
      <c r="BRU2031" s="85"/>
      <c r="BRV2031" s="85"/>
      <c r="BRW2031" s="85"/>
      <c r="BRX2031" s="85"/>
      <c r="BRY2031" s="85"/>
      <c r="BRZ2031" s="85"/>
      <c r="BSA2031" s="85"/>
      <c r="BSB2031" s="85"/>
      <c r="BSC2031" s="85"/>
      <c r="BSD2031" s="85"/>
      <c r="BSE2031" s="85"/>
      <c r="BSF2031" s="85"/>
      <c r="BSG2031" s="85"/>
      <c r="BSH2031" s="85"/>
      <c r="BSI2031" s="85"/>
      <c r="BSJ2031" s="85"/>
      <c r="BSK2031" s="85"/>
      <c r="BSL2031" s="85"/>
      <c r="BSM2031" s="85"/>
      <c r="BSN2031" s="85"/>
      <c r="BSO2031" s="85"/>
      <c r="BSP2031" s="85"/>
      <c r="BSQ2031" s="85"/>
      <c r="BSR2031" s="85"/>
      <c r="BSS2031" s="85"/>
      <c r="BST2031" s="85"/>
      <c r="BSU2031" s="85"/>
      <c r="BSV2031" s="85"/>
      <c r="BSW2031" s="85"/>
      <c r="BSX2031" s="85"/>
      <c r="BSY2031" s="85"/>
      <c r="BSZ2031" s="85"/>
      <c r="BTA2031" s="85"/>
      <c r="BTB2031" s="85"/>
      <c r="BTC2031" s="85"/>
      <c r="BTD2031" s="85"/>
      <c r="BTE2031" s="85"/>
      <c r="BTF2031" s="85"/>
      <c r="BTG2031" s="85"/>
      <c r="BTH2031" s="85"/>
      <c r="BTI2031" s="85"/>
      <c r="BTJ2031" s="85"/>
      <c r="BTK2031" s="85"/>
      <c r="BTL2031" s="85"/>
      <c r="BTM2031" s="85"/>
      <c r="BTN2031" s="85"/>
      <c r="BTO2031" s="85"/>
      <c r="BTP2031" s="85"/>
      <c r="BTQ2031" s="85"/>
      <c r="BTR2031" s="85"/>
      <c r="BTS2031" s="85"/>
      <c r="BTT2031" s="85"/>
      <c r="BTU2031" s="85"/>
      <c r="BTV2031" s="85"/>
      <c r="BTW2031" s="85"/>
      <c r="BTX2031" s="85"/>
      <c r="BTY2031" s="85"/>
      <c r="BTZ2031" s="85"/>
      <c r="BUA2031" s="85"/>
      <c r="BUB2031" s="85"/>
      <c r="BUC2031" s="85"/>
      <c r="BUD2031" s="85"/>
      <c r="BUE2031" s="85"/>
      <c r="BUF2031" s="85"/>
      <c r="BUG2031" s="85"/>
      <c r="BUH2031" s="85"/>
      <c r="BUI2031" s="85"/>
      <c r="BUJ2031" s="85"/>
      <c r="BUK2031" s="85"/>
      <c r="BUL2031" s="85"/>
      <c r="BUM2031" s="85"/>
      <c r="BUN2031" s="85"/>
      <c r="BUO2031" s="85"/>
      <c r="BUP2031" s="85"/>
      <c r="BUQ2031" s="85"/>
      <c r="BUR2031" s="85"/>
      <c r="BUS2031" s="85"/>
      <c r="BUT2031" s="85"/>
      <c r="BUU2031" s="85"/>
      <c r="BUV2031" s="85"/>
      <c r="BUW2031" s="85"/>
      <c r="BUX2031" s="85"/>
      <c r="BUY2031" s="85"/>
      <c r="BUZ2031" s="85"/>
      <c r="BVA2031" s="85"/>
      <c r="BVB2031" s="85"/>
      <c r="BVC2031" s="85"/>
      <c r="BVD2031" s="85"/>
      <c r="BVE2031" s="85"/>
      <c r="BVF2031" s="85"/>
      <c r="BVG2031" s="85"/>
      <c r="BVH2031" s="85"/>
      <c r="BVI2031" s="85"/>
      <c r="BVJ2031" s="85"/>
      <c r="BVK2031" s="85"/>
      <c r="BVL2031" s="85"/>
      <c r="BVM2031" s="85"/>
      <c r="BVN2031" s="85"/>
      <c r="BVO2031" s="85"/>
      <c r="BVP2031" s="85"/>
      <c r="BVQ2031" s="85"/>
      <c r="BVR2031" s="85"/>
      <c r="BVS2031" s="85"/>
      <c r="BVT2031" s="85"/>
      <c r="BVU2031" s="85"/>
      <c r="BVV2031" s="85"/>
      <c r="BVW2031" s="85"/>
      <c r="BVX2031" s="85"/>
      <c r="BVY2031" s="85"/>
      <c r="BVZ2031" s="85"/>
      <c r="BWA2031" s="85"/>
      <c r="BWB2031" s="85"/>
      <c r="BWC2031" s="85"/>
      <c r="BWD2031" s="85"/>
      <c r="BWE2031" s="85"/>
      <c r="BWF2031" s="85"/>
      <c r="BWG2031" s="85"/>
      <c r="BWH2031" s="85"/>
      <c r="BWI2031" s="85"/>
      <c r="BWJ2031" s="85"/>
      <c r="BWK2031" s="85"/>
      <c r="BWL2031" s="85"/>
      <c r="BWM2031" s="85"/>
      <c r="BWN2031" s="85"/>
      <c r="BWO2031" s="85"/>
      <c r="BWP2031" s="85"/>
      <c r="BWQ2031" s="85"/>
      <c r="BWR2031" s="85"/>
      <c r="BWS2031" s="85"/>
      <c r="BWT2031" s="85"/>
      <c r="BWU2031" s="85"/>
      <c r="BWV2031" s="85"/>
      <c r="BWW2031" s="85"/>
      <c r="BWX2031" s="85"/>
      <c r="BWY2031" s="85"/>
      <c r="BWZ2031" s="85"/>
      <c r="BXA2031" s="85"/>
      <c r="BXB2031" s="85"/>
      <c r="BXC2031" s="85"/>
      <c r="BXD2031" s="85"/>
      <c r="BXE2031" s="85"/>
      <c r="BXF2031" s="85"/>
      <c r="BXG2031" s="85"/>
      <c r="BXH2031" s="85"/>
      <c r="BXI2031" s="85"/>
      <c r="BXJ2031" s="85"/>
      <c r="BXK2031" s="85"/>
      <c r="BXL2031" s="85"/>
      <c r="BXM2031" s="85"/>
      <c r="BXN2031" s="85"/>
      <c r="BXO2031" s="85"/>
      <c r="BXP2031" s="85"/>
      <c r="BXQ2031" s="85"/>
      <c r="BXR2031" s="85"/>
      <c r="BXS2031" s="85"/>
      <c r="BXT2031" s="85"/>
      <c r="BXU2031" s="85"/>
      <c r="BXV2031" s="85"/>
      <c r="BXW2031" s="85"/>
      <c r="BXX2031" s="85"/>
      <c r="BXY2031" s="85"/>
      <c r="BXZ2031" s="85"/>
      <c r="BYA2031" s="85"/>
      <c r="BYB2031" s="85"/>
      <c r="BYC2031" s="85"/>
      <c r="BYD2031" s="85"/>
      <c r="BYE2031" s="85"/>
      <c r="BYF2031" s="85"/>
      <c r="BYG2031" s="85"/>
      <c r="BYH2031" s="85"/>
      <c r="BYI2031" s="85"/>
      <c r="BYJ2031" s="85"/>
      <c r="BYK2031" s="85"/>
      <c r="BYL2031" s="85"/>
      <c r="BYM2031" s="85"/>
      <c r="BYN2031" s="85"/>
      <c r="BYO2031" s="85"/>
      <c r="BYP2031" s="85"/>
      <c r="BYQ2031" s="85"/>
      <c r="BYR2031" s="85"/>
      <c r="BYS2031" s="85"/>
      <c r="BYT2031" s="85"/>
      <c r="BYU2031" s="85"/>
      <c r="BYV2031" s="85"/>
      <c r="BYW2031" s="85"/>
      <c r="BYX2031" s="85"/>
      <c r="BYY2031" s="85"/>
      <c r="BYZ2031" s="85"/>
      <c r="BZA2031" s="85"/>
      <c r="BZB2031" s="85"/>
      <c r="BZC2031" s="85"/>
      <c r="BZD2031" s="85"/>
      <c r="BZE2031" s="85"/>
      <c r="BZF2031" s="85"/>
      <c r="BZG2031" s="85"/>
      <c r="BZH2031" s="85"/>
      <c r="BZI2031" s="85"/>
      <c r="BZJ2031" s="85"/>
      <c r="BZK2031" s="85"/>
      <c r="BZL2031" s="85"/>
      <c r="BZM2031" s="85"/>
      <c r="BZN2031" s="85"/>
      <c r="BZO2031" s="85"/>
      <c r="BZP2031" s="85"/>
      <c r="BZQ2031" s="85"/>
      <c r="BZR2031" s="85"/>
      <c r="BZS2031" s="85"/>
      <c r="BZT2031" s="85"/>
      <c r="BZU2031" s="85"/>
      <c r="BZV2031" s="85"/>
      <c r="BZW2031" s="85"/>
      <c r="BZX2031" s="85"/>
      <c r="BZY2031" s="85"/>
      <c r="BZZ2031" s="85"/>
      <c r="CAA2031" s="85"/>
      <c r="CAB2031" s="85"/>
      <c r="CAC2031" s="85"/>
      <c r="CAD2031" s="85"/>
      <c r="CAE2031" s="85"/>
      <c r="CAF2031" s="85"/>
      <c r="CAG2031" s="85"/>
      <c r="CAH2031" s="85"/>
      <c r="CAI2031" s="85"/>
      <c r="CAJ2031" s="85"/>
      <c r="CAK2031" s="85"/>
      <c r="CAL2031" s="85"/>
      <c r="CAM2031" s="85"/>
      <c r="CAN2031" s="85"/>
      <c r="CAO2031" s="85"/>
      <c r="CAP2031" s="85"/>
      <c r="CAQ2031" s="85"/>
      <c r="CAR2031" s="85"/>
      <c r="CAS2031" s="85"/>
      <c r="CAT2031" s="85"/>
      <c r="CAU2031" s="85"/>
      <c r="CAV2031" s="85"/>
      <c r="CAW2031" s="85"/>
      <c r="CAX2031" s="85"/>
      <c r="CAY2031" s="85"/>
      <c r="CAZ2031" s="85"/>
      <c r="CBA2031" s="85"/>
      <c r="CBB2031" s="85"/>
      <c r="CBC2031" s="85"/>
      <c r="CBD2031" s="85"/>
      <c r="CBE2031" s="85"/>
      <c r="CBF2031" s="85"/>
      <c r="CBG2031" s="85"/>
      <c r="CBH2031" s="85"/>
      <c r="CBI2031" s="85"/>
      <c r="CBJ2031" s="85"/>
      <c r="CBK2031" s="85"/>
      <c r="CBL2031" s="85"/>
      <c r="CBM2031" s="85"/>
      <c r="CBN2031" s="85"/>
      <c r="CBO2031" s="85"/>
      <c r="CBP2031" s="85"/>
      <c r="CBQ2031" s="85"/>
      <c r="CBR2031" s="85"/>
      <c r="CBS2031" s="85"/>
      <c r="CBT2031" s="85"/>
      <c r="CBU2031" s="85"/>
      <c r="CBV2031" s="85"/>
      <c r="CBW2031" s="85"/>
      <c r="CBX2031" s="85"/>
      <c r="CBY2031" s="85"/>
      <c r="CBZ2031" s="85"/>
      <c r="CCA2031" s="85"/>
      <c r="CCB2031" s="85"/>
      <c r="CCC2031" s="85"/>
      <c r="CCD2031" s="85"/>
      <c r="CCE2031" s="85"/>
      <c r="CCF2031" s="85"/>
      <c r="CCG2031" s="85"/>
      <c r="CCH2031" s="85"/>
      <c r="CCI2031" s="85"/>
      <c r="CCJ2031" s="85"/>
      <c r="CCK2031" s="85"/>
      <c r="CCL2031" s="85"/>
      <c r="CCM2031" s="85"/>
      <c r="CCN2031" s="85"/>
      <c r="CCO2031" s="85"/>
      <c r="CCP2031" s="85"/>
      <c r="CCQ2031" s="85"/>
      <c r="CCR2031" s="85"/>
      <c r="CCS2031" s="85"/>
      <c r="CCT2031" s="85"/>
      <c r="CCU2031" s="85"/>
      <c r="CCV2031" s="85"/>
      <c r="CCW2031" s="85"/>
      <c r="CCX2031" s="85"/>
      <c r="CCY2031" s="85"/>
      <c r="CCZ2031" s="85"/>
      <c r="CDA2031" s="85"/>
      <c r="CDB2031" s="85"/>
      <c r="CDC2031" s="85"/>
      <c r="CDD2031" s="85"/>
      <c r="CDE2031" s="85"/>
      <c r="CDF2031" s="85"/>
      <c r="CDG2031" s="85"/>
      <c r="CDH2031" s="85"/>
      <c r="CDI2031" s="85"/>
      <c r="CDJ2031" s="85"/>
      <c r="CDK2031" s="85"/>
      <c r="CDL2031" s="85"/>
      <c r="CDM2031" s="85"/>
      <c r="CDN2031" s="85"/>
      <c r="CDO2031" s="85"/>
      <c r="CDP2031" s="85"/>
      <c r="CDQ2031" s="85"/>
      <c r="CDR2031" s="85"/>
      <c r="CDS2031" s="85"/>
      <c r="CDT2031" s="85"/>
      <c r="CDU2031" s="85"/>
      <c r="CDV2031" s="85"/>
      <c r="CDW2031" s="85"/>
      <c r="CDX2031" s="85"/>
      <c r="CDY2031" s="85"/>
      <c r="CDZ2031" s="85"/>
      <c r="CEA2031" s="85"/>
      <c r="CEB2031" s="85"/>
      <c r="CEC2031" s="85"/>
      <c r="CED2031" s="85"/>
      <c r="CEE2031" s="85"/>
      <c r="CEF2031" s="85"/>
      <c r="CEG2031" s="85"/>
      <c r="CEH2031" s="85"/>
      <c r="CEI2031" s="85"/>
      <c r="CEJ2031" s="85"/>
      <c r="CEK2031" s="85"/>
      <c r="CEL2031" s="85"/>
      <c r="CEM2031" s="85"/>
      <c r="CEN2031" s="85"/>
      <c r="CEO2031" s="85"/>
      <c r="CEP2031" s="85"/>
      <c r="CEQ2031" s="85"/>
      <c r="CER2031" s="85"/>
      <c r="CES2031" s="85"/>
      <c r="CET2031" s="85"/>
      <c r="CEU2031" s="85"/>
      <c r="CEV2031" s="85"/>
      <c r="CEW2031" s="85"/>
      <c r="CEX2031" s="85"/>
      <c r="CEY2031" s="85"/>
      <c r="CEZ2031" s="85"/>
      <c r="CFA2031" s="85"/>
      <c r="CFB2031" s="85"/>
      <c r="CFC2031" s="85"/>
      <c r="CFD2031" s="85"/>
      <c r="CFE2031" s="85"/>
      <c r="CFF2031" s="85"/>
      <c r="CFG2031" s="85"/>
      <c r="CFH2031" s="85"/>
      <c r="CFI2031" s="85"/>
      <c r="CFJ2031" s="85"/>
      <c r="CFK2031" s="85"/>
      <c r="CFL2031" s="85"/>
      <c r="CFM2031" s="85"/>
      <c r="CFN2031" s="85"/>
      <c r="CFO2031" s="85"/>
      <c r="CFP2031" s="85"/>
      <c r="CFQ2031" s="85"/>
      <c r="CFR2031" s="85"/>
      <c r="CFS2031" s="85"/>
      <c r="CFT2031" s="85"/>
      <c r="CFU2031" s="85"/>
      <c r="CFV2031" s="85"/>
      <c r="CFW2031" s="85"/>
      <c r="CFX2031" s="85"/>
      <c r="CFY2031" s="85"/>
      <c r="CFZ2031" s="85"/>
      <c r="CGA2031" s="85"/>
      <c r="CGB2031" s="85"/>
      <c r="CGC2031" s="85"/>
      <c r="CGD2031" s="85"/>
      <c r="CGE2031" s="85"/>
      <c r="CGF2031" s="85"/>
      <c r="CGG2031" s="85"/>
      <c r="CGH2031" s="85"/>
      <c r="CGI2031" s="85"/>
      <c r="CGJ2031" s="85"/>
      <c r="CGK2031" s="85"/>
      <c r="CGL2031" s="85"/>
      <c r="CGM2031" s="85"/>
      <c r="CGN2031" s="85"/>
      <c r="CGO2031" s="85"/>
      <c r="CGP2031" s="85"/>
      <c r="CGQ2031" s="85"/>
      <c r="CGR2031" s="85"/>
      <c r="CGS2031" s="85"/>
      <c r="CGT2031" s="85"/>
      <c r="CGU2031" s="85"/>
      <c r="CGV2031" s="85"/>
      <c r="CGW2031" s="85"/>
      <c r="CGX2031" s="85"/>
      <c r="CGY2031" s="85"/>
      <c r="CGZ2031" s="85"/>
      <c r="CHA2031" s="85"/>
      <c r="CHB2031" s="85"/>
      <c r="CHC2031" s="85"/>
      <c r="CHD2031" s="85"/>
      <c r="CHE2031" s="85"/>
      <c r="CHF2031" s="85"/>
      <c r="CHG2031" s="85"/>
      <c r="CHH2031" s="85"/>
      <c r="CHI2031" s="85"/>
      <c r="CHJ2031" s="85"/>
      <c r="CHK2031" s="85"/>
      <c r="CHL2031" s="85"/>
      <c r="CHM2031" s="85"/>
      <c r="CHN2031" s="85"/>
      <c r="CHO2031" s="85"/>
      <c r="CHP2031" s="85"/>
      <c r="CHQ2031" s="85"/>
      <c r="CHR2031" s="85"/>
      <c r="CHS2031" s="85"/>
      <c r="CHT2031" s="85"/>
      <c r="CHU2031" s="85"/>
      <c r="CHV2031" s="85"/>
      <c r="CHW2031" s="85"/>
      <c r="CHX2031" s="85"/>
      <c r="CHY2031" s="85"/>
      <c r="CHZ2031" s="85"/>
      <c r="CIA2031" s="85"/>
      <c r="CIB2031" s="85"/>
      <c r="CIC2031" s="85"/>
      <c r="CID2031" s="85"/>
      <c r="CIE2031" s="85"/>
      <c r="CIF2031" s="85"/>
      <c r="CIG2031" s="85"/>
      <c r="CIH2031" s="85"/>
      <c r="CII2031" s="85"/>
      <c r="CIJ2031" s="85"/>
      <c r="CIK2031" s="85"/>
      <c r="CIL2031" s="85"/>
      <c r="CIM2031" s="85"/>
      <c r="CIN2031" s="85"/>
      <c r="CIO2031" s="85"/>
      <c r="CIP2031" s="85"/>
      <c r="CIQ2031" s="85"/>
      <c r="CIR2031" s="85"/>
      <c r="CIS2031" s="85"/>
      <c r="CIT2031" s="85"/>
      <c r="CIU2031" s="85"/>
      <c r="CIV2031" s="85"/>
      <c r="CIW2031" s="85"/>
      <c r="CIX2031" s="85"/>
      <c r="CIY2031" s="85"/>
      <c r="CIZ2031" s="85"/>
      <c r="CJA2031" s="85"/>
      <c r="CJB2031" s="85"/>
      <c r="CJC2031" s="85"/>
      <c r="CJD2031" s="85"/>
      <c r="CJE2031" s="85"/>
      <c r="CJF2031" s="85"/>
      <c r="CJG2031" s="85"/>
      <c r="CJH2031" s="85"/>
      <c r="CJI2031" s="85"/>
      <c r="CJJ2031" s="85"/>
      <c r="CJK2031" s="85"/>
      <c r="CJL2031" s="85"/>
      <c r="CJM2031" s="85"/>
      <c r="CJN2031" s="85"/>
      <c r="CJO2031" s="85"/>
      <c r="CJP2031" s="85"/>
      <c r="CJQ2031" s="85"/>
      <c r="CJR2031" s="85"/>
      <c r="CJS2031" s="85"/>
      <c r="CJT2031" s="85"/>
      <c r="CJU2031" s="85"/>
      <c r="CJV2031" s="85"/>
      <c r="CJW2031" s="85"/>
      <c r="CJX2031" s="85"/>
      <c r="CJY2031" s="85"/>
      <c r="CJZ2031" s="85"/>
      <c r="CKA2031" s="85"/>
      <c r="CKB2031" s="85"/>
      <c r="CKC2031" s="85"/>
      <c r="CKD2031" s="85"/>
      <c r="CKE2031" s="85"/>
      <c r="CKF2031" s="85"/>
      <c r="CKG2031" s="85"/>
      <c r="CKH2031" s="85"/>
      <c r="CKI2031" s="85"/>
      <c r="CKJ2031" s="85"/>
      <c r="CKK2031" s="85"/>
      <c r="CKL2031" s="85"/>
      <c r="CKM2031" s="85"/>
      <c r="CKN2031" s="85"/>
      <c r="CKO2031" s="85"/>
      <c r="CKP2031" s="85"/>
      <c r="CKQ2031" s="85"/>
      <c r="CKR2031" s="85"/>
      <c r="CKS2031" s="85"/>
      <c r="CKT2031" s="85"/>
      <c r="CKU2031" s="85"/>
      <c r="CKV2031" s="85"/>
      <c r="CKW2031" s="85"/>
      <c r="CKX2031" s="85"/>
      <c r="CKY2031" s="85"/>
      <c r="CKZ2031" s="85"/>
      <c r="CLA2031" s="85"/>
      <c r="CLB2031" s="85"/>
      <c r="CLC2031" s="85"/>
      <c r="CLD2031" s="85"/>
      <c r="CLE2031" s="85"/>
      <c r="CLF2031" s="85"/>
      <c r="CLG2031" s="85"/>
      <c r="CLH2031" s="85"/>
      <c r="CLI2031" s="85"/>
      <c r="CLJ2031" s="85"/>
      <c r="CLK2031" s="85"/>
      <c r="CLL2031" s="85"/>
      <c r="CLM2031" s="85"/>
      <c r="CLN2031" s="85"/>
      <c r="CLO2031" s="85"/>
      <c r="CLP2031" s="85"/>
      <c r="CLQ2031" s="85"/>
      <c r="CLR2031" s="85"/>
      <c r="CLS2031" s="85"/>
      <c r="CLT2031" s="85"/>
      <c r="CLU2031" s="85"/>
      <c r="CLV2031" s="85"/>
      <c r="CLW2031" s="85"/>
      <c r="CLX2031" s="85"/>
      <c r="CLY2031" s="85"/>
      <c r="CLZ2031" s="85"/>
      <c r="CMA2031" s="85"/>
      <c r="CMB2031" s="85"/>
      <c r="CMC2031" s="85"/>
      <c r="CMD2031" s="85"/>
      <c r="CME2031" s="85"/>
      <c r="CMF2031" s="85"/>
      <c r="CMG2031" s="85"/>
      <c r="CMH2031" s="85"/>
      <c r="CMI2031" s="85"/>
      <c r="CMJ2031" s="85"/>
      <c r="CMK2031" s="85"/>
      <c r="CML2031" s="85"/>
      <c r="CMM2031" s="85"/>
      <c r="CMN2031" s="85"/>
      <c r="CMO2031" s="85"/>
      <c r="CMP2031" s="85"/>
      <c r="CMQ2031" s="85"/>
      <c r="CMR2031" s="85"/>
      <c r="CMS2031" s="85"/>
      <c r="CMT2031" s="85"/>
      <c r="CMU2031" s="85"/>
      <c r="CMV2031" s="85"/>
      <c r="CMW2031" s="85"/>
      <c r="CMX2031" s="85"/>
      <c r="CMY2031" s="85"/>
      <c r="CMZ2031" s="85"/>
      <c r="CNA2031" s="85"/>
      <c r="CNB2031" s="85"/>
      <c r="CNC2031" s="85"/>
      <c r="CND2031" s="85"/>
      <c r="CNE2031" s="85"/>
      <c r="CNF2031" s="85"/>
      <c r="CNG2031" s="85"/>
      <c r="CNH2031" s="85"/>
      <c r="CNI2031" s="85"/>
      <c r="CNJ2031" s="85"/>
      <c r="CNK2031" s="85"/>
      <c r="CNL2031" s="85"/>
      <c r="CNM2031" s="85"/>
      <c r="CNN2031" s="85"/>
      <c r="CNO2031" s="85"/>
      <c r="CNP2031" s="85"/>
      <c r="CNQ2031" s="85"/>
      <c r="CNR2031" s="85"/>
      <c r="CNS2031" s="85"/>
      <c r="CNT2031" s="85"/>
      <c r="CNU2031" s="85"/>
      <c r="CNV2031" s="85"/>
      <c r="CNW2031" s="85"/>
      <c r="CNX2031" s="85"/>
      <c r="CNY2031" s="85"/>
      <c r="CNZ2031" s="85"/>
      <c r="COA2031" s="85"/>
      <c r="COB2031" s="85"/>
      <c r="COC2031" s="85"/>
      <c r="COD2031" s="85"/>
      <c r="COE2031" s="85"/>
      <c r="COF2031" s="85"/>
      <c r="COG2031" s="85"/>
      <c r="COH2031" s="85"/>
      <c r="COI2031" s="85"/>
      <c r="COJ2031" s="85"/>
      <c r="COK2031" s="85"/>
      <c r="COL2031" s="85"/>
      <c r="COM2031" s="85"/>
      <c r="CON2031" s="85"/>
      <c r="COO2031" s="85"/>
      <c r="COP2031" s="85"/>
      <c r="COQ2031" s="85"/>
      <c r="COR2031" s="85"/>
      <c r="COS2031" s="85"/>
      <c r="COT2031" s="85"/>
      <c r="COU2031" s="85"/>
      <c r="COV2031" s="85"/>
      <c r="COW2031" s="85"/>
      <c r="COX2031" s="85"/>
      <c r="COY2031" s="85"/>
      <c r="COZ2031" s="85"/>
      <c r="CPA2031" s="85"/>
      <c r="CPB2031" s="85"/>
      <c r="CPC2031" s="85"/>
      <c r="CPD2031" s="85"/>
      <c r="CPE2031" s="85"/>
      <c r="CPF2031" s="85"/>
      <c r="CPG2031" s="85"/>
      <c r="CPH2031" s="85"/>
      <c r="CPI2031" s="85"/>
      <c r="CPJ2031" s="85"/>
      <c r="CPK2031" s="85"/>
      <c r="CPL2031" s="85"/>
      <c r="CPM2031" s="85"/>
      <c r="CPN2031" s="85"/>
      <c r="CPO2031" s="85"/>
      <c r="CPP2031" s="85"/>
      <c r="CPQ2031" s="85"/>
      <c r="CPR2031" s="85"/>
      <c r="CPS2031" s="85"/>
      <c r="CPT2031" s="85"/>
      <c r="CPU2031" s="85"/>
      <c r="CPV2031" s="85"/>
      <c r="CPW2031" s="85"/>
      <c r="CPX2031" s="85"/>
      <c r="CPY2031" s="85"/>
      <c r="CPZ2031" s="85"/>
      <c r="CQA2031" s="85"/>
      <c r="CQB2031" s="85"/>
      <c r="CQC2031" s="85"/>
      <c r="CQD2031" s="85"/>
      <c r="CQE2031" s="85"/>
      <c r="CQF2031" s="85"/>
      <c r="CQG2031" s="85"/>
      <c r="CQH2031" s="85"/>
      <c r="CQI2031" s="85"/>
      <c r="CQJ2031" s="85"/>
      <c r="CQK2031" s="85"/>
      <c r="CQL2031" s="85"/>
      <c r="CQM2031" s="85"/>
      <c r="CQN2031" s="85"/>
      <c r="CQO2031" s="85"/>
      <c r="CQP2031" s="85"/>
      <c r="CQQ2031" s="85"/>
      <c r="CQR2031" s="85"/>
      <c r="CQS2031" s="85"/>
      <c r="CQT2031" s="85"/>
      <c r="CQU2031" s="85"/>
      <c r="CQV2031" s="85"/>
      <c r="CQW2031" s="85"/>
      <c r="CQX2031" s="85"/>
      <c r="CQY2031" s="85"/>
      <c r="CQZ2031" s="85"/>
      <c r="CRA2031" s="85"/>
      <c r="CRB2031" s="85"/>
      <c r="CRC2031" s="85"/>
      <c r="CRD2031" s="85"/>
      <c r="CRE2031" s="85"/>
      <c r="CRF2031" s="85"/>
      <c r="CRG2031" s="85"/>
      <c r="CRH2031" s="85"/>
      <c r="CRI2031" s="85"/>
      <c r="CRJ2031" s="85"/>
      <c r="CRK2031" s="85"/>
      <c r="CRL2031" s="85"/>
      <c r="CRM2031" s="85"/>
      <c r="CRN2031" s="85"/>
      <c r="CRO2031" s="85"/>
      <c r="CRP2031" s="85"/>
      <c r="CRQ2031" s="85"/>
      <c r="CRR2031" s="85"/>
      <c r="CRS2031" s="85"/>
      <c r="CRT2031" s="85"/>
      <c r="CRU2031" s="85"/>
      <c r="CRV2031" s="85"/>
      <c r="CRW2031" s="85"/>
      <c r="CRX2031" s="85"/>
      <c r="CRY2031" s="85"/>
      <c r="CRZ2031" s="85"/>
      <c r="CSA2031" s="85"/>
      <c r="CSB2031" s="85"/>
      <c r="CSC2031" s="85"/>
      <c r="CSD2031" s="85"/>
      <c r="CSE2031" s="85"/>
      <c r="CSF2031" s="85"/>
      <c r="CSG2031" s="85"/>
      <c r="CSH2031" s="85"/>
      <c r="CSI2031" s="85"/>
      <c r="CSJ2031" s="85"/>
      <c r="CSK2031" s="85"/>
      <c r="CSL2031" s="85"/>
      <c r="CSM2031" s="85"/>
      <c r="CSN2031" s="85"/>
      <c r="CSO2031" s="85"/>
      <c r="CSP2031" s="85"/>
      <c r="CSQ2031" s="85"/>
      <c r="CSR2031" s="85"/>
      <c r="CSS2031" s="85"/>
      <c r="CST2031" s="85"/>
      <c r="CSU2031" s="85"/>
      <c r="CSV2031" s="85"/>
      <c r="CSW2031" s="85"/>
      <c r="CSX2031" s="85"/>
      <c r="CSY2031" s="85"/>
      <c r="CSZ2031" s="85"/>
      <c r="CTA2031" s="85"/>
      <c r="CTB2031" s="85"/>
      <c r="CTC2031" s="85"/>
      <c r="CTD2031" s="85"/>
      <c r="CTE2031" s="85"/>
      <c r="CTF2031" s="85"/>
      <c r="CTG2031" s="85"/>
      <c r="CTH2031" s="85"/>
      <c r="CTI2031" s="85"/>
      <c r="CTJ2031" s="85"/>
      <c r="CTK2031" s="85"/>
      <c r="CTL2031" s="85"/>
      <c r="CTM2031" s="85"/>
      <c r="CTN2031" s="85"/>
      <c r="CTO2031" s="85"/>
      <c r="CTP2031" s="85"/>
      <c r="CTQ2031" s="85"/>
      <c r="CTR2031" s="85"/>
      <c r="CTS2031" s="85"/>
      <c r="CTT2031" s="85"/>
      <c r="CTU2031" s="85"/>
      <c r="CTV2031" s="85"/>
      <c r="CTW2031" s="85"/>
      <c r="CTX2031" s="85"/>
      <c r="CTY2031" s="85"/>
      <c r="CTZ2031" s="85"/>
      <c r="CUA2031" s="85"/>
      <c r="CUB2031" s="85"/>
      <c r="CUC2031" s="85"/>
      <c r="CUD2031" s="85"/>
      <c r="CUE2031" s="85"/>
      <c r="CUF2031" s="85"/>
      <c r="CUG2031" s="85"/>
      <c r="CUH2031" s="85"/>
      <c r="CUI2031" s="85"/>
      <c r="CUJ2031" s="85"/>
      <c r="CUK2031" s="85"/>
      <c r="CUL2031" s="85"/>
      <c r="CUM2031" s="85"/>
      <c r="CUN2031" s="85"/>
      <c r="CUO2031" s="85"/>
      <c r="CUP2031" s="85"/>
      <c r="CUQ2031" s="85"/>
      <c r="CUR2031" s="85"/>
      <c r="CUS2031" s="85"/>
      <c r="CUT2031" s="85"/>
      <c r="CUU2031" s="85"/>
      <c r="CUV2031" s="85"/>
      <c r="CUW2031" s="85"/>
      <c r="CUX2031" s="85"/>
      <c r="CUY2031" s="85"/>
      <c r="CUZ2031" s="85"/>
      <c r="CVA2031" s="85"/>
      <c r="CVB2031" s="85"/>
      <c r="CVC2031" s="85"/>
      <c r="CVD2031" s="85"/>
      <c r="CVE2031" s="85"/>
      <c r="CVF2031" s="85"/>
      <c r="CVG2031" s="85"/>
      <c r="CVH2031" s="85"/>
      <c r="CVI2031" s="85"/>
      <c r="CVJ2031" s="85"/>
      <c r="CVK2031" s="85"/>
      <c r="CVL2031" s="85"/>
      <c r="CVM2031" s="85"/>
      <c r="CVN2031" s="85"/>
      <c r="CVO2031" s="85"/>
      <c r="CVP2031" s="85"/>
      <c r="CVQ2031" s="85"/>
      <c r="CVR2031" s="85"/>
      <c r="CVS2031" s="85"/>
      <c r="CVT2031" s="85"/>
      <c r="CVU2031" s="85"/>
      <c r="CVV2031" s="85"/>
      <c r="CVW2031" s="85"/>
      <c r="CVX2031" s="85"/>
      <c r="CVY2031" s="85"/>
      <c r="CVZ2031" s="85"/>
      <c r="CWA2031" s="85"/>
      <c r="CWB2031" s="85"/>
      <c r="CWC2031" s="85"/>
      <c r="CWD2031" s="85"/>
      <c r="CWE2031" s="85"/>
      <c r="CWF2031" s="85"/>
      <c r="CWG2031" s="85"/>
      <c r="CWH2031" s="85"/>
      <c r="CWI2031" s="85"/>
      <c r="CWJ2031" s="85"/>
      <c r="CWK2031" s="85"/>
      <c r="CWL2031" s="85"/>
      <c r="CWM2031" s="85"/>
      <c r="CWN2031" s="85"/>
      <c r="CWO2031" s="85"/>
      <c r="CWP2031" s="85"/>
      <c r="CWQ2031" s="85"/>
      <c r="CWR2031" s="85"/>
      <c r="CWS2031" s="85"/>
      <c r="CWT2031" s="85"/>
      <c r="CWU2031" s="85"/>
      <c r="CWV2031" s="85"/>
      <c r="CWW2031" s="85"/>
      <c r="CWX2031" s="85"/>
      <c r="CWY2031" s="85"/>
      <c r="CWZ2031" s="85"/>
      <c r="CXA2031" s="85"/>
      <c r="CXB2031" s="85"/>
      <c r="CXC2031" s="85"/>
      <c r="CXD2031" s="85"/>
      <c r="CXE2031" s="85"/>
      <c r="CXF2031" s="85"/>
      <c r="CXG2031" s="85"/>
      <c r="CXH2031" s="85"/>
      <c r="CXI2031" s="85"/>
      <c r="CXJ2031" s="85"/>
      <c r="CXK2031" s="85"/>
      <c r="CXL2031" s="85"/>
      <c r="CXM2031" s="85"/>
      <c r="CXN2031" s="85"/>
      <c r="CXO2031" s="85"/>
      <c r="CXP2031" s="85"/>
      <c r="CXQ2031" s="85"/>
      <c r="CXR2031" s="85"/>
      <c r="CXS2031" s="85"/>
      <c r="CXT2031" s="85"/>
      <c r="CXU2031" s="85"/>
      <c r="CXV2031" s="85"/>
      <c r="CXW2031" s="85"/>
      <c r="CXX2031" s="85"/>
      <c r="CXY2031" s="85"/>
      <c r="CXZ2031" s="85"/>
      <c r="CYA2031" s="85"/>
      <c r="CYB2031" s="85"/>
      <c r="CYC2031" s="85"/>
      <c r="CYD2031" s="85"/>
      <c r="CYE2031" s="85"/>
      <c r="CYF2031" s="85"/>
      <c r="CYG2031" s="85"/>
      <c r="CYH2031" s="85"/>
      <c r="CYI2031" s="85"/>
      <c r="CYJ2031" s="85"/>
      <c r="CYK2031" s="85"/>
      <c r="CYL2031" s="85"/>
      <c r="CYM2031" s="85"/>
      <c r="CYN2031" s="85"/>
      <c r="CYO2031" s="85"/>
      <c r="CYP2031" s="85"/>
      <c r="CYQ2031" s="85"/>
      <c r="CYR2031" s="85"/>
      <c r="CYS2031" s="85"/>
      <c r="CYT2031" s="85"/>
      <c r="CYU2031" s="85"/>
      <c r="CYV2031" s="85"/>
      <c r="CYW2031" s="85"/>
      <c r="CYX2031" s="85"/>
      <c r="CYY2031" s="85"/>
      <c r="CYZ2031" s="85"/>
      <c r="CZA2031" s="85"/>
      <c r="CZB2031" s="85"/>
      <c r="CZC2031" s="85"/>
      <c r="CZD2031" s="85"/>
      <c r="CZE2031" s="85"/>
      <c r="CZF2031" s="85"/>
      <c r="CZG2031" s="85"/>
      <c r="CZH2031" s="85"/>
      <c r="CZI2031" s="85"/>
      <c r="CZJ2031" s="85"/>
      <c r="CZK2031" s="85"/>
      <c r="CZL2031" s="85"/>
      <c r="CZM2031" s="85"/>
      <c r="CZN2031" s="85"/>
      <c r="CZO2031" s="85"/>
      <c r="CZP2031" s="85"/>
      <c r="CZQ2031" s="85"/>
      <c r="CZR2031" s="85"/>
      <c r="CZS2031" s="85"/>
      <c r="CZT2031" s="85"/>
      <c r="CZU2031" s="85"/>
      <c r="CZV2031" s="85"/>
      <c r="CZW2031" s="85"/>
      <c r="CZX2031" s="85"/>
      <c r="CZY2031" s="85"/>
      <c r="CZZ2031" s="85"/>
      <c r="DAA2031" s="85"/>
      <c r="DAB2031" s="85"/>
      <c r="DAC2031" s="85"/>
      <c r="DAD2031" s="85"/>
      <c r="DAE2031" s="85"/>
      <c r="DAF2031" s="85"/>
      <c r="DAG2031" s="85"/>
      <c r="DAH2031" s="85"/>
      <c r="DAI2031" s="85"/>
      <c r="DAJ2031" s="85"/>
      <c r="DAK2031" s="85"/>
      <c r="DAL2031" s="85"/>
      <c r="DAM2031" s="85"/>
      <c r="DAN2031" s="85"/>
      <c r="DAO2031" s="85"/>
      <c r="DAP2031" s="85"/>
      <c r="DAQ2031" s="85"/>
      <c r="DAR2031" s="85"/>
      <c r="DAS2031" s="85"/>
      <c r="DAT2031" s="85"/>
      <c r="DAU2031" s="85"/>
      <c r="DAV2031" s="85"/>
      <c r="DAW2031" s="85"/>
      <c r="DAX2031" s="85"/>
      <c r="DAY2031" s="85"/>
      <c r="DAZ2031" s="85"/>
      <c r="DBA2031" s="85"/>
      <c r="DBB2031" s="85"/>
      <c r="DBC2031" s="85"/>
      <c r="DBD2031" s="85"/>
      <c r="DBE2031" s="85"/>
      <c r="DBF2031" s="85"/>
      <c r="DBG2031" s="85"/>
      <c r="DBH2031" s="85"/>
      <c r="DBI2031" s="85"/>
      <c r="DBJ2031" s="85"/>
      <c r="DBK2031" s="85"/>
      <c r="DBL2031" s="85"/>
      <c r="DBM2031" s="85"/>
      <c r="DBN2031" s="85"/>
      <c r="DBO2031" s="85"/>
      <c r="DBP2031" s="85"/>
      <c r="DBQ2031" s="85"/>
      <c r="DBR2031" s="85"/>
      <c r="DBS2031" s="85"/>
      <c r="DBT2031" s="85"/>
      <c r="DBU2031" s="85"/>
      <c r="DBV2031" s="85"/>
      <c r="DBW2031" s="85"/>
      <c r="DBX2031" s="85"/>
      <c r="DBY2031" s="85"/>
      <c r="DBZ2031" s="85"/>
      <c r="DCA2031" s="85"/>
      <c r="DCB2031" s="85"/>
      <c r="DCC2031" s="85"/>
      <c r="DCD2031" s="85"/>
      <c r="DCE2031" s="85"/>
      <c r="DCF2031" s="85"/>
      <c r="DCG2031" s="85"/>
      <c r="DCH2031" s="85"/>
      <c r="DCI2031" s="85"/>
      <c r="DCJ2031" s="85"/>
      <c r="DCK2031" s="85"/>
      <c r="DCL2031" s="85"/>
      <c r="DCM2031" s="85"/>
      <c r="DCN2031" s="85"/>
      <c r="DCO2031" s="85"/>
      <c r="DCP2031" s="85"/>
      <c r="DCQ2031" s="85"/>
      <c r="DCR2031" s="85"/>
      <c r="DCS2031" s="85"/>
      <c r="DCT2031" s="85"/>
      <c r="DCU2031" s="85"/>
      <c r="DCV2031" s="85"/>
      <c r="DCW2031" s="85"/>
      <c r="DCX2031" s="85"/>
      <c r="DCY2031" s="85"/>
      <c r="DCZ2031" s="85"/>
      <c r="DDA2031" s="85"/>
      <c r="DDB2031" s="85"/>
      <c r="DDC2031" s="85"/>
      <c r="DDD2031" s="85"/>
      <c r="DDE2031" s="85"/>
      <c r="DDF2031" s="85"/>
      <c r="DDG2031" s="85"/>
      <c r="DDH2031" s="85"/>
      <c r="DDI2031" s="85"/>
      <c r="DDJ2031" s="85"/>
      <c r="DDK2031" s="85"/>
      <c r="DDL2031" s="85"/>
      <c r="DDM2031" s="85"/>
      <c r="DDN2031" s="85"/>
      <c r="DDO2031" s="85"/>
      <c r="DDP2031" s="85"/>
      <c r="DDQ2031" s="85"/>
      <c r="DDR2031" s="85"/>
      <c r="DDS2031" s="85"/>
      <c r="DDT2031" s="85"/>
      <c r="DDU2031" s="85"/>
      <c r="DDV2031" s="85"/>
      <c r="DDW2031" s="85"/>
      <c r="DDX2031" s="85"/>
      <c r="DDY2031" s="85"/>
      <c r="DDZ2031" s="85"/>
      <c r="DEA2031" s="85"/>
      <c r="DEB2031" s="85"/>
      <c r="DEC2031" s="85"/>
      <c r="DED2031" s="85"/>
      <c r="DEE2031" s="85"/>
      <c r="DEF2031" s="85"/>
      <c r="DEG2031" s="85"/>
      <c r="DEH2031" s="85"/>
      <c r="DEI2031" s="85"/>
      <c r="DEJ2031" s="85"/>
      <c r="DEK2031" s="85"/>
      <c r="DEL2031" s="85"/>
      <c r="DEM2031" s="85"/>
      <c r="DEN2031" s="85"/>
      <c r="DEO2031" s="85"/>
      <c r="DEP2031" s="85"/>
      <c r="DEQ2031" s="85"/>
      <c r="DER2031" s="85"/>
      <c r="DES2031" s="85"/>
      <c r="DET2031" s="85"/>
      <c r="DEU2031" s="85"/>
      <c r="DEV2031" s="85"/>
      <c r="DEW2031" s="85"/>
      <c r="DEX2031" s="85"/>
      <c r="DEY2031" s="85"/>
      <c r="DEZ2031" s="85"/>
      <c r="DFA2031" s="85"/>
      <c r="DFB2031" s="85"/>
      <c r="DFC2031" s="85"/>
      <c r="DFD2031" s="85"/>
      <c r="DFE2031" s="85"/>
      <c r="DFF2031" s="85"/>
      <c r="DFG2031" s="85"/>
      <c r="DFH2031" s="85"/>
      <c r="DFI2031" s="85"/>
      <c r="DFJ2031" s="85"/>
      <c r="DFK2031" s="85"/>
      <c r="DFL2031" s="85"/>
      <c r="DFM2031" s="85"/>
      <c r="DFN2031" s="85"/>
      <c r="DFO2031" s="85"/>
      <c r="DFP2031" s="85"/>
      <c r="DFQ2031" s="85"/>
      <c r="DFR2031" s="85"/>
      <c r="DFS2031" s="85"/>
      <c r="DFT2031" s="85"/>
      <c r="DFU2031" s="85"/>
      <c r="DFV2031" s="85"/>
      <c r="DFW2031" s="85"/>
      <c r="DFX2031" s="85"/>
      <c r="DFY2031" s="85"/>
      <c r="DFZ2031" s="85"/>
      <c r="DGA2031" s="85"/>
      <c r="DGB2031" s="85"/>
      <c r="DGC2031" s="85"/>
      <c r="DGD2031" s="85"/>
      <c r="DGE2031" s="85"/>
      <c r="DGF2031" s="85"/>
      <c r="DGG2031" s="85"/>
      <c r="DGH2031" s="85"/>
      <c r="DGI2031" s="85"/>
      <c r="DGJ2031" s="85"/>
      <c r="DGK2031" s="85"/>
      <c r="DGL2031" s="85"/>
      <c r="DGM2031" s="85"/>
      <c r="DGN2031" s="85"/>
      <c r="DGO2031" s="85"/>
      <c r="DGP2031" s="85"/>
      <c r="DGQ2031" s="85"/>
      <c r="DGR2031" s="85"/>
      <c r="DGS2031" s="85"/>
      <c r="DGT2031" s="85"/>
      <c r="DGU2031" s="85"/>
      <c r="DGV2031" s="85"/>
      <c r="DGW2031" s="85"/>
      <c r="DGX2031" s="85"/>
      <c r="DGY2031" s="85"/>
      <c r="DGZ2031" s="85"/>
      <c r="DHA2031" s="85"/>
      <c r="DHB2031" s="85"/>
      <c r="DHC2031" s="85"/>
      <c r="DHD2031" s="85"/>
      <c r="DHE2031" s="85"/>
      <c r="DHF2031" s="85"/>
      <c r="DHG2031" s="85"/>
      <c r="DHH2031" s="85"/>
      <c r="DHI2031" s="85"/>
      <c r="DHJ2031" s="85"/>
      <c r="DHK2031" s="85"/>
      <c r="DHL2031" s="85"/>
      <c r="DHM2031" s="85"/>
      <c r="DHN2031" s="85"/>
      <c r="DHO2031" s="85"/>
      <c r="DHP2031" s="85"/>
      <c r="DHQ2031" s="85"/>
      <c r="DHR2031" s="85"/>
      <c r="DHS2031" s="85"/>
      <c r="DHT2031" s="85"/>
      <c r="DHU2031" s="85"/>
      <c r="DHV2031" s="85"/>
      <c r="DHW2031" s="85"/>
      <c r="DHX2031" s="85"/>
      <c r="DHY2031" s="85"/>
      <c r="DHZ2031" s="85"/>
      <c r="DIA2031" s="85"/>
      <c r="DIB2031" s="85"/>
      <c r="DIC2031" s="85"/>
      <c r="DID2031" s="85"/>
      <c r="DIE2031" s="85"/>
      <c r="DIF2031" s="85"/>
      <c r="DIG2031" s="85"/>
      <c r="DIH2031" s="85"/>
      <c r="DII2031" s="85"/>
      <c r="DIJ2031" s="85"/>
      <c r="DIK2031" s="85"/>
      <c r="DIL2031" s="85"/>
      <c r="DIM2031" s="85"/>
      <c r="DIN2031" s="85"/>
      <c r="DIO2031" s="85"/>
      <c r="DIP2031" s="85"/>
      <c r="DIQ2031" s="85"/>
      <c r="DIR2031" s="85"/>
      <c r="DIS2031" s="85"/>
      <c r="DIT2031" s="85"/>
      <c r="DIU2031" s="85"/>
      <c r="DIV2031" s="85"/>
      <c r="DIW2031" s="85"/>
      <c r="DIX2031" s="85"/>
      <c r="DIY2031" s="85"/>
      <c r="DIZ2031" s="85"/>
      <c r="DJA2031" s="85"/>
      <c r="DJB2031" s="85"/>
      <c r="DJC2031" s="85"/>
      <c r="DJD2031" s="85"/>
      <c r="DJE2031" s="85"/>
      <c r="DJF2031" s="85"/>
      <c r="DJG2031" s="85"/>
      <c r="DJH2031" s="85"/>
      <c r="DJI2031" s="85"/>
      <c r="DJJ2031" s="85"/>
      <c r="DJK2031" s="85"/>
      <c r="DJL2031" s="85"/>
      <c r="DJM2031" s="85"/>
      <c r="DJN2031" s="85"/>
      <c r="DJO2031" s="85"/>
      <c r="DJP2031" s="85"/>
      <c r="DJQ2031" s="85"/>
      <c r="DJR2031" s="85"/>
      <c r="DJS2031" s="85"/>
      <c r="DJT2031" s="85"/>
      <c r="DJU2031" s="85"/>
      <c r="DJV2031" s="85"/>
      <c r="DJW2031" s="85"/>
      <c r="DJX2031" s="85"/>
      <c r="DJY2031" s="85"/>
      <c r="DJZ2031" s="85"/>
      <c r="DKA2031" s="85"/>
      <c r="DKB2031" s="85"/>
      <c r="DKC2031" s="85"/>
      <c r="DKD2031" s="85"/>
      <c r="DKE2031" s="85"/>
      <c r="DKF2031" s="85"/>
      <c r="DKG2031" s="85"/>
      <c r="DKH2031" s="85"/>
      <c r="DKI2031" s="85"/>
      <c r="DKJ2031" s="85"/>
      <c r="DKK2031" s="85"/>
      <c r="DKL2031" s="85"/>
      <c r="DKM2031" s="85"/>
      <c r="DKN2031" s="85"/>
      <c r="DKO2031" s="85"/>
      <c r="DKP2031" s="85"/>
      <c r="DKQ2031" s="85"/>
      <c r="DKR2031" s="85"/>
      <c r="DKS2031" s="85"/>
      <c r="DKT2031" s="85"/>
      <c r="DKU2031" s="85"/>
      <c r="DKV2031" s="85"/>
      <c r="DKW2031" s="85"/>
      <c r="DKX2031" s="85"/>
      <c r="DKY2031" s="85"/>
      <c r="DKZ2031" s="85"/>
      <c r="DLA2031" s="85"/>
      <c r="DLB2031" s="85"/>
      <c r="DLC2031" s="85"/>
      <c r="DLD2031" s="85"/>
      <c r="DLE2031" s="85"/>
      <c r="DLF2031" s="85"/>
      <c r="DLG2031" s="85"/>
      <c r="DLH2031" s="85"/>
      <c r="DLI2031" s="85"/>
      <c r="DLJ2031" s="85"/>
      <c r="DLK2031" s="85"/>
      <c r="DLL2031" s="85"/>
      <c r="DLM2031" s="85"/>
      <c r="DLN2031" s="85"/>
      <c r="DLO2031" s="85"/>
      <c r="DLP2031" s="85"/>
      <c r="DLQ2031" s="85"/>
      <c r="DLR2031" s="85"/>
      <c r="DLS2031" s="85"/>
      <c r="DLT2031" s="85"/>
      <c r="DLU2031" s="85"/>
      <c r="DLV2031" s="85"/>
      <c r="DLW2031" s="85"/>
      <c r="DLX2031" s="85"/>
      <c r="DLY2031" s="85"/>
      <c r="DLZ2031" s="85"/>
      <c r="DMA2031" s="85"/>
      <c r="DMB2031" s="85"/>
      <c r="DMC2031" s="85"/>
      <c r="DMD2031" s="85"/>
      <c r="DME2031" s="85"/>
      <c r="DMF2031" s="85"/>
      <c r="DMG2031" s="85"/>
      <c r="DMH2031" s="85"/>
      <c r="DMI2031" s="85"/>
      <c r="DMJ2031" s="85"/>
      <c r="DMK2031" s="85"/>
      <c r="DML2031" s="85"/>
      <c r="DMM2031" s="85"/>
      <c r="DMN2031" s="85"/>
      <c r="DMO2031" s="85"/>
      <c r="DMP2031" s="85"/>
      <c r="DMQ2031" s="85"/>
      <c r="DMR2031" s="85"/>
      <c r="DMS2031" s="85"/>
      <c r="DMT2031" s="85"/>
      <c r="DMU2031" s="85"/>
      <c r="DMV2031" s="85"/>
      <c r="DMW2031" s="85"/>
      <c r="DMX2031" s="85"/>
      <c r="DMY2031" s="85"/>
      <c r="DMZ2031" s="85"/>
      <c r="DNA2031" s="85"/>
      <c r="DNB2031" s="85"/>
      <c r="DNC2031" s="85"/>
      <c r="DND2031" s="85"/>
      <c r="DNE2031" s="85"/>
      <c r="DNF2031" s="85"/>
      <c r="DNG2031" s="85"/>
      <c r="DNH2031" s="85"/>
      <c r="DNI2031" s="85"/>
      <c r="DNJ2031" s="85"/>
      <c r="DNK2031" s="85"/>
      <c r="DNL2031" s="85"/>
      <c r="DNM2031" s="85"/>
      <c r="DNN2031" s="85"/>
      <c r="DNO2031" s="85"/>
      <c r="DNP2031" s="85"/>
      <c r="DNQ2031" s="85"/>
      <c r="DNR2031" s="85"/>
      <c r="DNS2031" s="85"/>
      <c r="DNT2031" s="85"/>
      <c r="DNU2031" s="85"/>
      <c r="DNV2031" s="85"/>
      <c r="DNW2031" s="85"/>
      <c r="DNX2031" s="85"/>
      <c r="DNY2031" s="85"/>
      <c r="DNZ2031" s="85"/>
      <c r="DOA2031" s="85"/>
      <c r="DOB2031" s="85"/>
      <c r="DOC2031" s="85"/>
      <c r="DOD2031" s="85"/>
      <c r="DOE2031" s="85"/>
      <c r="DOF2031" s="85"/>
      <c r="DOG2031" s="85"/>
      <c r="DOH2031" s="85"/>
      <c r="DOI2031" s="85"/>
      <c r="DOJ2031" s="85"/>
      <c r="DOK2031" s="85"/>
      <c r="DOL2031" s="85"/>
      <c r="DOM2031" s="85"/>
      <c r="DON2031" s="85"/>
      <c r="DOO2031" s="85"/>
      <c r="DOP2031" s="85"/>
      <c r="DOQ2031" s="85"/>
      <c r="DOR2031" s="85"/>
      <c r="DOS2031" s="85"/>
      <c r="DOT2031" s="85"/>
      <c r="DOU2031" s="85"/>
      <c r="DOV2031" s="85"/>
      <c r="DOW2031" s="85"/>
      <c r="DOX2031" s="85"/>
      <c r="DOY2031" s="85"/>
      <c r="DOZ2031" s="85"/>
      <c r="DPA2031" s="85"/>
      <c r="DPB2031" s="85"/>
      <c r="DPC2031" s="85"/>
      <c r="DPD2031" s="85"/>
      <c r="DPE2031" s="85"/>
      <c r="DPF2031" s="85"/>
      <c r="DPG2031" s="85"/>
      <c r="DPH2031" s="85"/>
      <c r="DPI2031" s="85"/>
      <c r="DPJ2031" s="85"/>
      <c r="DPK2031" s="85"/>
      <c r="DPL2031" s="85"/>
      <c r="DPM2031" s="85"/>
      <c r="DPN2031" s="85"/>
      <c r="DPO2031" s="85"/>
      <c r="DPP2031" s="85"/>
      <c r="DPQ2031" s="85"/>
      <c r="DPR2031" s="85"/>
      <c r="DPS2031" s="85"/>
      <c r="DPT2031" s="85"/>
      <c r="DPU2031" s="85"/>
      <c r="DPV2031" s="85"/>
      <c r="DPW2031" s="85"/>
      <c r="DPX2031" s="85"/>
      <c r="DPY2031" s="85"/>
      <c r="DPZ2031" s="85"/>
      <c r="DQA2031" s="85"/>
      <c r="DQB2031" s="85"/>
      <c r="DQC2031" s="85"/>
      <c r="DQD2031" s="85"/>
      <c r="DQE2031" s="85"/>
      <c r="DQF2031" s="85"/>
      <c r="DQG2031" s="85"/>
      <c r="DQH2031" s="85"/>
      <c r="DQI2031" s="85"/>
      <c r="DQJ2031" s="85"/>
      <c r="DQK2031" s="85"/>
      <c r="DQL2031" s="85"/>
      <c r="DQM2031" s="85"/>
      <c r="DQN2031" s="85"/>
      <c r="DQO2031" s="85"/>
      <c r="DQP2031" s="85"/>
      <c r="DQQ2031" s="85"/>
      <c r="DQR2031" s="85"/>
      <c r="DQS2031" s="85"/>
      <c r="DQT2031" s="85"/>
      <c r="DQU2031" s="85"/>
      <c r="DQV2031" s="85"/>
      <c r="DQW2031" s="85"/>
      <c r="DQX2031" s="85"/>
      <c r="DQY2031" s="85"/>
      <c r="DQZ2031" s="85"/>
      <c r="DRA2031" s="85"/>
      <c r="DRB2031" s="85"/>
      <c r="DRC2031" s="85"/>
      <c r="DRD2031" s="85"/>
      <c r="DRE2031" s="85"/>
      <c r="DRF2031" s="85"/>
      <c r="DRG2031" s="85"/>
      <c r="DRH2031" s="85"/>
      <c r="DRI2031" s="85"/>
      <c r="DRJ2031" s="85"/>
      <c r="DRK2031" s="85"/>
      <c r="DRL2031" s="85"/>
      <c r="DRM2031" s="85"/>
      <c r="DRN2031" s="85"/>
      <c r="DRO2031" s="85"/>
      <c r="DRP2031" s="85"/>
      <c r="DRQ2031" s="85"/>
      <c r="DRR2031" s="85"/>
      <c r="DRS2031" s="85"/>
      <c r="DRT2031" s="85"/>
      <c r="DRU2031" s="85"/>
      <c r="DRV2031" s="85"/>
      <c r="DRW2031" s="85"/>
      <c r="DRX2031" s="85"/>
      <c r="DRY2031" s="85"/>
      <c r="DRZ2031" s="85"/>
      <c r="DSA2031" s="85"/>
      <c r="DSB2031" s="85"/>
      <c r="DSC2031" s="85"/>
      <c r="DSD2031" s="85"/>
      <c r="DSE2031" s="85"/>
      <c r="DSF2031" s="85"/>
      <c r="DSG2031" s="85"/>
      <c r="DSH2031" s="85"/>
      <c r="DSI2031" s="85"/>
      <c r="DSJ2031" s="85"/>
      <c r="DSK2031" s="85"/>
      <c r="DSL2031" s="85"/>
      <c r="DSM2031" s="85"/>
      <c r="DSN2031" s="85"/>
      <c r="DSO2031" s="85"/>
      <c r="DSP2031" s="85"/>
      <c r="DSQ2031" s="85"/>
      <c r="DSR2031" s="85"/>
      <c r="DSS2031" s="85"/>
      <c r="DST2031" s="85"/>
      <c r="DSU2031" s="85"/>
      <c r="DSV2031" s="85"/>
      <c r="DSW2031" s="85"/>
      <c r="DSX2031" s="85"/>
      <c r="DSY2031" s="85"/>
      <c r="DSZ2031" s="85"/>
      <c r="DTA2031" s="85"/>
      <c r="DTB2031" s="85"/>
      <c r="DTC2031" s="85"/>
      <c r="DTD2031" s="85"/>
      <c r="DTE2031" s="85"/>
      <c r="DTF2031" s="85"/>
      <c r="DTG2031" s="85"/>
      <c r="DTH2031" s="85"/>
      <c r="DTI2031" s="85"/>
      <c r="DTJ2031" s="85"/>
      <c r="DTK2031" s="85"/>
      <c r="DTL2031" s="85"/>
      <c r="DTM2031" s="85"/>
      <c r="DTN2031" s="85"/>
      <c r="DTO2031" s="85"/>
      <c r="DTP2031" s="85"/>
      <c r="DTQ2031" s="85"/>
      <c r="DTR2031" s="85"/>
      <c r="DTS2031" s="85"/>
      <c r="DTT2031" s="85"/>
      <c r="DTU2031" s="85"/>
      <c r="DTV2031" s="85"/>
      <c r="DTW2031" s="85"/>
      <c r="DTX2031" s="85"/>
      <c r="DTY2031" s="85"/>
      <c r="DTZ2031" s="85"/>
      <c r="DUA2031" s="85"/>
      <c r="DUB2031" s="85"/>
      <c r="DUC2031" s="85"/>
      <c r="DUD2031" s="85"/>
      <c r="DUE2031" s="85"/>
      <c r="DUF2031" s="85"/>
      <c r="DUG2031" s="85"/>
      <c r="DUH2031" s="85"/>
      <c r="DUI2031" s="85"/>
      <c r="DUJ2031" s="85"/>
      <c r="DUK2031" s="85"/>
      <c r="DUL2031" s="85"/>
      <c r="DUM2031" s="85"/>
      <c r="DUN2031" s="85"/>
      <c r="DUO2031" s="85"/>
      <c r="DUP2031" s="85"/>
      <c r="DUQ2031" s="85"/>
      <c r="DUR2031" s="85"/>
      <c r="DUS2031" s="85"/>
      <c r="DUT2031" s="85"/>
      <c r="DUU2031" s="85"/>
      <c r="DUV2031" s="85"/>
      <c r="DUW2031" s="85"/>
      <c r="DUX2031" s="85"/>
      <c r="DUY2031" s="85"/>
      <c r="DUZ2031" s="85"/>
      <c r="DVA2031" s="85"/>
      <c r="DVB2031" s="85"/>
      <c r="DVC2031" s="85"/>
      <c r="DVD2031" s="85"/>
      <c r="DVE2031" s="85"/>
      <c r="DVF2031" s="85"/>
      <c r="DVG2031" s="85"/>
      <c r="DVH2031" s="85"/>
      <c r="DVI2031" s="85"/>
      <c r="DVJ2031" s="85"/>
      <c r="DVK2031" s="85"/>
      <c r="DVL2031" s="85"/>
      <c r="DVM2031" s="85"/>
      <c r="DVN2031" s="85"/>
      <c r="DVO2031" s="85"/>
      <c r="DVP2031" s="85"/>
      <c r="DVQ2031" s="85"/>
      <c r="DVR2031" s="85"/>
      <c r="DVS2031" s="85"/>
      <c r="DVT2031" s="85"/>
      <c r="DVU2031" s="85"/>
      <c r="DVV2031" s="85"/>
      <c r="DVW2031" s="85"/>
      <c r="DVX2031" s="85"/>
      <c r="DVY2031" s="85"/>
      <c r="DVZ2031" s="85"/>
      <c r="DWA2031" s="85"/>
      <c r="DWB2031" s="85"/>
      <c r="DWC2031" s="85"/>
      <c r="DWD2031" s="85"/>
      <c r="DWE2031" s="85"/>
      <c r="DWF2031" s="85"/>
      <c r="DWG2031" s="85"/>
      <c r="DWH2031" s="85"/>
      <c r="DWI2031" s="85"/>
      <c r="DWJ2031" s="85"/>
      <c r="DWK2031" s="85"/>
      <c r="DWL2031" s="85"/>
      <c r="DWM2031" s="85"/>
      <c r="DWN2031" s="85"/>
      <c r="DWO2031" s="85"/>
      <c r="DWP2031" s="85"/>
      <c r="DWQ2031" s="85"/>
      <c r="DWR2031" s="85"/>
      <c r="DWS2031" s="85"/>
      <c r="DWT2031" s="85"/>
      <c r="DWU2031" s="85"/>
      <c r="DWV2031" s="85"/>
      <c r="DWW2031" s="85"/>
      <c r="DWX2031" s="85"/>
      <c r="DWY2031" s="85"/>
      <c r="DWZ2031" s="85"/>
      <c r="DXA2031" s="85"/>
      <c r="DXB2031" s="85"/>
      <c r="DXC2031" s="85"/>
      <c r="DXD2031" s="85"/>
      <c r="DXE2031" s="85"/>
      <c r="DXF2031" s="85"/>
      <c r="DXG2031" s="85"/>
      <c r="DXH2031" s="85"/>
      <c r="DXI2031" s="85"/>
      <c r="DXJ2031" s="85"/>
      <c r="DXK2031" s="85"/>
      <c r="DXL2031" s="85"/>
      <c r="DXM2031" s="85"/>
      <c r="DXN2031" s="85"/>
      <c r="DXO2031" s="85"/>
      <c r="DXP2031" s="85"/>
      <c r="DXQ2031" s="85"/>
      <c r="DXR2031" s="85"/>
      <c r="DXS2031" s="85"/>
      <c r="DXT2031" s="85"/>
      <c r="DXU2031" s="85"/>
      <c r="DXV2031" s="85"/>
      <c r="DXW2031" s="85"/>
      <c r="DXX2031" s="85"/>
      <c r="DXY2031" s="85"/>
      <c r="DXZ2031" s="85"/>
      <c r="DYA2031" s="85"/>
      <c r="DYB2031" s="85"/>
      <c r="DYC2031" s="85"/>
      <c r="DYD2031" s="85"/>
      <c r="DYE2031" s="85"/>
      <c r="DYF2031" s="85"/>
      <c r="DYG2031" s="85"/>
      <c r="DYH2031" s="85"/>
      <c r="DYI2031" s="85"/>
      <c r="DYJ2031" s="85"/>
      <c r="DYK2031" s="85"/>
      <c r="DYL2031" s="85"/>
      <c r="DYM2031" s="85"/>
      <c r="DYN2031" s="85"/>
      <c r="DYO2031" s="85"/>
      <c r="DYP2031" s="85"/>
      <c r="DYQ2031" s="85"/>
      <c r="DYR2031" s="85"/>
      <c r="DYS2031" s="85"/>
      <c r="DYT2031" s="85"/>
      <c r="DYU2031" s="85"/>
      <c r="DYV2031" s="85"/>
      <c r="DYW2031" s="85"/>
      <c r="DYX2031" s="85"/>
      <c r="DYY2031" s="85"/>
      <c r="DYZ2031" s="85"/>
      <c r="DZA2031" s="85"/>
      <c r="DZB2031" s="85"/>
      <c r="DZC2031" s="85"/>
      <c r="DZD2031" s="85"/>
      <c r="DZE2031" s="85"/>
      <c r="DZF2031" s="85"/>
      <c r="DZG2031" s="85"/>
      <c r="DZH2031" s="85"/>
      <c r="DZI2031" s="85"/>
      <c r="DZJ2031" s="85"/>
      <c r="DZK2031" s="85"/>
      <c r="DZL2031" s="85"/>
      <c r="DZM2031" s="85"/>
      <c r="DZN2031" s="85"/>
      <c r="DZO2031" s="85"/>
      <c r="DZP2031" s="85"/>
      <c r="DZQ2031" s="85"/>
      <c r="DZR2031" s="85"/>
      <c r="DZS2031" s="85"/>
      <c r="DZT2031" s="85"/>
      <c r="DZU2031" s="85"/>
      <c r="DZV2031" s="85"/>
      <c r="DZW2031" s="85"/>
      <c r="DZX2031" s="85"/>
      <c r="DZY2031" s="85"/>
      <c r="DZZ2031" s="85"/>
      <c r="EAA2031" s="85"/>
      <c r="EAB2031" s="85"/>
      <c r="EAC2031" s="85"/>
      <c r="EAD2031" s="85"/>
      <c r="EAE2031" s="85"/>
      <c r="EAF2031" s="85"/>
      <c r="EAG2031" s="85"/>
      <c r="EAH2031" s="85"/>
      <c r="EAI2031" s="85"/>
      <c r="EAJ2031" s="85"/>
      <c r="EAK2031" s="85"/>
      <c r="EAL2031" s="85"/>
      <c r="EAM2031" s="85"/>
      <c r="EAN2031" s="85"/>
      <c r="EAO2031" s="85"/>
      <c r="EAP2031" s="85"/>
      <c r="EAQ2031" s="85"/>
      <c r="EAR2031" s="85"/>
      <c r="EAS2031" s="85"/>
      <c r="EAT2031" s="85"/>
      <c r="EAU2031" s="85"/>
      <c r="EAV2031" s="85"/>
      <c r="EAW2031" s="85"/>
      <c r="EAX2031" s="85"/>
      <c r="EAY2031" s="85"/>
      <c r="EAZ2031" s="85"/>
      <c r="EBA2031" s="85"/>
      <c r="EBB2031" s="85"/>
      <c r="EBC2031" s="85"/>
      <c r="EBD2031" s="85"/>
      <c r="EBE2031" s="85"/>
      <c r="EBF2031" s="85"/>
      <c r="EBG2031" s="85"/>
      <c r="EBH2031" s="85"/>
      <c r="EBI2031" s="85"/>
      <c r="EBJ2031" s="85"/>
      <c r="EBK2031" s="85"/>
      <c r="EBL2031" s="85"/>
      <c r="EBM2031" s="85"/>
      <c r="EBN2031" s="85"/>
      <c r="EBO2031" s="85"/>
      <c r="EBP2031" s="85"/>
      <c r="EBQ2031" s="85"/>
      <c r="EBR2031" s="85"/>
      <c r="EBS2031" s="85"/>
      <c r="EBT2031" s="85"/>
      <c r="EBU2031" s="85"/>
      <c r="EBV2031" s="85"/>
      <c r="EBW2031" s="85"/>
      <c r="EBX2031" s="85"/>
      <c r="EBY2031" s="85"/>
      <c r="EBZ2031" s="85"/>
      <c r="ECA2031" s="85"/>
      <c r="ECB2031" s="85"/>
      <c r="ECC2031" s="85"/>
      <c r="ECD2031" s="85"/>
      <c r="ECE2031" s="85"/>
      <c r="ECF2031" s="85"/>
      <c r="ECG2031" s="85"/>
      <c r="ECH2031" s="85"/>
      <c r="ECI2031" s="85"/>
      <c r="ECJ2031" s="85"/>
      <c r="ECK2031" s="85"/>
      <c r="ECL2031" s="85"/>
      <c r="ECM2031" s="85"/>
      <c r="ECN2031" s="85"/>
      <c r="ECO2031" s="85"/>
      <c r="ECP2031" s="85"/>
      <c r="ECQ2031" s="85"/>
      <c r="ECR2031" s="85"/>
      <c r="ECS2031" s="85"/>
      <c r="ECT2031" s="85"/>
      <c r="ECU2031" s="85"/>
      <c r="ECV2031" s="85"/>
      <c r="ECW2031" s="85"/>
      <c r="ECX2031" s="85"/>
      <c r="ECY2031" s="85"/>
      <c r="ECZ2031" s="85"/>
      <c r="EDA2031" s="85"/>
      <c r="EDB2031" s="85"/>
      <c r="EDC2031" s="85"/>
      <c r="EDD2031" s="85"/>
      <c r="EDE2031" s="85"/>
      <c r="EDF2031" s="85"/>
      <c r="EDG2031" s="85"/>
      <c r="EDH2031" s="85"/>
      <c r="EDI2031" s="85"/>
      <c r="EDJ2031" s="85"/>
      <c r="EDK2031" s="85"/>
      <c r="EDL2031" s="85"/>
      <c r="EDM2031" s="85"/>
      <c r="EDN2031" s="85"/>
      <c r="EDO2031" s="85"/>
      <c r="EDP2031" s="85"/>
      <c r="EDQ2031" s="85"/>
      <c r="EDR2031" s="85"/>
      <c r="EDS2031" s="85"/>
      <c r="EDT2031" s="85"/>
      <c r="EDU2031" s="85"/>
      <c r="EDV2031" s="85"/>
      <c r="EDW2031" s="85"/>
      <c r="EDX2031" s="85"/>
      <c r="EDY2031" s="85"/>
      <c r="EDZ2031" s="85"/>
      <c r="EEA2031" s="85"/>
      <c r="EEB2031" s="85"/>
      <c r="EEC2031" s="85"/>
      <c r="EED2031" s="85"/>
      <c r="EEE2031" s="85"/>
      <c r="EEF2031" s="85"/>
      <c r="EEG2031" s="85"/>
      <c r="EEH2031" s="85"/>
      <c r="EEI2031" s="85"/>
      <c r="EEJ2031" s="85"/>
      <c r="EEK2031" s="85"/>
      <c r="EEL2031" s="85"/>
      <c r="EEM2031" s="85"/>
      <c r="EEN2031" s="85"/>
      <c r="EEO2031" s="85"/>
      <c r="EEP2031" s="85"/>
      <c r="EEQ2031" s="85"/>
      <c r="EER2031" s="85"/>
      <c r="EES2031" s="85"/>
      <c r="EET2031" s="85"/>
      <c r="EEU2031" s="85"/>
      <c r="EEV2031" s="85"/>
      <c r="EEW2031" s="85"/>
      <c r="EEX2031" s="85"/>
      <c r="EEY2031" s="85"/>
      <c r="EEZ2031" s="85"/>
      <c r="EFA2031" s="85"/>
      <c r="EFB2031" s="85"/>
      <c r="EFC2031" s="85"/>
      <c r="EFD2031" s="85"/>
      <c r="EFE2031" s="85"/>
      <c r="EFF2031" s="85"/>
      <c r="EFG2031" s="85"/>
      <c r="EFH2031" s="85"/>
      <c r="EFI2031" s="85"/>
      <c r="EFJ2031" s="85"/>
      <c r="EFK2031" s="85"/>
      <c r="EFL2031" s="85"/>
      <c r="EFM2031" s="85"/>
      <c r="EFN2031" s="85"/>
      <c r="EFO2031" s="85"/>
      <c r="EFP2031" s="85"/>
      <c r="EFQ2031" s="85"/>
      <c r="EFR2031" s="85"/>
      <c r="EFS2031" s="85"/>
      <c r="EFT2031" s="85"/>
      <c r="EFU2031" s="85"/>
      <c r="EFV2031" s="85"/>
      <c r="EFW2031" s="85"/>
      <c r="EFX2031" s="85"/>
      <c r="EFY2031" s="85"/>
      <c r="EFZ2031" s="85"/>
      <c r="EGA2031" s="85"/>
      <c r="EGB2031" s="85"/>
      <c r="EGC2031" s="85"/>
      <c r="EGD2031" s="85"/>
      <c r="EGE2031" s="85"/>
      <c r="EGF2031" s="85"/>
      <c r="EGG2031" s="85"/>
      <c r="EGH2031" s="85"/>
      <c r="EGI2031" s="85"/>
      <c r="EGJ2031" s="85"/>
      <c r="EGK2031" s="85"/>
      <c r="EGL2031" s="85"/>
      <c r="EGM2031" s="85"/>
      <c r="EGN2031" s="85"/>
      <c r="EGO2031" s="85"/>
      <c r="EGP2031" s="85"/>
      <c r="EGQ2031" s="85"/>
      <c r="EGR2031" s="85"/>
      <c r="EGS2031" s="85"/>
      <c r="EGT2031" s="85"/>
      <c r="EGU2031" s="85"/>
      <c r="EGV2031" s="85"/>
      <c r="EGW2031" s="85"/>
      <c r="EGX2031" s="85"/>
      <c r="EGY2031" s="85"/>
      <c r="EGZ2031" s="85"/>
      <c r="EHA2031" s="85"/>
      <c r="EHB2031" s="85"/>
      <c r="EHC2031" s="85"/>
      <c r="EHD2031" s="85"/>
      <c r="EHE2031" s="85"/>
      <c r="EHF2031" s="85"/>
      <c r="EHG2031" s="85"/>
      <c r="EHH2031" s="85"/>
      <c r="EHI2031" s="85"/>
      <c r="EHJ2031" s="85"/>
      <c r="EHK2031" s="85"/>
      <c r="EHL2031" s="85"/>
      <c r="EHM2031" s="85"/>
      <c r="EHN2031" s="85"/>
      <c r="EHO2031" s="85"/>
      <c r="EHP2031" s="85"/>
      <c r="EHQ2031" s="85"/>
      <c r="EHR2031" s="85"/>
      <c r="EHS2031" s="85"/>
      <c r="EHT2031" s="85"/>
      <c r="EHU2031" s="85"/>
      <c r="EHV2031" s="85"/>
      <c r="EHW2031" s="85"/>
      <c r="EHX2031" s="85"/>
      <c r="EHY2031" s="85"/>
      <c r="EHZ2031" s="85"/>
      <c r="EIA2031" s="85"/>
      <c r="EIB2031" s="85"/>
      <c r="EIC2031" s="85"/>
      <c r="EID2031" s="85"/>
      <c r="EIE2031" s="85"/>
      <c r="EIF2031" s="85"/>
      <c r="EIG2031" s="85"/>
      <c r="EIH2031" s="85"/>
      <c r="EII2031" s="85"/>
      <c r="EIJ2031" s="85"/>
      <c r="EIK2031" s="85"/>
      <c r="EIL2031" s="85"/>
      <c r="EIM2031" s="85"/>
      <c r="EIN2031" s="85"/>
      <c r="EIO2031" s="85"/>
      <c r="EIP2031" s="85"/>
      <c r="EIQ2031" s="85"/>
      <c r="EIR2031" s="85"/>
      <c r="EIS2031" s="85"/>
      <c r="EIT2031" s="85"/>
      <c r="EIU2031" s="85"/>
      <c r="EIV2031" s="85"/>
      <c r="EIW2031" s="85"/>
      <c r="EIX2031" s="85"/>
      <c r="EIY2031" s="85"/>
      <c r="EIZ2031" s="85"/>
      <c r="EJA2031" s="85"/>
      <c r="EJB2031" s="85"/>
      <c r="EJC2031" s="85"/>
      <c r="EJD2031" s="85"/>
      <c r="EJE2031" s="85"/>
      <c r="EJF2031" s="85"/>
      <c r="EJG2031" s="85"/>
      <c r="EJH2031" s="85"/>
      <c r="EJI2031" s="85"/>
      <c r="EJJ2031" s="85"/>
      <c r="EJK2031" s="85"/>
      <c r="EJL2031" s="85"/>
      <c r="EJM2031" s="85"/>
      <c r="EJN2031" s="85"/>
      <c r="EJO2031" s="85"/>
      <c r="EJP2031" s="85"/>
      <c r="EJQ2031" s="85"/>
      <c r="EJR2031" s="85"/>
      <c r="EJS2031" s="85"/>
      <c r="EJT2031" s="85"/>
      <c r="EJU2031" s="85"/>
      <c r="EJV2031" s="85"/>
      <c r="EJW2031" s="85"/>
      <c r="EJX2031" s="85"/>
      <c r="EJY2031" s="85"/>
      <c r="EJZ2031" s="85"/>
      <c r="EKA2031" s="85"/>
      <c r="EKB2031" s="85"/>
      <c r="EKC2031" s="85"/>
      <c r="EKD2031" s="85"/>
      <c r="EKE2031" s="85"/>
      <c r="EKF2031" s="85"/>
      <c r="EKG2031" s="85"/>
      <c r="EKH2031" s="85"/>
      <c r="EKI2031" s="85"/>
      <c r="EKJ2031" s="85"/>
      <c r="EKK2031" s="85"/>
      <c r="EKL2031" s="85"/>
      <c r="EKM2031" s="85"/>
      <c r="EKN2031" s="85"/>
      <c r="EKO2031" s="85"/>
      <c r="EKP2031" s="85"/>
      <c r="EKQ2031" s="85"/>
      <c r="EKR2031" s="85"/>
      <c r="EKS2031" s="85"/>
      <c r="EKT2031" s="85"/>
      <c r="EKU2031" s="85"/>
      <c r="EKV2031" s="85"/>
      <c r="EKW2031" s="85"/>
      <c r="EKX2031" s="85"/>
      <c r="EKY2031" s="85"/>
      <c r="EKZ2031" s="85"/>
      <c r="ELA2031" s="85"/>
      <c r="ELB2031" s="85"/>
      <c r="ELC2031" s="85"/>
      <c r="ELD2031" s="85"/>
      <c r="ELE2031" s="85"/>
      <c r="ELF2031" s="85"/>
      <c r="ELG2031" s="85"/>
      <c r="ELH2031" s="85"/>
      <c r="ELI2031" s="85"/>
      <c r="ELJ2031" s="85"/>
      <c r="ELK2031" s="85"/>
      <c r="ELL2031" s="85"/>
      <c r="ELM2031" s="85"/>
      <c r="ELN2031" s="85"/>
      <c r="ELO2031" s="85"/>
      <c r="ELP2031" s="85"/>
      <c r="ELQ2031" s="85"/>
      <c r="ELR2031" s="85"/>
      <c r="ELS2031" s="85"/>
      <c r="ELT2031" s="85"/>
      <c r="ELU2031" s="85"/>
      <c r="ELV2031" s="85"/>
      <c r="ELW2031" s="85"/>
      <c r="ELX2031" s="85"/>
      <c r="ELY2031" s="85"/>
      <c r="ELZ2031" s="85"/>
      <c r="EMA2031" s="85"/>
      <c r="EMB2031" s="85"/>
      <c r="EMC2031" s="85"/>
      <c r="EMD2031" s="85"/>
      <c r="EME2031" s="85"/>
      <c r="EMF2031" s="85"/>
      <c r="EMG2031" s="85"/>
      <c r="EMH2031" s="85"/>
      <c r="EMI2031" s="85"/>
      <c r="EMJ2031" s="85"/>
      <c r="EMK2031" s="85"/>
      <c r="EML2031" s="85"/>
      <c r="EMM2031" s="85"/>
      <c r="EMN2031" s="85"/>
      <c r="EMO2031" s="85"/>
      <c r="EMP2031" s="85"/>
      <c r="EMQ2031" s="85"/>
      <c r="EMR2031" s="85"/>
      <c r="EMS2031" s="85"/>
      <c r="EMT2031" s="85"/>
      <c r="EMU2031" s="85"/>
      <c r="EMV2031" s="85"/>
      <c r="EMW2031" s="85"/>
      <c r="EMX2031" s="85"/>
      <c r="EMY2031" s="85"/>
      <c r="EMZ2031" s="85"/>
      <c r="ENA2031" s="85"/>
      <c r="ENB2031" s="85"/>
      <c r="ENC2031" s="85"/>
      <c r="END2031" s="85"/>
      <c r="ENE2031" s="85"/>
      <c r="ENF2031" s="85"/>
      <c r="ENG2031" s="85"/>
      <c r="ENH2031" s="85"/>
      <c r="ENI2031" s="85"/>
      <c r="ENJ2031" s="85"/>
      <c r="ENK2031" s="85"/>
      <c r="ENL2031" s="85"/>
      <c r="ENM2031" s="85"/>
      <c r="ENN2031" s="85"/>
      <c r="ENO2031" s="85"/>
      <c r="ENP2031" s="85"/>
      <c r="ENQ2031" s="85"/>
      <c r="ENR2031" s="85"/>
      <c r="ENS2031" s="85"/>
      <c r="ENT2031" s="85"/>
      <c r="ENU2031" s="85"/>
      <c r="ENV2031" s="85"/>
      <c r="ENW2031" s="85"/>
      <c r="ENX2031" s="85"/>
      <c r="ENY2031" s="85"/>
      <c r="ENZ2031" s="85"/>
      <c r="EOA2031" s="85"/>
      <c r="EOB2031" s="85"/>
      <c r="EOC2031" s="85"/>
      <c r="EOD2031" s="85"/>
      <c r="EOE2031" s="85"/>
      <c r="EOF2031" s="85"/>
      <c r="EOG2031" s="85"/>
      <c r="EOH2031" s="85"/>
      <c r="EOI2031" s="85"/>
      <c r="EOJ2031" s="85"/>
      <c r="EOK2031" s="85"/>
      <c r="EOL2031" s="85"/>
      <c r="EOM2031" s="85"/>
      <c r="EON2031" s="85"/>
      <c r="EOO2031" s="85"/>
      <c r="EOP2031" s="85"/>
      <c r="EOQ2031" s="85"/>
      <c r="EOR2031" s="85"/>
      <c r="EOS2031" s="85"/>
      <c r="EOT2031" s="85"/>
      <c r="EOU2031" s="85"/>
      <c r="EOV2031" s="85"/>
      <c r="EOW2031" s="85"/>
      <c r="EOX2031" s="85"/>
      <c r="EOY2031" s="85"/>
      <c r="EOZ2031" s="85"/>
      <c r="EPA2031" s="85"/>
      <c r="EPB2031" s="85"/>
      <c r="EPC2031" s="85"/>
      <c r="EPD2031" s="85"/>
      <c r="EPE2031" s="85"/>
      <c r="EPF2031" s="85"/>
      <c r="EPG2031" s="85"/>
      <c r="EPH2031" s="85"/>
      <c r="EPI2031" s="85"/>
      <c r="EPJ2031" s="85"/>
      <c r="EPK2031" s="85"/>
      <c r="EPL2031" s="85"/>
      <c r="EPM2031" s="85"/>
      <c r="EPN2031" s="85"/>
      <c r="EPO2031" s="85"/>
      <c r="EPP2031" s="85"/>
      <c r="EPQ2031" s="85"/>
      <c r="EPR2031" s="85"/>
      <c r="EPS2031" s="85"/>
      <c r="EPT2031" s="85"/>
      <c r="EPU2031" s="85"/>
      <c r="EPV2031" s="85"/>
      <c r="EPW2031" s="85"/>
      <c r="EPX2031" s="85"/>
      <c r="EPY2031" s="85"/>
      <c r="EPZ2031" s="85"/>
      <c r="EQA2031" s="85"/>
      <c r="EQB2031" s="85"/>
      <c r="EQC2031" s="85"/>
      <c r="EQD2031" s="85"/>
      <c r="EQE2031" s="85"/>
      <c r="EQF2031" s="85"/>
      <c r="EQG2031" s="85"/>
      <c r="EQH2031" s="85"/>
      <c r="EQI2031" s="85"/>
      <c r="EQJ2031" s="85"/>
      <c r="EQK2031" s="85"/>
      <c r="EQL2031" s="85"/>
      <c r="EQM2031" s="85"/>
      <c r="EQN2031" s="85"/>
      <c r="EQO2031" s="85"/>
      <c r="EQP2031" s="85"/>
      <c r="EQQ2031" s="85"/>
      <c r="EQR2031" s="85"/>
      <c r="EQS2031" s="85"/>
      <c r="EQT2031" s="85"/>
      <c r="EQU2031" s="85"/>
      <c r="EQV2031" s="85"/>
      <c r="EQW2031" s="85"/>
      <c r="EQX2031" s="85"/>
      <c r="EQY2031" s="85"/>
      <c r="EQZ2031" s="85"/>
      <c r="ERA2031" s="85"/>
      <c r="ERB2031" s="85"/>
      <c r="ERC2031" s="85"/>
      <c r="ERD2031" s="85"/>
      <c r="ERE2031" s="85"/>
      <c r="ERF2031" s="85"/>
      <c r="ERG2031" s="85"/>
      <c r="ERH2031" s="85"/>
      <c r="ERI2031" s="85"/>
      <c r="ERJ2031" s="85"/>
      <c r="ERK2031" s="85"/>
      <c r="ERL2031" s="85"/>
      <c r="ERM2031" s="85"/>
      <c r="ERN2031" s="85"/>
      <c r="ERO2031" s="85"/>
      <c r="ERP2031" s="85"/>
      <c r="ERQ2031" s="85"/>
      <c r="ERR2031" s="85"/>
      <c r="ERS2031" s="85"/>
      <c r="ERT2031" s="85"/>
      <c r="ERU2031" s="85"/>
      <c r="ERV2031" s="85"/>
      <c r="ERW2031" s="85"/>
      <c r="ERX2031" s="85"/>
      <c r="ERY2031" s="85"/>
      <c r="ERZ2031" s="85"/>
      <c r="ESA2031" s="85"/>
      <c r="ESB2031" s="85"/>
      <c r="ESC2031" s="85"/>
      <c r="ESD2031" s="85"/>
      <c r="ESE2031" s="85"/>
      <c r="ESF2031" s="85"/>
      <c r="ESG2031" s="85"/>
      <c r="ESH2031" s="85"/>
      <c r="ESI2031" s="85"/>
      <c r="ESJ2031" s="85"/>
      <c r="ESK2031" s="85"/>
      <c r="ESL2031" s="85"/>
      <c r="ESM2031" s="85"/>
      <c r="ESN2031" s="85"/>
      <c r="ESO2031" s="85"/>
      <c r="ESP2031" s="85"/>
      <c r="ESQ2031" s="85"/>
      <c r="ESR2031" s="85"/>
      <c r="ESS2031" s="85"/>
      <c r="EST2031" s="85"/>
      <c r="ESU2031" s="85"/>
      <c r="ESV2031" s="85"/>
      <c r="ESW2031" s="85"/>
      <c r="ESX2031" s="85"/>
      <c r="ESY2031" s="85"/>
      <c r="ESZ2031" s="85"/>
      <c r="ETA2031" s="85"/>
      <c r="ETB2031" s="85"/>
      <c r="ETC2031" s="85"/>
      <c r="ETD2031" s="85"/>
      <c r="ETE2031" s="85"/>
      <c r="ETF2031" s="85"/>
      <c r="ETG2031" s="85"/>
      <c r="ETH2031" s="85"/>
      <c r="ETI2031" s="85"/>
      <c r="ETJ2031" s="85"/>
      <c r="ETK2031" s="85"/>
      <c r="ETL2031" s="85"/>
      <c r="ETM2031" s="85"/>
      <c r="ETN2031" s="85"/>
      <c r="ETO2031" s="85"/>
      <c r="ETP2031" s="85"/>
      <c r="ETQ2031" s="85"/>
      <c r="ETR2031" s="85"/>
      <c r="ETS2031" s="85"/>
      <c r="ETT2031" s="85"/>
      <c r="ETU2031" s="85"/>
      <c r="ETV2031" s="85"/>
      <c r="ETW2031" s="85"/>
      <c r="ETX2031" s="85"/>
      <c r="ETY2031" s="85"/>
      <c r="ETZ2031" s="85"/>
      <c r="EUA2031" s="85"/>
      <c r="EUB2031" s="85"/>
      <c r="EUC2031" s="85"/>
      <c r="EUD2031" s="85"/>
      <c r="EUE2031" s="85"/>
      <c r="EUF2031" s="85"/>
      <c r="EUG2031" s="85"/>
      <c r="EUH2031" s="85"/>
      <c r="EUI2031" s="85"/>
      <c r="EUJ2031" s="85"/>
      <c r="EUK2031" s="85"/>
      <c r="EUL2031" s="85"/>
      <c r="EUM2031" s="85"/>
      <c r="EUN2031" s="85"/>
      <c r="EUO2031" s="85"/>
      <c r="EUP2031" s="85"/>
      <c r="EUQ2031" s="85"/>
      <c r="EUR2031" s="85"/>
      <c r="EUS2031" s="85"/>
      <c r="EUT2031" s="85"/>
      <c r="EUU2031" s="85"/>
      <c r="EUV2031" s="85"/>
      <c r="EUW2031" s="85"/>
      <c r="EUX2031" s="85"/>
      <c r="EUY2031" s="85"/>
      <c r="EUZ2031" s="85"/>
      <c r="EVA2031" s="85"/>
      <c r="EVB2031" s="85"/>
      <c r="EVC2031" s="85"/>
      <c r="EVD2031" s="85"/>
      <c r="EVE2031" s="85"/>
      <c r="EVF2031" s="85"/>
      <c r="EVG2031" s="85"/>
      <c r="EVH2031" s="85"/>
      <c r="EVI2031" s="85"/>
      <c r="EVJ2031" s="85"/>
      <c r="EVK2031" s="85"/>
      <c r="EVL2031" s="85"/>
      <c r="EVM2031" s="85"/>
      <c r="EVN2031" s="85"/>
      <c r="EVO2031" s="85"/>
      <c r="EVP2031" s="85"/>
      <c r="EVQ2031" s="85"/>
      <c r="EVR2031" s="85"/>
      <c r="EVS2031" s="85"/>
      <c r="EVT2031" s="85"/>
      <c r="EVU2031" s="85"/>
      <c r="EVV2031" s="85"/>
      <c r="EVW2031" s="85"/>
      <c r="EVX2031" s="85"/>
      <c r="EVY2031" s="85"/>
      <c r="EVZ2031" s="85"/>
      <c r="EWA2031" s="85"/>
      <c r="EWB2031" s="85"/>
      <c r="EWC2031" s="85"/>
      <c r="EWD2031" s="85"/>
      <c r="EWE2031" s="85"/>
      <c r="EWF2031" s="85"/>
      <c r="EWG2031" s="85"/>
      <c r="EWH2031" s="85"/>
      <c r="EWI2031" s="85"/>
      <c r="EWJ2031" s="85"/>
      <c r="EWK2031" s="85"/>
      <c r="EWL2031" s="85"/>
      <c r="EWM2031" s="85"/>
      <c r="EWN2031" s="85"/>
      <c r="EWO2031" s="85"/>
      <c r="EWP2031" s="85"/>
      <c r="EWQ2031" s="85"/>
      <c r="EWR2031" s="85"/>
      <c r="EWS2031" s="85"/>
      <c r="EWT2031" s="85"/>
      <c r="EWU2031" s="85"/>
      <c r="EWV2031" s="85"/>
      <c r="EWW2031" s="85"/>
      <c r="EWX2031" s="85"/>
      <c r="EWY2031" s="85"/>
      <c r="EWZ2031" s="85"/>
      <c r="EXA2031" s="85"/>
      <c r="EXB2031" s="85"/>
      <c r="EXC2031" s="85"/>
      <c r="EXD2031" s="85"/>
      <c r="EXE2031" s="85"/>
      <c r="EXF2031" s="85"/>
      <c r="EXG2031" s="85"/>
      <c r="EXH2031" s="85"/>
      <c r="EXI2031" s="85"/>
      <c r="EXJ2031" s="85"/>
      <c r="EXK2031" s="85"/>
      <c r="EXL2031" s="85"/>
      <c r="EXM2031" s="85"/>
      <c r="EXN2031" s="85"/>
      <c r="EXO2031" s="85"/>
      <c r="EXP2031" s="85"/>
      <c r="EXQ2031" s="85"/>
      <c r="EXR2031" s="85"/>
      <c r="EXS2031" s="85"/>
      <c r="EXT2031" s="85"/>
      <c r="EXU2031" s="85"/>
      <c r="EXV2031" s="85"/>
      <c r="EXW2031" s="85"/>
      <c r="EXX2031" s="85"/>
      <c r="EXY2031" s="85"/>
      <c r="EXZ2031" s="85"/>
      <c r="EYA2031" s="85"/>
      <c r="EYB2031" s="85"/>
      <c r="EYC2031" s="85"/>
      <c r="EYD2031" s="85"/>
      <c r="EYE2031" s="85"/>
      <c r="EYF2031" s="85"/>
      <c r="EYG2031" s="85"/>
      <c r="EYH2031" s="85"/>
      <c r="EYI2031" s="85"/>
      <c r="EYJ2031" s="85"/>
      <c r="EYK2031" s="85"/>
      <c r="EYL2031" s="85"/>
      <c r="EYM2031" s="85"/>
      <c r="EYN2031" s="85"/>
      <c r="EYO2031" s="85"/>
      <c r="EYP2031" s="85"/>
      <c r="EYQ2031" s="85"/>
      <c r="EYR2031" s="85"/>
      <c r="EYS2031" s="85"/>
      <c r="EYT2031" s="85"/>
      <c r="EYU2031" s="85"/>
      <c r="EYV2031" s="85"/>
      <c r="EYW2031" s="85"/>
      <c r="EYX2031" s="85"/>
      <c r="EYY2031" s="85"/>
      <c r="EYZ2031" s="85"/>
      <c r="EZA2031" s="85"/>
      <c r="EZB2031" s="85"/>
      <c r="EZC2031" s="85"/>
      <c r="EZD2031" s="85"/>
      <c r="EZE2031" s="85"/>
      <c r="EZF2031" s="85"/>
      <c r="EZG2031" s="85"/>
      <c r="EZH2031" s="85"/>
      <c r="EZI2031" s="85"/>
      <c r="EZJ2031" s="85"/>
      <c r="EZK2031" s="85"/>
      <c r="EZL2031" s="85"/>
      <c r="EZM2031" s="85"/>
      <c r="EZN2031" s="85"/>
      <c r="EZO2031" s="85"/>
      <c r="EZP2031" s="85"/>
      <c r="EZQ2031" s="85"/>
      <c r="EZR2031" s="85"/>
      <c r="EZS2031" s="85"/>
      <c r="EZT2031" s="85"/>
      <c r="EZU2031" s="85"/>
      <c r="EZV2031" s="85"/>
      <c r="EZW2031" s="85"/>
      <c r="EZX2031" s="85"/>
      <c r="EZY2031" s="85"/>
      <c r="EZZ2031" s="85"/>
      <c r="FAA2031" s="85"/>
      <c r="FAB2031" s="85"/>
      <c r="FAC2031" s="85"/>
      <c r="FAD2031" s="85"/>
      <c r="FAE2031" s="85"/>
      <c r="FAF2031" s="85"/>
      <c r="FAG2031" s="85"/>
      <c r="FAH2031" s="85"/>
      <c r="FAI2031" s="85"/>
      <c r="FAJ2031" s="85"/>
      <c r="FAK2031" s="85"/>
      <c r="FAL2031" s="85"/>
      <c r="FAM2031" s="85"/>
      <c r="FAN2031" s="85"/>
      <c r="FAO2031" s="85"/>
      <c r="FAP2031" s="85"/>
      <c r="FAQ2031" s="85"/>
      <c r="FAR2031" s="85"/>
      <c r="FAS2031" s="85"/>
      <c r="FAT2031" s="85"/>
      <c r="FAU2031" s="85"/>
      <c r="FAV2031" s="85"/>
      <c r="FAW2031" s="85"/>
      <c r="FAX2031" s="85"/>
      <c r="FAY2031" s="85"/>
      <c r="FAZ2031" s="85"/>
      <c r="FBA2031" s="85"/>
      <c r="FBB2031" s="85"/>
      <c r="FBC2031" s="85"/>
      <c r="FBD2031" s="85"/>
      <c r="FBE2031" s="85"/>
      <c r="FBF2031" s="85"/>
      <c r="FBG2031" s="85"/>
      <c r="FBH2031" s="85"/>
      <c r="FBI2031" s="85"/>
      <c r="FBJ2031" s="85"/>
      <c r="FBK2031" s="85"/>
      <c r="FBL2031" s="85"/>
      <c r="FBM2031" s="85"/>
      <c r="FBN2031" s="85"/>
      <c r="FBO2031" s="85"/>
      <c r="FBP2031" s="85"/>
      <c r="FBQ2031" s="85"/>
      <c r="FBR2031" s="85"/>
      <c r="FBS2031" s="85"/>
      <c r="FBT2031" s="85"/>
      <c r="FBU2031" s="85"/>
      <c r="FBV2031" s="85"/>
      <c r="FBW2031" s="85"/>
      <c r="FBX2031" s="85"/>
      <c r="FBY2031" s="85"/>
      <c r="FBZ2031" s="85"/>
      <c r="FCA2031" s="85"/>
      <c r="FCB2031" s="85"/>
      <c r="FCC2031" s="85"/>
      <c r="FCD2031" s="85"/>
      <c r="FCE2031" s="85"/>
      <c r="FCF2031" s="85"/>
      <c r="FCG2031" s="85"/>
      <c r="FCH2031" s="85"/>
      <c r="FCI2031" s="85"/>
      <c r="FCJ2031" s="85"/>
      <c r="FCK2031" s="85"/>
      <c r="FCL2031" s="85"/>
      <c r="FCM2031" s="85"/>
      <c r="FCN2031" s="85"/>
      <c r="FCO2031" s="85"/>
      <c r="FCP2031" s="85"/>
      <c r="FCQ2031" s="85"/>
      <c r="FCR2031" s="85"/>
      <c r="FCS2031" s="85"/>
      <c r="FCT2031" s="85"/>
      <c r="FCU2031" s="85"/>
      <c r="FCV2031" s="85"/>
      <c r="FCW2031" s="85"/>
      <c r="FCX2031" s="85"/>
      <c r="FCY2031" s="85"/>
      <c r="FCZ2031" s="85"/>
      <c r="FDA2031" s="85"/>
      <c r="FDB2031" s="85"/>
      <c r="FDC2031" s="85"/>
      <c r="FDD2031" s="85"/>
      <c r="FDE2031" s="85"/>
      <c r="FDF2031" s="85"/>
      <c r="FDG2031" s="85"/>
      <c r="FDH2031" s="85"/>
      <c r="FDI2031" s="85"/>
      <c r="FDJ2031" s="85"/>
      <c r="FDK2031" s="85"/>
      <c r="FDL2031" s="85"/>
      <c r="FDM2031" s="85"/>
      <c r="FDN2031" s="85"/>
      <c r="FDO2031" s="85"/>
      <c r="FDP2031" s="85"/>
      <c r="FDQ2031" s="85"/>
      <c r="FDR2031" s="85"/>
      <c r="FDS2031" s="85"/>
      <c r="FDT2031" s="85"/>
      <c r="FDU2031" s="85"/>
      <c r="FDV2031" s="85"/>
      <c r="FDW2031" s="85"/>
      <c r="FDX2031" s="85"/>
      <c r="FDY2031" s="85"/>
      <c r="FDZ2031" s="85"/>
      <c r="FEA2031" s="85"/>
      <c r="FEB2031" s="85"/>
      <c r="FEC2031" s="85"/>
      <c r="FED2031" s="85"/>
      <c r="FEE2031" s="85"/>
      <c r="FEF2031" s="85"/>
      <c r="FEG2031" s="85"/>
      <c r="FEH2031" s="85"/>
      <c r="FEI2031" s="85"/>
      <c r="FEJ2031" s="85"/>
      <c r="FEK2031" s="85"/>
      <c r="FEL2031" s="85"/>
      <c r="FEM2031" s="85"/>
      <c r="FEN2031" s="85"/>
      <c r="FEO2031" s="85"/>
      <c r="FEP2031" s="85"/>
      <c r="FEQ2031" s="85"/>
      <c r="FER2031" s="85"/>
      <c r="FES2031" s="85"/>
      <c r="FET2031" s="85"/>
      <c r="FEU2031" s="85"/>
      <c r="FEV2031" s="85"/>
      <c r="FEW2031" s="85"/>
      <c r="FEX2031" s="85"/>
      <c r="FEY2031" s="85"/>
      <c r="FEZ2031" s="85"/>
      <c r="FFA2031" s="85"/>
      <c r="FFB2031" s="85"/>
      <c r="FFC2031" s="85"/>
      <c r="FFD2031" s="85"/>
      <c r="FFE2031" s="85"/>
      <c r="FFF2031" s="85"/>
      <c r="FFG2031" s="85"/>
      <c r="FFH2031" s="85"/>
      <c r="FFI2031" s="85"/>
      <c r="FFJ2031" s="85"/>
      <c r="FFK2031" s="85"/>
      <c r="FFL2031" s="85"/>
      <c r="FFM2031" s="85"/>
      <c r="FFN2031" s="85"/>
      <c r="FFO2031" s="85"/>
      <c r="FFP2031" s="85"/>
      <c r="FFQ2031" s="85"/>
      <c r="FFR2031" s="85"/>
      <c r="FFS2031" s="85"/>
      <c r="FFT2031" s="85"/>
      <c r="FFU2031" s="85"/>
      <c r="FFV2031" s="85"/>
      <c r="FFW2031" s="85"/>
      <c r="FFX2031" s="85"/>
      <c r="FFY2031" s="85"/>
      <c r="FFZ2031" s="85"/>
      <c r="FGA2031" s="85"/>
      <c r="FGB2031" s="85"/>
      <c r="FGC2031" s="85"/>
      <c r="FGD2031" s="85"/>
      <c r="FGE2031" s="85"/>
      <c r="FGF2031" s="85"/>
      <c r="FGG2031" s="85"/>
      <c r="FGH2031" s="85"/>
      <c r="FGI2031" s="85"/>
      <c r="FGJ2031" s="85"/>
      <c r="FGK2031" s="85"/>
      <c r="FGL2031" s="85"/>
      <c r="FGM2031" s="85"/>
      <c r="FGN2031" s="85"/>
      <c r="FGO2031" s="85"/>
      <c r="FGP2031" s="85"/>
      <c r="FGQ2031" s="85"/>
      <c r="FGR2031" s="85"/>
      <c r="FGS2031" s="85"/>
      <c r="FGT2031" s="85"/>
      <c r="FGU2031" s="85"/>
      <c r="FGV2031" s="85"/>
      <c r="FGW2031" s="85"/>
      <c r="FGX2031" s="85"/>
      <c r="FGY2031" s="85"/>
      <c r="FGZ2031" s="85"/>
      <c r="FHA2031" s="85"/>
      <c r="FHB2031" s="85"/>
      <c r="FHC2031" s="85"/>
      <c r="FHD2031" s="85"/>
      <c r="FHE2031" s="85"/>
      <c r="FHF2031" s="85"/>
      <c r="FHG2031" s="85"/>
      <c r="FHH2031" s="85"/>
      <c r="FHI2031" s="85"/>
      <c r="FHJ2031" s="85"/>
      <c r="FHK2031" s="85"/>
      <c r="FHL2031" s="85"/>
      <c r="FHM2031" s="85"/>
      <c r="FHN2031" s="85"/>
      <c r="FHO2031" s="85"/>
      <c r="FHP2031" s="85"/>
      <c r="FHQ2031" s="85"/>
      <c r="FHR2031" s="85"/>
      <c r="FHS2031" s="85"/>
      <c r="FHT2031" s="85"/>
      <c r="FHU2031" s="85"/>
      <c r="FHV2031" s="85"/>
      <c r="FHW2031" s="85"/>
      <c r="FHX2031" s="85"/>
      <c r="FHY2031" s="85"/>
      <c r="FHZ2031" s="85"/>
      <c r="FIA2031" s="85"/>
      <c r="FIB2031" s="85"/>
      <c r="FIC2031" s="85"/>
      <c r="FID2031" s="85"/>
      <c r="FIE2031" s="85"/>
      <c r="FIF2031" s="85"/>
      <c r="FIG2031" s="85"/>
      <c r="FIH2031" s="85"/>
      <c r="FII2031" s="85"/>
      <c r="FIJ2031" s="85"/>
      <c r="FIK2031" s="85"/>
      <c r="FIL2031" s="85"/>
      <c r="FIM2031" s="85"/>
      <c r="FIN2031" s="85"/>
      <c r="FIO2031" s="85"/>
      <c r="FIP2031" s="85"/>
      <c r="FIQ2031" s="85"/>
      <c r="FIR2031" s="85"/>
      <c r="FIS2031" s="85"/>
      <c r="FIT2031" s="85"/>
      <c r="FIU2031" s="85"/>
      <c r="FIV2031" s="85"/>
      <c r="FIW2031" s="85"/>
      <c r="FIX2031" s="85"/>
      <c r="FIY2031" s="85"/>
      <c r="FIZ2031" s="85"/>
      <c r="FJA2031" s="85"/>
      <c r="FJB2031" s="85"/>
      <c r="FJC2031" s="85"/>
      <c r="FJD2031" s="85"/>
      <c r="FJE2031" s="85"/>
      <c r="FJF2031" s="85"/>
      <c r="FJG2031" s="85"/>
      <c r="FJH2031" s="85"/>
      <c r="FJI2031" s="85"/>
      <c r="FJJ2031" s="85"/>
      <c r="FJK2031" s="85"/>
      <c r="FJL2031" s="85"/>
      <c r="FJM2031" s="85"/>
      <c r="FJN2031" s="85"/>
      <c r="FJO2031" s="85"/>
      <c r="FJP2031" s="85"/>
      <c r="FJQ2031" s="85"/>
      <c r="FJR2031" s="85"/>
      <c r="FJS2031" s="85"/>
      <c r="FJT2031" s="85"/>
      <c r="FJU2031" s="85"/>
      <c r="FJV2031" s="85"/>
      <c r="FJW2031" s="85"/>
      <c r="FJX2031" s="85"/>
      <c r="FJY2031" s="85"/>
      <c r="FJZ2031" s="85"/>
      <c r="FKA2031" s="85"/>
      <c r="FKB2031" s="85"/>
      <c r="FKC2031" s="85"/>
      <c r="FKD2031" s="85"/>
      <c r="FKE2031" s="85"/>
      <c r="FKF2031" s="85"/>
      <c r="FKG2031" s="85"/>
      <c r="FKH2031" s="85"/>
      <c r="FKI2031" s="85"/>
      <c r="FKJ2031" s="85"/>
      <c r="FKK2031" s="85"/>
      <c r="FKL2031" s="85"/>
      <c r="FKM2031" s="85"/>
      <c r="FKN2031" s="85"/>
      <c r="FKO2031" s="85"/>
      <c r="FKP2031" s="85"/>
      <c r="FKQ2031" s="85"/>
      <c r="FKR2031" s="85"/>
      <c r="FKS2031" s="85"/>
      <c r="FKT2031" s="85"/>
      <c r="FKU2031" s="85"/>
      <c r="FKV2031" s="85"/>
      <c r="FKW2031" s="85"/>
      <c r="FKX2031" s="85"/>
      <c r="FKY2031" s="85"/>
      <c r="FKZ2031" s="85"/>
      <c r="FLA2031" s="85"/>
      <c r="FLB2031" s="85"/>
      <c r="FLC2031" s="85"/>
      <c r="FLD2031" s="85"/>
      <c r="FLE2031" s="85"/>
      <c r="FLF2031" s="85"/>
      <c r="FLG2031" s="85"/>
      <c r="FLH2031" s="85"/>
      <c r="FLI2031" s="85"/>
      <c r="FLJ2031" s="85"/>
      <c r="FLK2031" s="85"/>
      <c r="FLL2031" s="85"/>
      <c r="FLM2031" s="85"/>
      <c r="FLN2031" s="85"/>
      <c r="FLO2031" s="85"/>
      <c r="FLP2031" s="85"/>
      <c r="FLQ2031" s="85"/>
      <c r="FLR2031" s="85"/>
      <c r="FLS2031" s="85"/>
      <c r="FLT2031" s="85"/>
      <c r="FLU2031" s="85"/>
      <c r="FLV2031" s="85"/>
      <c r="FLW2031" s="85"/>
      <c r="FLX2031" s="85"/>
      <c r="FLY2031" s="85"/>
      <c r="FLZ2031" s="85"/>
      <c r="FMA2031" s="85"/>
      <c r="FMB2031" s="85"/>
      <c r="FMC2031" s="85"/>
      <c r="FMD2031" s="85"/>
      <c r="FME2031" s="85"/>
      <c r="FMF2031" s="85"/>
      <c r="FMG2031" s="85"/>
      <c r="FMH2031" s="85"/>
      <c r="FMI2031" s="85"/>
      <c r="FMJ2031" s="85"/>
      <c r="FMK2031" s="85"/>
      <c r="FML2031" s="85"/>
      <c r="FMM2031" s="85"/>
      <c r="FMN2031" s="85"/>
      <c r="FMO2031" s="85"/>
      <c r="FMP2031" s="85"/>
      <c r="FMQ2031" s="85"/>
      <c r="FMR2031" s="85"/>
      <c r="FMS2031" s="85"/>
      <c r="FMT2031" s="85"/>
      <c r="FMU2031" s="85"/>
      <c r="FMV2031" s="85"/>
      <c r="FMW2031" s="85"/>
      <c r="FMX2031" s="85"/>
      <c r="FMY2031" s="85"/>
      <c r="FMZ2031" s="85"/>
      <c r="FNA2031" s="85"/>
      <c r="FNB2031" s="85"/>
      <c r="FNC2031" s="85"/>
      <c r="FND2031" s="85"/>
      <c r="FNE2031" s="85"/>
      <c r="FNF2031" s="85"/>
      <c r="FNG2031" s="85"/>
      <c r="FNH2031" s="85"/>
      <c r="FNI2031" s="85"/>
      <c r="FNJ2031" s="85"/>
      <c r="FNK2031" s="85"/>
      <c r="FNL2031" s="85"/>
      <c r="FNM2031" s="85"/>
      <c r="FNN2031" s="85"/>
      <c r="FNO2031" s="85"/>
      <c r="FNP2031" s="85"/>
      <c r="FNQ2031" s="85"/>
      <c r="FNR2031" s="85"/>
      <c r="FNS2031" s="85"/>
      <c r="FNT2031" s="85"/>
      <c r="FNU2031" s="85"/>
      <c r="FNV2031" s="85"/>
      <c r="FNW2031" s="85"/>
      <c r="FNX2031" s="85"/>
      <c r="FNY2031" s="85"/>
      <c r="FNZ2031" s="85"/>
      <c r="FOA2031" s="85"/>
      <c r="FOB2031" s="85"/>
      <c r="FOC2031" s="85"/>
      <c r="FOD2031" s="85"/>
      <c r="FOE2031" s="85"/>
      <c r="FOF2031" s="85"/>
      <c r="FOG2031" s="85"/>
      <c r="FOH2031" s="85"/>
      <c r="FOI2031" s="85"/>
      <c r="FOJ2031" s="85"/>
      <c r="FOK2031" s="85"/>
      <c r="FOL2031" s="85"/>
      <c r="FOM2031" s="85"/>
      <c r="FON2031" s="85"/>
      <c r="FOO2031" s="85"/>
      <c r="FOP2031" s="85"/>
      <c r="FOQ2031" s="85"/>
      <c r="FOR2031" s="85"/>
      <c r="FOS2031" s="85"/>
      <c r="FOT2031" s="85"/>
      <c r="FOU2031" s="85"/>
      <c r="FOV2031" s="85"/>
      <c r="FOW2031" s="85"/>
      <c r="FOX2031" s="85"/>
      <c r="FOY2031" s="85"/>
      <c r="FOZ2031" s="85"/>
      <c r="FPA2031" s="85"/>
      <c r="FPB2031" s="85"/>
      <c r="FPC2031" s="85"/>
      <c r="FPD2031" s="85"/>
      <c r="FPE2031" s="85"/>
      <c r="FPF2031" s="85"/>
      <c r="FPG2031" s="85"/>
      <c r="FPH2031" s="85"/>
      <c r="FPI2031" s="85"/>
      <c r="FPJ2031" s="85"/>
      <c r="FPK2031" s="85"/>
      <c r="FPL2031" s="85"/>
      <c r="FPM2031" s="85"/>
      <c r="FPN2031" s="85"/>
      <c r="FPO2031" s="85"/>
      <c r="FPP2031" s="85"/>
      <c r="FPQ2031" s="85"/>
      <c r="FPR2031" s="85"/>
      <c r="FPS2031" s="85"/>
      <c r="FPT2031" s="85"/>
      <c r="FPU2031" s="85"/>
      <c r="FPV2031" s="85"/>
      <c r="FPW2031" s="85"/>
      <c r="FPX2031" s="85"/>
      <c r="FPY2031" s="85"/>
      <c r="FPZ2031" s="85"/>
      <c r="FQA2031" s="85"/>
      <c r="FQB2031" s="85"/>
      <c r="FQC2031" s="85"/>
      <c r="FQD2031" s="85"/>
      <c r="FQE2031" s="85"/>
      <c r="FQF2031" s="85"/>
      <c r="FQG2031" s="85"/>
      <c r="FQH2031" s="85"/>
      <c r="FQI2031" s="85"/>
      <c r="FQJ2031" s="85"/>
      <c r="FQK2031" s="85"/>
      <c r="FQL2031" s="85"/>
      <c r="FQM2031" s="85"/>
      <c r="FQN2031" s="85"/>
      <c r="FQO2031" s="85"/>
      <c r="FQP2031" s="85"/>
      <c r="FQQ2031" s="85"/>
      <c r="FQR2031" s="85"/>
      <c r="FQS2031" s="85"/>
      <c r="FQT2031" s="85"/>
      <c r="FQU2031" s="85"/>
      <c r="FQV2031" s="85"/>
      <c r="FQW2031" s="85"/>
      <c r="FQX2031" s="85"/>
      <c r="FQY2031" s="85"/>
      <c r="FQZ2031" s="85"/>
      <c r="FRA2031" s="85"/>
      <c r="FRB2031" s="85"/>
      <c r="FRC2031" s="85"/>
      <c r="FRD2031" s="85"/>
      <c r="FRE2031" s="85"/>
      <c r="FRF2031" s="85"/>
      <c r="FRG2031" s="85"/>
      <c r="FRH2031" s="85"/>
      <c r="FRI2031" s="85"/>
      <c r="FRJ2031" s="85"/>
      <c r="FRK2031" s="85"/>
      <c r="FRL2031" s="85"/>
      <c r="FRM2031" s="85"/>
      <c r="FRN2031" s="85"/>
      <c r="FRO2031" s="85"/>
      <c r="FRP2031" s="85"/>
      <c r="FRQ2031" s="85"/>
      <c r="FRR2031" s="85"/>
      <c r="FRS2031" s="85"/>
      <c r="FRT2031" s="85"/>
      <c r="FRU2031" s="85"/>
      <c r="FRV2031" s="85"/>
      <c r="FRW2031" s="85"/>
      <c r="FRX2031" s="85"/>
      <c r="FRY2031" s="85"/>
      <c r="FRZ2031" s="85"/>
      <c r="FSA2031" s="85"/>
      <c r="FSB2031" s="85"/>
      <c r="FSC2031" s="85"/>
      <c r="FSD2031" s="85"/>
      <c r="FSE2031" s="85"/>
      <c r="FSF2031" s="85"/>
      <c r="FSG2031" s="85"/>
      <c r="FSH2031" s="85"/>
      <c r="FSI2031" s="85"/>
      <c r="FSJ2031" s="85"/>
      <c r="FSK2031" s="85"/>
      <c r="FSL2031" s="85"/>
      <c r="FSM2031" s="85"/>
      <c r="FSN2031" s="85"/>
      <c r="FSO2031" s="85"/>
      <c r="FSP2031" s="85"/>
      <c r="FSQ2031" s="85"/>
      <c r="FSR2031" s="85"/>
      <c r="FSS2031" s="85"/>
      <c r="FST2031" s="85"/>
      <c r="FSU2031" s="85"/>
      <c r="FSV2031" s="85"/>
      <c r="FSW2031" s="85"/>
      <c r="FSX2031" s="85"/>
      <c r="FSY2031" s="85"/>
      <c r="FSZ2031" s="85"/>
      <c r="FTA2031" s="85"/>
      <c r="FTB2031" s="85"/>
      <c r="FTC2031" s="85"/>
      <c r="FTD2031" s="85"/>
      <c r="FTE2031" s="85"/>
      <c r="FTF2031" s="85"/>
      <c r="FTG2031" s="85"/>
      <c r="FTH2031" s="85"/>
      <c r="FTI2031" s="85"/>
      <c r="FTJ2031" s="85"/>
      <c r="FTK2031" s="85"/>
      <c r="FTL2031" s="85"/>
      <c r="FTM2031" s="85"/>
      <c r="FTN2031" s="85"/>
      <c r="FTO2031" s="85"/>
      <c r="FTP2031" s="85"/>
      <c r="FTQ2031" s="85"/>
      <c r="FTR2031" s="85"/>
      <c r="FTS2031" s="85"/>
      <c r="FTT2031" s="85"/>
      <c r="FTU2031" s="85"/>
      <c r="FTV2031" s="85"/>
      <c r="FTW2031" s="85"/>
      <c r="FTX2031" s="85"/>
      <c r="FTY2031" s="85"/>
      <c r="FTZ2031" s="85"/>
      <c r="FUA2031" s="85"/>
      <c r="FUB2031" s="85"/>
      <c r="FUC2031" s="85"/>
      <c r="FUD2031" s="85"/>
      <c r="FUE2031" s="85"/>
      <c r="FUF2031" s="85"/>
      <c r="FUG2031" s="85"/>
      <c r="FUH2031" s="85"/>
      <c r="FUI2031" s="85"/>
      <c r="FUJ2031" s="85"/>
      <c r="FUK2031" s="85"/>
      <c r="FUL2031" s="85"/>
      <c r="FUM2031" s="85"/>
      <c r="FUN2031" s="85"/>
      <c r="FUO2031" s="85"/>
      <c r="FUP2031" s="85"/>
      <c r="FUQ2031" s="85"/>
      <c r="FUR2031" s="85"/>
      <c r="FUS2031" s="85"/>
      <c r="FUT2031" s="85"/>
      <c r="FUU2031" s="85"/>
      <c r="FUV2031" s="85"/>
      <c r="FUW2031" s="85"/>
      <c r="FUX2031" s="85"/>
      <c r="FUY2031" s="85"/>
      <c r="FUZ2031" s="85"/>
      <c r="FVA2031" s="85"/>
      <c r="FVB2031" s="85"/>
      <c r="FVC2031" s="85"/>
      <c r="FVD2031" s="85"/>
      <c r="FVE2031" s="85"/>
      <c r="FVF2031" s="85"/>
      <c r="FVG2031" s="85"/>
      <c r="FVH2031" s="85"/>
      <c r="FVI2031" s="85"/>
      <c r="FVJ2031" s="85"/>
      <c r="FVK2031" s="85"/>
      <c r="FVL2031" s="85"/>
      <c r="FVM2031" s="85"/>
      <c r="FVN2031" s="85"/>
      <c r="FVO2031" s="85"/>
      <c r="FVP2031" s="85"/>
      <c r="FVQ2031" s="85"/>
      <c r="FVR2031" s="85"/>
      <c r="FVS2031" s="85"/>
      <c r="FVT2031" s="85"/>
      <c r="FVU2031" s="85"/>
      <c r="FVV2031" s="85"/>
      <c r="FVW2031" s="85"/>
      <c r="FVX2031" s="85"/>
      <c r="FVY2031" s="85"/>
      <c r="FVZ2031" s="85"/>
      <c r="FWA2031" s="85"/>
      <c r="FWB2031" s="85"/>
      <c r="FWC2031" s="85"/>
      <c r="FWD2031" s="85"/>
      <c r="FWE2031" s="85"/>
      <c r="FWF2031" s="85"/>
      <c r="FWG2031" s="85"/>
      <c r="FWH2031" s="85"/>
      <c r="FWI2031" s="85"/>
      <c r="FWJ2031" s="85"/>
      <c r="FWK2031" s="85"/>
      <c r="FWL2031" s="85"/>
      <c r="FWM2031" s="85"/>
      <c r="FWN2031" s="85"/>
      <c r="FWO2031" s="85"/>
      <c r="FWP2031" s="85"/>
      <c r="FWQ2031" s="85"/>
      <c r="FWR2031" s="85"/>
      <c r="FWS2031" s="85"/>
      <c r="FWT2031" s="85"/>
      <c r="FWU2031" s="85"/>
      <c r="FWV2031" s="85"/>
      <c r="FWW2031" s="85"/>
      <c r="FWX2031" s="85"/>
      <c r="FWY2031" s="85"/>
      <c r="FWZ2031" s="85"/>
      <c r="FXA2031" s="85"/>
      <c r="FXB2031" s="85"/>
      <c r="FXC2031" s="85"/>
      <c r="FXD2031" s="85"/>
      <c r="FXE2031" s="85"/>
      <c r="FXF2031" s="85"/>
      <c r="FXG2031" s="85"/>
      <c r="FXH2031" s="85"/>
      <c r="FXI2031" s="85"/>
      <c r="FXJ2031" s="85"/>
      <c r="FXK2031" s="85"/>
      <c r="FXL2031" s="85"/>
      <c r="FXM2031" s="85"/>
      <c r="FXN2031" s="85"/>
      <c r="FXO2031" s="85"/>
      <c r="FXP2031" s="85"/>
      <c r="FXQ2031" s="85"/>
      <c r="FXR2031" s="85"/>
      <c r="FXS2031" s="85"/>
      <c r="FXT2031" s="85"/>
      <c r="FXU2031" s="85"/>
      <c r="FXV2031" s="85"/>
      <c r="FXW2031" s="85"/>
      <c r="FXX2031" s="85"/>
      <c r="FXY2031" s="85"/>
      <c r="FXZ2031" s="85"/>
      <c r="FYA2031" s="85"/>
      <c r="FYB2031" s="85"/>
      <c r="FYC2031" s="85"/>
      <c r="FYD2031" s="85"/>
      <c r="FYE2031" s="85"/>
      <c r="FYF2031" s="85"/>
      <c r="FYG2031" s="85"/>
      <c r="FYH2031" s="85"/>
      <c r="FYI2031" s="85"/>
      <c r="FYJ2031" s="85"/>
      <c r="FYK2031" s="85"/>
      <c r="FYL2031" s="85"/>
      <c r="FYM2031" s="85"/>
      <c r="FYN2031" s="85"/>
      <c r="FYO2031" s="85"/>
      <c r="FYP2031" s="85"/>
      <c r="FYQ2031" s="85"/>
      <c r="FYR2031" s="85"/>
      <c r="FYS2031" s="85"/>
      <c r="FYT2031" s="85"/>
      <c r="FYU2031" s="85"/>
      <c r="FYV2031" s="85"/>
      <c r="FYW2031" s="85"/>
      <c r="FYX2031" s="85"/>
      <c r="FYY2031" s="85"/>
      <c r="FYZ2031" s="85"/>
      <c r="FZA2031" s="85"/>
      <c r="FZB2031" s="85"/>
      <c r="FZC2031" s="85"/>
      <c r="FZD2031" s="85"/>
      <c r="FZE2031" s="85"/>
      <c r="FZF2031" s="85"/>
      <c r="FZG2031" s="85"/>
      <c r="FZH2031" s="85"/>
      <c r="FZI2031" s="85"/>
      <c r="FZJ2031" s="85"/>
      <c r="FZK2031" s="85"/>
      <c r="FZL2031" s="85"/>
      <c r="FZM2031" s="85"/>
      <c r="FZN2031" s="85"/>
      <c r="FZO2031" s="85"/>
      <c r="FZP2031" s="85"/>
      <c r="FZQ2031" s="85"/>
      <c r="FZR2031" s="85"/>
      <c r="FZS2031" s="85"/>
      <c r="FZT2031" s="85"/>
      <c r="FZU2031" s="85"/>
      <c r="FZV2031" s="85"/>
      <c r="FZW2031" s="85"/>
      <c r="FZX2031" s="85"/>
      <c r="FZY2031" s="85"/>
      <c r="FZZ2031" s="85"/>
      <c r="GAA2031" s="85"/>
      <c r="GAB2031" s="85"/>
      <c r="GAC2031" s="85"/>
      <c r="GAD2031" s="85"/>
      <c r="GAE2031" s="85"/>
      <c r="GAF2031" s="85"/>
      <c r="GAG2031" s="85"/>
      <c r="GAH2031" s="85"/>
      <c r="GAI2031" s="85"/>
      <c r="GAJ2031" s="85"/>
      <c r="GAK2031" s="85"/>
      <c r="GAL2031" s="85"/>
      <c r="GAM2031" s="85"/>
      <c r="GAN2031" s="85"/>
      <c r="GAO2031" s="85"/>
      <c r="GAP2031" s="85"/>
      <c r="GAQ2031" s="85"/>
      <c r="GAR2031" s="85"/>
      <c r="GAS2031" s="85"/>
      <c r="GAT2031" s="85"/>
      <c r="GAU2031" s="85"/>
      <c r="GAV2031" s="85"/>
      <c r="GAW2031" s="85"/>
      <c r="GAX2031" s="85"/>
      <c r="GAY2031" s="85"/>
      <c r="GAZ2031" s="85"/>
      <c r="GBA2031" s="85"/>
      <c r="GBB2031" s="85"/>
      <c r="GBC2031" s="85"/>
      <c r="GBD2031" s="85"/>
      <c r="GBE2031" s="85"/>
      <c r="GBF2031" s="85"/>
      <c r="GBG2031" s="85"/>
      <c r="GBH2031" s="85"/>
      <c r="GBI2031" s="85"/>
      <c r="GBJ2031" s="85"/>
      <c r="GBK2031" s="85"/>
      <c r="GBL2031" s="85"/>
      <c r="GBM2031" s="85"/>
      <c r="GBN2031" s="85"/>
      <c r="GBO2031" s="85"/>
      <c r="GBP2031" s="85"/>
      <c r="GBQ2031" s="85"/>
      <c r="GBR2031" s="85"/>
      <c r="GBS2031" s="85"/>
      <c r="GBT2031" s="85"/>
      <c r="GBU2031" s="85"/>
      <c r="GBV2031" s="85"/>
      <c r="GBW2031" s="85"/>
      <c r="GBX2031" s="85"/>
      <c r="GBY2031" s="85"/>
      <c r="GBZ2031" s="85"/>
      <c r="GCA2031" s="85"/>
      <c r="GCB2031" s="85"/>
      <c r="GCC2031" s="85"/>
      <c r="GCD2031" s="85"/>
      <c r="GCE2031" s="85"/>
      <c r="GCF2031" s="85"/>
      <c r="GCG2031" s="85"/>
      <c r="GCH2031" s="85"/>
      <c r="GCI2031" s="85"/>
      <c r="GCJ2031" s="85"/>
      <c r="GCK2031" s="85"/>
      <c r="GCL2031" s="85"/>
      <c r="GCM2031" s="85"/>
      <c r="GCN2031" s="85"/>
      <c r="GCO2031" s="85"/>
      <c r="GCP2031" s="85"/>
      <c r="GCQ2031" s="85"/>
      <c r="GCR2031" s="85"/>
      <c r="GCS2031" s="85"/>
      <c r="GCT2031" s="85"/>
      <c r="GCU2031" s="85"/>
      <c r="GCV2031" s="85"/>
      <c r="GCW2031" s="85"/>
      <c r="GCX2031" s="85"/>
      <c r="GCY2031" s="85"/>
      <c r="GCZ2031" s="85"/>
      <c r="GDA2031" s="85"/>
      <c r="GDB2031" s="85"/>
      <c r="GDC2031" s="85"/>
      <c r="GDD2031" s="85"/>
      <c r="GDE2031" s="85"/>
      <c r="GDF2031" s="85"/>
      <c r="GDG2031" s="85"/>
      <c r="GDH2031" s="85"/>
      <c r="GDI2031" s="85"/>
      <c r="GDJ2031" s="85"/>
      <c r="GDK2031" s="85"/>
      <c r="GDL2031" s="85"/>
      <c r="GDM2031" s="85"/>
      <c r="GDN2031" s="85"/>
      <c r="GDO2031" s="85"/>
      <c r="GDP2031" s="85"/>
      <c r="GDQ2031" s="85"/>
      <c r="GDR2031" s="85"/>
      <c r="GDS2031" s="85"/>
      <c r="GDT2031" s="85"/>
      <c r="GDU2031" s="85"/>
      <c r="GDV2031" s="85"/>
      <c r="GDW2031" s="85"/>
      <c r="GDX2031" s="85"/>
      <c r="GDY2031" s="85"/>
      <c r="GDZ2031" s="85"/>
      <c r="GEA2031" s="85"/>
      <c r="GEB2031" s="85"/>
      <c r="GEC2031" s="85"/>
      <c r="GED2031" s="85"/>
      <c r="GEE2031" s="85"/>
      <c r="GEF2031" s="85"/>
      <c r="GEG2031" s="85"/>
      <c r="GEH2031" s="85"/>
      <c r="GEI2031" s="85"/>
      <c r="GEJ2031" s="85"/>
      <c r="GEK2031" s="85"/>
      <c r="GEL2031" s="85"/>
      <c r="GEM2031" s="85"/>
      <c r="GEN2031" s="85"/>
      <c r="GEO2031" s="85"/>
      <c r="GEP2031" s="85"/>
      <c r="GEQ2031" s="85"/>
      <c r="GER2031" s="85"/>
      <c r="GES2031" s="85"/>
      <c r="GET2031" s="85"/>
      <c r="GEU2031" s="85"/>
      <c r="GEV2031" s="85"/>
      <c r="GEW2031" s="85"/>
      <c r="GEX2031" s="85"/>
      <c r="GEY2031" s="85"/>
      <c r="GEZ2031" s="85"/>
      <c r="GFA2031" s="85"/>
      <c r="GFB2031" s="85"/>
      <c r="GFC2031" s="85"/>
      <c r="GFD2031" s="85"/>
      <c r="GFE2031" s="85"/>
      <c r="GFF2031" s="85"/>
      <c r="GFG2031" s="85"/>
      <c r="GFH2031" s="85"/>
      <c r="GFI2031" s="85"/>
      <c r="GFJ2031" s="85"/>
      <c r="GFK2031" s="85"/>
      <c r="GFL2031" s="85"/>
      <c r="GFM2031" s="85"/>
      <c r="GFN2031" s="85"/>
      <c r="GFO2031" s="85"/>
      <c r="GFP2031" s="85"/>
      <c r="GFQ2031" s="85"/>
      <c r="GFR2031" s="85"/>
      <c r="GFS2031" s="85"/>
      <c r="GFT2031" s="85"/>
      <c r="GFU2031" s="85"/>
      <c r="GFV2031" s="85"/>
      <c r="GFW2031" s="85"/>
      <c r="GFX2031" s="85"/>
      <c r="GFY2031" s="85"/>
      <c r="GFZ2031" s="85"/>
      <c r="GGA2031" s="85"/>
      <c r="GGB2031" s="85"/>
      <c r="GGC2031" s="85"/>
      <c r="GGD2031" s="85"/>
      <c r="GGE2031" s="85"/>
      <c r="GGF2031" s="85"/>
      <c r="GGG2031" s="85"/>
      <c r="GGH2031" s="85"/>
      <c r="GGI2031" s="85"/>
      <c r="GGJ2031" s="85"/>
      <c r="GGK2031" s="85"/>
      <c r="GGL2031" s="85"/>
      <c r="GGM2031" s="85"/>
      <c r="GGN2031" s="85"/>
      <c r="GGO2031" s="85"/>
      <c r="GGP2031" s="85"/>
      <c r="GGQ2031" s="85"/>
      <c r="GGR2031" s="85"/>
      <c r="GGS2031" s="85"/>
      <c r="GGT2031" s="85"/>
      <c r="GGU2031" s="85"/>
      <c r="GGV2031" s="85"/>
      <c r="GGW2031" s="85"/>
      <c r="GGX2031" s="85"/>
      <c r="GGY2031" s="85"/>
      <c r="GGZ2031" s="85"/>
      <c r="GHA2031" s="85"/>
      <c r="GHB2031" s="85"/>
      <c r="GHC2031" s="85"/>
      <c r="GHD2031" s="85"/>
      <c r="GHE2031" s="85"/>
      <c r="GHF2031" s="85"/>
      <c r="GHG2031" s="85"/>
      <c r="GHH2031" s="85"/>
      <c r="GHI2031" s="85"/>
      <c r="GHJ2031" s="85"/>
      <c r="GHK2031" s="85"/>
      <c r="GHL2031" s="85"/>
      <c r="GHM2031" s="85"/>
      <c r="GHN2031" s="85"/>
      <c r="GHO2031" s="85"/>
      <c r="GHP2031" s="85"/>
      <c r="GHQ2031" s="85"/>
      <c r="GHR2031" s="85"/>
      <c r="GHS2031" s="85"/>
      <c r="GHT2031" s="85"/>
      <c r="GHU2031" s="85"/>
      <c r="GHV2031" s="85"/>
      <c r="GHW2031" s="85"/>
      <c r="GHX2031" s="85"/>
      <c r="GHY2031" s="85"/>
      <c r="GHZ2031" s="85"/>
      <c r="GIA2031" s="85"/>
      <c r="GIB2031" s="85"/>
      <c r="GIC2031" s="85"/>
      <c r="GID2031" s="85"/>
      <c r="GIE2031" s="85"/>
      <c r="GIF2031" s="85"/>
      <c r="GIG2031" s="85"/>
      <c r="GIH2031" s="85"/>
      <c r="GII2031" s="85"/>
      <c r="GIJ2031" s="85"/>
      <c r="GIK2031" s="85"/>
      <c r="GIL2031" s="85"/>
      <c r="GIM2031" s="85"/>
      <c r="GIN2031" s="85"/>
      <c r="GIO2031" s="85"/>
      <c r="GIP2031" s="85"/>
      <c r="GIQ2031" s="85"/>
      <c r="GIR2031" s="85"/>
      <c r="GIS2031" s="85"/>
      <c r="GIT2031" s="85"/>
      <c r="GIU2031" s="85"/>
      <c r="GIV2031" s="85"/>
      <c r="GIW2031" s="85"/>
      <c r="GIX2031" s="85"/>
      <c r="GIY2031" s="85"/>
      <c r="GIZ2031" s="85"/>
      <c r="GJA2031" s="85"/>
      <c r="GJB2031" s="85"/>
      <c r="GJC2031" s="85"/>
      <c r="GJD2031" s="85"/>
      <c r="GJE2031" s="85"/>
      <c r="GJF2031" s="85"/>
      <c r="GJG2031" s="85"/>
      <c r="GJH2031" s="85"/>
      <c r="GJI2031" s="85"/>
      <c r="GJJ2031" s="85"/>
      <c r="GJK2031" s="85"/>
      <c r="GJL2031" s="85"/>
      <c r="GJM2031" s="85"/>
      <c r="GJN2031" s="85"/>
      <c r="GJO2031" s="85"/>
      <c r="GJP2031" s="85"/>
      <c r="GJQ2031" s="85"/>
      <c r="GJR2031" s="85"/>
      <c r="GJS2031" s="85"/>
      <c r="GJT2031" s="85"/>
      <c r="GJU2031" s="85"/>
      <c r="GJV2031" s="85"/>
      <c r="GJW2031" s="85"/>
      <c r="GJX2031" s="85"/>
      <c r="GJY2031" s="85"/>
      <c r="GJZ2031" s="85"/>
      <c r="GKA2031" s="85"/>
      <c r="GKB2031" s="85"/>
      <c r="GKC2031" s="85"/>
      <c r="GKD2031" s="85"/>
      <c r="GKE2031" s="85"/>
      <c r="GKF2031" s="85"/>
      <c r="GKG2031" s="85"/>
      <c r="GKH2031" s="85"/>
      <c r="GKI2031" s="85"/>
      <c r="GKJ2031" s="85"/>
      <c r="GKK2031" s="85"/>
      <c r="GKL2031" s="85"/>
      <c r="GKM2031" s="85"/>
      <c r="GKN2031" s="85"/>
      <c r="GKO2031" s="85"/>
      <c r="GKP2031" s="85"/>
      <c r="GKQ2031" s="85"/>
      <c r="GKR2031" s="85"/>
      <c r="GKS2031" s="85"/>
      <c r="GKT2031" s="85"/>
      <c r="GKU2031" s="85"/>
      <c r="GKV2031" s="85"/>
      <c r="GKW2031" s="85"/>
      <c r="GKX2031" s="85"/>
      <c r="GKY2031" s="85"/>
      <c r="GKZ2031" s="85"/>
      <c r="GLA2031" s="85"/>
      <c r="GLB2031" s="85"/>
      <c r="GLC2031" s="85"/>
      <c r="GLD2031" s="85"/>
      <c r="GLE2031" s="85"/>
      <c r="GLF2031" s="85"/>
      <c r="GLG2031" s="85"/>
      <c r="GLH2031" s="85"/>
      <c r="GLI2031" s="85"/>
      <c r="GLJ2031" s="85"/>
      <c r="GLK2031" s="85"/>
      <c r="GLL2031" s="85"/>
      <c r="GLM2031" s="85"/>
      <c r="GLN2031" s="85"/>
      <c r="GLO2031" s="85"/>
      <c r="GLP2031" s="85"/>
      <c r="GLQ2031" s="85"/>
      <c r="GLR2031" s="85"/>
      <c r="GLS2031" s="85"/>
      <c r="GLT2031" s="85"/>
      <c r="GLU2031" s="85"/>
      <c r="GLV2031" s="85"/>
      <c r="GLW2031" s="85"/>
      <c r="GLX2031" s="85"/>
      <c r="GLY2031" s="85"/>
      <c r="GLZ2031" s="85"/>
      <c r="GMA2031" s="85"/>
      <c r="GMB2031" s="85"/>
      <c r="GMC2031" s="85"/>
      <c r="GMD2031" s="85"/>
      <c r="GME2031" s="85"/>
      <c r="GMF2031" s="85"/>
      <c r="GMG2031" s="85"/>
      <c r="GMH2031" s="85"/>
      <c r="GMI2031" s="85"/>
      <c r="GMJ2031" s="85"/>
      <c r="GMK2031" s="85"/>
      <c r="GML2031" s="85"/>
      <c r="GMM2031" s="85"/>
      <c r="GMN2031" s="85"/>
      <c r="GMO2031" s="85"/>
      <c r="GMP2031" s="85"/>
      <c r="GMQ2031" s="85"/>
      <c r="GMR2031" s="85"/>
      <c r="GMS2031" s="85"/>
      <c r="GMT2031" s="85"/>
      <c r="GMU2031" s="85"/>
      <c r="GMV2031" s="85"/>
      <c r="GMW2031" s="85"/>
      <c r="GMX2031" s="85"/>
      <c r="GMY2031" s="85"/>
      <c r="GMZ2031" s="85"/>
      <c r="GNA2031" s="85"/>
      <c r="GNB2031" s="85"/>
      <c r="GNC2031" s="85"/>
      <c r="GND2031" s="85"/>
      <c r="GNE2031" s="85"/>
      <c r="GNF2031" s="85"/>
      <c r="GNG2031" s="85"/>
      <c r="GNH2031" s="85"/>
      <c r="GNI2031" s="85"/>
      <c r="GNJ2031" s="85"/>
      <c r="GNK2031" s="85"/>
      <c r="GNL2031" s="85"/>
      <c r="GNM2031" s="85"/>
      <c r="GNN2031" s="85"/>
      <c r="GNO2031" s="85"/>
      <c r="GNP2031" s="85"/>
      <c r="GNQ2031" s="85"/>
      <c r="GNR2031" s="85"/>
      <c r="GNS2031" s="85"/>
      <c r="GNT2031" s="85"/>
      <c r="GNU2031" s="85"/>
      <c r="GNV2031" s="85"/>
      <c r="GNW2031" s="85"/>
      <c r="GNX2031" s="85"/>
      <c r="GNY2031" s="85"/>
      <c r="GNZ2031" s="85"/>
      <c r="GOA2031" s="85"/>
      <c r="GOB2031" s="85"/>
      <c r="GOC2031" s="85"/>
      <c r="GOD2031" s="85"/>
      <c r="GOE2031" s="85"/>
      <c r="GOF2031" s="85"/>
      <c r="GOG2031" s="85"/>
      <c r="GOH2031" s="85"/>
      <c r="GOI2031" s="85"/>
      <c r="GOJ2031" s="85"/>
      <c r="GOK2031" s="85"/>
      <c r="GOL2031" s="85"/>
      <c r="GOM2031" s="85"/>
      <c r="GON2031" s="85"/>
      <c r="GOO2031" s="85"/>
      <c r="GOP2031" s="85"/>
      <c r="GOQ2031" s="85"/>
      <c r="GOR2031" s="85"/>
      <c r="GOS2031" s="85"/>
      <c r="GOT2031" s="85"/>
      <c r="GOU2031" s="85"/>
      <c r="GOV2031" s="85"/>
      <c r="GOW2031" s="85"/>
      <c r="GOX2031" s="85"/>
      <c r="GOY2031" s="85"/>
      <c r="GOZ2031" s="85"/>
      <c r="GPA2031" s="85"/>
      <c r="GPB2031" s="85"/>
      <c r="GPC2031" s="85"/>
      <c r="GPD2031" s="85"/>
      <c r="GPE2031" s="85"/>
      <c r="GPF2031" s="85"/>
      <c r="GPG2031" s="85"/>
      <c r="GPH2031" s="85"/>
      <c r="GPI2031" s="85"/>
      <c r="GPJ2031" s="85"/>
      <c r="GPK2031" s="85"/>
      <c r="GPL2031" s="85"/>
      <c r="GPM2031" s="85"/>
      <c r="GPN2031" s="85"/>
      <c r="GPO2031" s="85"/>
      <c r="GPP2031" s="85"/>
      <c r="GPQ2031" s="85"/>
      <c r="GPR2031" s="85"/>
      <c r="GPS2031" s="85"/>
      <c r="GPT2031" s="85"/>
      <c r="GPU2031" s="85"/>
      <c r="GPV2031" s="85"/>
      <c r="GPW2031" s="85"/>
      <c r="GPX2031" s="85"/>
      <c r="GPY2031" s="85"/>
      <c r="GPZ2031" s="85"/>
      <c r="GQA2031" s="85"/>
      <c r="GQB2031" s="85"/>
      <c r="GQC2031" s="85"/>
      <c r="GQD2031" s="85"/>
      <c r="GQE2031" s="85"/>
      <c r="GQF2031" s="85"/>
      <c r="GQG2031" s="85"/>
      <c r="GQH2031" s="85"/>
      <c r="GQI2031" s="85"/>
      <c r="GQJ2031" s="85"/>
      <c r="GQK2031" s="85"/>
      <c r="GQL2031" s="85"/>
      <c r="GQM2031" s="85"/>
      <c r="GQN2031" s="85"/>
      <c r="GQO2031" s="85"/>
      <c r="GQP2031" s="85"/>
      <c r="GQQ2031" s="85"/>
      <c r="GQR2031" s="85"/>
      <c r="GQS2031" s="85"/>
      <c r="GQT2031" s="85"/>
      <c r="GQU2031" s="85"/>
      <c r="GQV2031" s="85"/>
      <c r="GQW2031" s="85"/>
      <c r="GQX2031" s="85"/>
      <c r="GQY2031" s="85"/>
      <c r="GQZ2031" s="85"/>
      <c r="GRA2031" s="85"/>
      <c r="GRB2031" s="85"/>
      <c r="GRC2031" s="85"/>
      <c r="GRD2031" s="85"/>
      <c r="GRE2031" s="85"/>
      <c r="GRF2031" s="85"/>
      <c r="GRG2031" s="85"/>
      <c r="GRH2031" s="85"/>
      <c r="GRI2031" s="85"/>
      <c r="GRJ2031" s="85"/>
      <c r="GRK2031" s="85"/>
      <c r="GRL2031" s="85"/>
      <c r="GRM2031" s="85"/>
      <c r="GRN2031" s="85"/>
      <c r="GRO2031" s="85"/>
      <c r="GRP2031" s="85"/>
      <c r="GRQ2031" s="85"/>
      <c r="GRR2031" s="85"/>
      <c r="GRS2031" s="85"/>
      <c r="GRT2031" s="85"/>
      <c r="GRU2031" s="85"/>
      <c r="GRV2031" s="85"/>
      <c r="GRW2031" s="85"/>
      <c r="GRX2031" s="85"/>
      <c r="GRY2031" s="85"/>
      <c r="GRZ2031" s="85"/>
      <c r="GSA2031" s="85"/>
      <c r="GSB2031" s="85"/>
      <c r="GSC2031" s="85"/>
      <c r="GSD2031" s="85"/>
      <c r="GSE2031" s="85"/>
      <c r="GSF2031" s="85"/>
      <c r="GSG2031" s="85"/>
      <c r="GSH2031" s="85"/>
      <c r="GSI2031" s="85"/>
      <c r="GSJ2031" s="85"/>
      <c r="GSK2031" s="85"/>
      <c r="GSL2031" s="85"/>
      <c r="GSM2031" s="85"/>
      <c r="GSN2031" s="85"/>
      <c r="GSO2031" s="85"/>
      <c r="GSP2031" s="85"/>
      <c r="GSQ2031" s="85"/>
      <c r="GSR2031" s="85"/>
      <c r="GSS2031" s="85"/>
      <c r="GST2031" s="85"/>
      <c r="GSU2031" s="85"/>
      <c r="GSV2031" s="85"/>
      <c r="GSW2031" s="85"/>
      <c r="GSX2031" s="85"/>
      <c r="GSY2031" s="85"/>
      <c r="GSZ2031" s="85"/>
      <c r="GTA2031" s="85"/>
      <c r="GTB2031" s="85"/>
      <c r="GTC2031" s="85"/>
      <c r="GTD2031" s="85"/>
      <c r="GTE2031" s="85"/>
      <c r="GTF2031" s="85"/>
      <c r="GTG2031" s="85"/>
      <c r="GTH2031" s="85"/>
      <c r="GTI2031" s="85"/>
      <c r="GTJ2031" s="85"/>
      <c r="GTK2031" s="85"/>
      <c r="GTL2031" s="85"/>
      <c r="GTM2031" s="85"/>
      <c r="GTN2031" s="85"/>
      <c r="GTO2031" s="85"/>
      <c r="GTP2031" s="85"/>
      <c r="GTQ2031" s="85"/>
      <c r="GTR2031" s="85"/>
      <c r="GTS2031" s="85"/>
      <c r="GTT2031" s="85"/>
      <c r="GTU2031" s="85"/>
      <c r="GTV2031" s="85"/>
      <c r="GTW2031" s="85"/>
      <c r="GTX2031" s="85"/>
      <c r="GTY2031" s="85"/>
      <c r="GTZ2031" s="85"/>
      <c r="GUA2031" s="85"/>
      <c r="GUB2031" s="85"/>
      <c r="GUC2031" s="85"/>
      <c r="GUD2031" s="85"/>
      <c r="GUE2031" s="85"/>
      <c r="GUF2031" s="85"/>
      <c r="GUG2031" s="85"/>
      <c r="GUH2031" s="85"/>
      <c r="GUI2031" s="85"/>
      <c r="GUJ2031" s="85"/>
      <c r="GUK2031" s="85"/>
      <c r="GUL2031" s="85"/>
      <c r="GUM2031" s="85"/>
      <c r="GUN2031" s="85"/>
      <c r="GUO2031" s="85"/>
      <c r="GUP2031" s="85"/>
      <c r="GUQ2031" s="85"/>
      <c r="GUR2031" s="85"/>
      <c r="GUS2031" s="85"/>
      <c r="GUT2031" s="85"/>
      <c r="GUU2031" s="85"/>
      <c r="GUV2031" s="85"/>
      <c r="GUW2031" s="85"/>
      <c r="GUX2031" s="85"/>
      <c r="GUY2031" s="85"/>
      <c r="GUZ2031" s="85"/>
      <c r="GVA2031" s="85"/>
      <c r="GVB2031" s="85"/>
      <c r="GVC2031" s="85"/>
      <c r="GVD2031" s="85"/>
      <c r="GVE2031" s="85"/>
      <c r="GVF2031" s="85"/>
      <c r="GVG2031" s="85"/>
      <c r="GVH2031" s="85"/>
      <c r="GVI2031" s="85"/>
      <c r="GVJ2031" s="85"/>
      <c r="GVK2031" s="85"/>
      <c r="GVL2031" s="85"/>
      <c r="GVM2031" s="85"/>
      <c r="GVN2031" s="85"/>
      <c r="GVO2031" s="85"/>
      <c r="GVP2031" s="85"/>
      <c r="GVQ2031" s="85"/>
      <c r="GVR2031" s="85"/>
      <c r="GVS2031" s="85"/>
      <c r="GVT2031" s="85"/>
      <c r="GVU2031" s="85"/>
      <c r="GVV2031" s="85"/>
      <c r="GVW2031" s="85"/>
      <c r="GVX2031" s="85"/>
      <c r="GVY2031" s="85"/>
      <c r="GVZ2031" s="85"/>
      <c r="GWA2031" s="85"/>
      <c r="GWB2031" s="85"/>
      <c r="GWC2031" s="85"/>
      <c r="GWD2031" s="85"/>
      <c r="GWE2031" s="85"/>
      <c r="GWF2031" s="85"/>
      <c r="GWG2031" s="85"/>
      <c r="GWH2031" s="85"/>
      <c r="GWI2031" s="85"/>
      <c r="GWJ2031" s="85"/>
      <c r="GWK2031" s="85"/>
      <c r="GWL2031" s="85"/>
      <c r="GWM2031" s="85"/>
      <c r="GWN2031" s="85"/>
      <c r="GWO2031" s="85"/>
      <c r="GWP2031" s="85"/>
      <c r="GWQ2031" s="85"/>
      <c r="GWR2031" s="85"/>
      <c r="GWS2031" s="85"/>
      <c r="GWT2031" s="85"/>
      <c r="GWU2031" s="85"/>
      <c r="GWV2031" s="85"/>
      <c r="GWW2031" s="85"/>
      <c r="GWX2031" s="85"/>
      <c r="GWY2031" s="85"/>
      <c r="GWZ2031" s="85"/>
      <c r="GXA2031" s="85"/>
      <c r="GXB2031" s="85"/>
      <c r="GXC2031" s="85"/>
      <c r="GXD2031" s="85"/>
      <c r="GXE2031" s="85"/>
      <c r="GXF2031" s="85"/>
      <c r="GXG2031" s="85"/>
      <c r="GXH2031" s="85"/>
      <c r="GXI2031" s="85"/>
      <c r="GXJ2031" s="85"/>
      <c r="GXK2031" s="85"/>
      <c r="GXL2031" s="85"/>
      <c r="GXM2031" s="85"/>
      <c r="GXN2031" s="85"/>
      <c r="GXO2031" s="85"/>
      <c r="GXP2031" s="85"/>
      <c r="GXQ2031" s="85"/>
      <c r="GXR2031" s="85"/>
      <c r="GXS2031" s="85"/>
      <c r="GXT2031" s="85"/>
      <c r="GXU2031" s="85"/>
      <c r="GXV2031" s="85"/>
      <c r="GXW2031" s="85"/>
      <c r="GXX2031" s="85"/>
      <c r="GXY2031" s="85"/>
      <c r="GXZ2031" s="85"/>
      <c r="GYA2031" s="85"/>
      <c r="GYB2031" s="85"/>
      <c r="GYC2031" s="85"/>
      <c r="GYD2031" s="85"/>
      <c r="GYE2031" s="85"/>
      <c r="GYF2031" s="85"/>
      <c r="GYG2031" s="85"/>
      <c r="GYH2031" s="85"/>
      <c r="GYI2031" s="85"/>
      <c r="GYJ2031" s="85"/>
      <c r="GYK2031" s="85"/>
      <c r="GYL2031" s="85"/>
      <c r="GYM2031" s="85"/>
      <c r="GYN2031" s="85"/>
      <c r="GYO2031" s="85"/>
      <c r="GYP2031" s="85"/>
      <c r="GYQ2031" s="85"/>
      <c r="GYR2031" s="85"/>
      <c r="GYS2031" s="85"/>
      <c r="GYT2031" s="85"/>
      <c r="GYU2031" s="85"/>
      <c r="GYV2031" s="85"/>
      <c r="GYW2031" s="85"/>
      <c r="GYX2031" s="85"/>
      <c r="GYY2031" s="85"/>
      <c r="GYZ2031" s="85"/>
      <c r="GZA2031" s="85"/>
      <c r="GZB2031" s="85"/>
      <c r="GZC2031" s="85"/>
      <c r="GZD2031" s="85"/>
      <c r="GZE2031" s="85"/>
      <c r="GZF2031" s="85"/>
      <c r="GZG2031" s="85"/>
      <c r="GZH2031" s="85"/>
      <c r="GZI2031" s="85"/>
      <c r="GZJ2031" s="85"/>
      <c r="GZK2031" s="85"/>
      <c r="GZL2031" s="85"/>
      <c r="GZM2031" s="85"/>
      <c r="GZN2031" s="85"/>
      <c r="GZO2031" s="85"/>
      <c r="GZP2031" s="85"/>
      <c r="GZQ2031" s="85"/>
      <c r="GZR2031" s="85"/>
      <c r="GZS2031" s="85"/>
      <c r="GZT2031" s="85"/>
      <c r="GZU2031" s="85"/>
      <c r="GZV2031" s="85"/>
      <c r="GZW2031" s="85"/>
      <c r="GZX2031" s="85"/>
      <c r="GZY2031" s="85"/>
      <c r="GZZ2031" s="85"/>
      <c r="HAA2031" s="85"/>
      <c r="HAB2031" s="85"/>
      <c r="HAC2031" s="85"/>
      <c r="HAD2031" s="85"/>
      <c r="HAE2031" s="85"/>
      <c r="HAF2031" s="85"/>
      <c r="HAG2031" s="85"/>
      <c r="HAH2031" s="85"/>
      <c r="HAI2031" s="85"/>
      <c r="HAJ2031" s="85"/>
      <c r="HAK2031" s="85"/>
      <c r="HAL2031" s="85"/>
      <c r="HAM2031" s="85"/>
      <c r="HAN2031" s="85"/>
      <c r="HAO2031" s="85"/>
      <c r="HAP2031" s="85"/>
      <c r="HAQ2031" s="85"/>
      <c r="HAR2031" s="85"/>
      <c r="HAS2031" s="85"/>
      <c r="HAT2031" s="85"/>
      <c r="HAU2031" s="85"/>
      <c r="HAV2031" s="85"/>
      <c r="HAW2031" s="85"/>
      <c r="HAX2031" s="85"/>
      <c r="HAY2031" s="85"/>
      <c r="HAZ2031" s="85"/>
      <c r="HBA2031" s="85"/>
      <c r="HBB2031" s="85"/>
      <c r="HBC2031" s="85"/>
      <c r="HBD2031" s="85"/>
      <c r="HBE2031" s="85"/>
      <c r="HBF2031" s="85"/>
      <c r="HBG2031" s="85"/>
      <c r="HBH2031" s="85"/>
      <c r="HBI2031" s="85"/>
      <c r="HBJ2031" s="85"/>
      <c r="HBK2031" s="85"/>
      <c r="HBL2031" s="85"/>
      <c r="HBM2031" s="85"/>
      <c r="HBN2031" s="85"/>
      <c r="HBO2031" s="85"/>
      <c r="HBP2031" s="85"/>
      <c r="HBQ2031" s="85"/>
      <c r="HBR2031" s="85"/>
      <c r="HBS2031" s="85"/>
      <c r="HBT2031" s="85"/>
      <c r="HBU2031" s="85"/>
      <c r="HBV2031" s="85"/>
      <c r="HBW2031" s="85"/>
      <c r="HBX2031" s="85"/>
      <c r="HBY2031" s="85"/>
      <c r="HBZ2031" s="85"/>
      <c r="HCA2031" s="85"/>
      <c r="HCB2031" s="85"/>
      <c r="HCC2031" s="85"/>
      <c r="HCD2031" s="85"/>
      <c r="HCE2031" s="85"/>
      <c r="HCF2031" s="85"/>
      <c r="HCG2031" s="85"/>
      <c r="HCH2031" s="85"/>
      <c r="HCI2031" s="85"/>
      <c r="HCJ2031" s="85"/>
      <c r="HCK2031" s="85"/>
      <c r="HCL2031" s="85"/>
      <c r="HCM2031" s="85"/>
      <c r="HCN2031" s="85"/>
      <c r="HCO2031" s="85"/>
      <c r="HCP2031" s="85"/>
      <c r="HCQ2031" s="85"/>
      <c r="HCR2031" s="85"/>
      <c r="HCS2031" s="85"/>
      <c r="HCT2031" s="85"/>
      <c r="HCU2031" s="85"/>
      <c r="HCV2031" s="85"/>
      <c r="HCW2031" s="85"/>
      <c r="HCX2031" s="85"/>
      <c r="HCY2031" s="85"/>
      <c r="HCZ2031" s="85"/>
      <c r="HDA2031" s="85"/>
      <c r="HDB2031" s="85"/>
      <c r="HDC2031" s="85"/>
      <c r="HDD2031" s="85"/>
      <c r="HDE2031" s="85"/>
      <c r="HDF2031" s="85"/>
      <c r="HDG2031" s="85"/>
      <c r="HDH2031" s="85"/>
      <c r="HDI2031" s="85"/>
      <c r="HDJ2031" s="85"/>
      <c r="HDK2031" s="85"/>
      <c r="HDL2031" s="85"/>
      <c r="HDM2031" s="85"/>
      <c r="HDN2031" s="85"/>
      <c r="HDO2031" s="85"/>
      <c r="HDP2031" s="85"/>
      <c r="HDQ2031" s="85"/>
      <c r="HDR2031" s="85"/>
      <c r="HDS2031" s="85"/>
      <c r="HDT2031" s="85"/>
      <c r="HDU2031" s="85"/>
      <c r="HDV2031" s="85"/>
      <c r="HDW2031" s="85"/>
      <c r="HDX2031" s="85"/>
      <c r="HDY2031" s="85"/>
      <c r="HDZ2031" s="85"/>
      <c r="HEA2031" s="85"/>
      <c r="HEB2031" s="85"/>
      <c r="HEC2031" s="85"/>
      <c r="HED2031" s="85"/>
      <c r="HEE2031" s="85"/>
      <c r="HEF2031" s="85"/>
      <c r="HEG2031" s="85"/>
      <c r="HEH2031" s="85"/>
      <c r="HEI2031" s="85"/>
      <c r="HEJ2031" s="85"/>
      <c r="HEK2031" s="85"/>
      <c r="HEL2031" s="85"/>
      <c r="HEM2031" s="85"/>
      <c r="HEN2031" s="85"/>
      <c r="HEO2031" s="85"/>
      <c r="HEP2031" s="85"/>
      <c r="HEQ2031" s="85"/>
      <c r="HER2031" s="85"/>
      <c r="HES2031" s="85"/>
      <c r="HET2031" s="85"/>
      <c r="HEU2031" s="85"/>
      <c r="HEV2031" s="85"/>
      <c r="HEW2031" s="85"/>
      <c r="HEX2031" s="85"/>
      <c r="HEY2031" s="85"/>
      <c r="HEZ2031" s="85"/>
      <c r="HFA2031" s="85"/>
      <c r="HFB2031" s="85"/>
      <c r="HFC2031" s="85"/>
      <c r="HFD2031" s="85"/>
      <c r="HFE2031" s="85"/>
      <c r="HFF2031" s="85"/>
      <c r="HFG2031" s="85"/>
      <c r="HFH2031" s="85"/>
      <c r="HFI2031" s="85"/>
      <c r="HFJ2031" s="85"/>
      <c r="HFK2031" s="85"/>
      <c r="HFL2031" s="85"/>
      <c r="HFM2031" s="85"/>
      <c r="HFN2031" s="85"/>
      <c r="HFO2031" s="85"/>
      <c r="HFP2031" s="85"/>
      <c r="HFQ2031" s="85"/>
      <c r="HFR2031" s="85"/>
      <c r="HFS2031" s="85"/>
      <c r="HFT2031" s="85"/>
      <c r="HFU2031" s="85"/>
      <c r="HFV2031" s="85"/>
      <c r="HFW2031" s="85"/>
      <c r="HFX2031" s="85"/>
      <c r="HFY2031" s="85"/>
      <c r="HFZ2031" s="85"/>
      <c r="HGA2031" s="85"/>
      <c r="HGB2031" s="85"/>
      <c r="HGC2031" s="85"/>
      <c r="HGD2031" s="85"/>
      <c r="HGE2031" s="85"/>
      <c r="HGF2031" s="85"/>
      <c r="HGG2031" s="85"/>
      <c r="HGH2031" s="85"/>
      <c r="HGI2031" s="85"/>
      <c r="HGJ2031" s="85"/>
      <c r="HGK2031" s="85"/>
      <c r="HGL2031" s="85"/>
      <c r="HGM2031" s="85"/>
      <c r="HGN2031" s="85"/>
      <c r="HGO2031" s="85"/>
      <c r="HGP2031" s="85"/>
      <c r="HGQ2031" s="85"/>
      <c r="HGR2031" s="85"/>
      <c r="HGS2031" s="85"/>
      <c r="HGT2031" s="85"/>
      <c r="HGU2031" s="85"/>
      <c r="HGV2031" s="85"/>
      <c r="HGW2031" s="85"/>
      <c r="HGX2031" s="85"/>
      <c r="HGY2031" s="85"/>
      <c r="HGZ2031" s="85"/>
      <c r="HHA2031" s="85"/>
      <c r="HHB2031" s="85"/>
      <c r="HHC2031" s="85"/>
      <c r="HHD2031" s="85"/>
      <c r="HHE2031" s="85"/>
      <c r="HHF2031" s="85"/>
      <c r="HHG2031" s="85"/>
      <c r="HHH2031" s="85"/>
      <c r="HHI2031" s="85"/>
      <c r="HHJ2031" s="85"/>
      <c r="HHK2031" s="85"/>
      <c r="HHL2031" s="85"/>
      <c r="HHM2031" s="85"/>
      <c r="HHN2031" s="85"/>
      <c r="HHO2031" s="85"/>
      <c r="HHP2031" s="85"/>
      <c r="HHQ2031" s="85"/>
      <c r="HHR2031" s="85"/>
      <c r="HHS2031" s="85"/>
      <c r="HHT2031" s="85"/>
      <c r="HHU2031" s="85"/>
      <c r="HHV2031" s="85"/>
      <c r="HHW2031" s="85"/>
      <c r="HHX2031" s="85"/>
      <c r="HHY2031" s="85"/>
      <c r="HHZ2031" s="85"/>
      <c r="HIA2031" s="85"/>
      <c r="HIB2031" s="85"/>
      <c r="HIC2031" s="85"/>
      <c r="HID2031" s="85"/>
      <c r="HIE2031" s="85"/>
      <c r="HIF2031" s="85"/>
      <c r="HIG2031" s="85"/>
      <c r="HIH2031" s="85"/>
      <c r="HII2031" s="85"/>
      <c r="HIJ2031" s="85"/>
      <c r="HIK2031" s="85"/>
      <c r="HIL2031" s="85"/>
      <c r="HIM2031" s="85"/>
      <c r="HIN2031" s="85"/>
      <c r="HIO2031" s="85"/>
      <c r="HIP2031" s="85"/>
      <c r="HIQ2031" s="85"/>
      <c r="HIR2031" s="85"/>
      <c r="HIS2031" s="85"/>
      <c r="HIT2031" s="85"/>
      <c r="HIU2031" s="85"/>
      <c r="HIV2031" s="85"/>
      <c r="HIW2031" s="85"/>
      <c r="HIX2031" s="85"/>
      <c r="HIY2031" s="85"/>
      <c r="HIZ2031" s="85"/>
      <c r="HJA2031" s="85"/>
      <c r="HJB2031" s="85"/>
      <c r="HJC2031" s="85"/>
      <c r="HJD2031" s="85"/>
      <c r="HJE2031" s="85"/>
      <c r="HJF2031" s="85"/>
      <c r="HJG2031" s="85"/>
      <c r="HJH2031" s="85"/>
      <c r="HJI2031" s="85"/>
      <c r="HJJ2031" s="85"/>
      <c r="HJK2031" s="85"/>
      <c r="HJL2031" s="85"/>
      <c r="HJM2031" s="85"/>
      <c r="HJN2031" s="85"/>
      <c r="HJO2031" s="85"/>
      <c r="HJP2031" s="85"/>
      <c r="HJQ2031" s="85"/>
      <c r="HJR2031" s="85"/>
      <c r="HJS2031" s="85"/>
      <c r="HJT2031" s="85"/>
      <c r="HJU2031" s="85"/>
      <c r="HJV2031" s="85"/>
      <c r="HJW2031" s="85"/>
      <c r="HJX2031" s="85"/>
      <c r="HJY2031" s="85"/>
      <c r="HJZ2031" s="85"/>
      <c r="HKA2031" s="85"/>
      <c r="HKB2031" s="85"/>
      <c r="HKC2031" s="85"/>
      <c r="HKD2031" s="85"/>
      <c r="HKE2031" s="85"/>
      <c r="HKF2031" s="85"/>
      <c r="HKG2031" s="85"/>
      <c r="HKH2031" s="85"/>
      <c r="HKI2031" s="85"/>
      <c r="HKJ2031" s="85"/>
      <c r="HKK2031" s="85"/>
      <c r="HKL2031" s="85"/>
      <c r="HKM2031" s="85"/>
      <c r="HKN2031" s="85"/>
      <c r="HKO2031" s="85"/>
      <c r="HKP2031" s="85"/>
      <c r="HKQ2031" s="85"/>
      <c r="HKR2031" s="85"/>
      <c r="HKS2031" s="85"/>
      <c r="HKT2031" s="85"/>
      <c r="HKU2031" s="85"/>
      <c r="HKV2031" s="85"/>
      <c r="HKW2031" s="85"/>
      <c r="HKX2031" s="85"/>
      <c r="HKY2031" s="85"/>
      <c r="HKZ2031" s="85"/>
      <c r="HLA2031" s="85"/>
      <c r="HLB2031" s="85"/>
      <c r="HLC2031" s="85"/>
      <c r="HLD2031" s="85"/>
      <c r="HLE2031" s="85"/>
      <c r="HLF2031" s="85"/>
      <c r="HLG2031" s="85"/>
      <c r="HLH2031" s="85"/>
      <c r="HLI2031" s="85"/>
      <c r="HLJ2031" s="85"/>
      <c r="HLK2031" s="85"/>
      <c r="HLL2031" s="85"/>
      <c r="HLM2031" s="85"/>
      <c r="HLN2031" s="85"/>
      <c r="HLO2031" s="85"/>
      <c r="HLP2031" s="85"/>
      <c r="HLQ2031" s="85"/>
      <c r="HLR2031" s="85"/>
      <c r="HLS2031" s="85"/>
      <c r="HLT2031" s="85"/>
      <c r="HLU2031" s="85"/>
      <c r="HLV2031" s="85"/>
      <c r="HLW2031" s="85"/>
      <c r="HLX2031" s="85"/>
      <c r="HLY2031" s="85"/>
      <c r="HLZ2031" s="85"/>
      <c r="HMA2031" s="85"/>
      <c r="HMB2031" s="85"/>
      <c r="HMC2031" s="85"/>
      <c r="HMD2031" s="85"/>
      <c r="HME2031" s="85"/>
      <c r="HMF2031" s="85"/>
      <c r="HMG2031" s="85"/>
      <c r="HMH2031" s="85"/>
      <c r="HMI2031" s="85"/>
      <c r="HMJ2031" s="85"/>
      <c r="HMK2031" s="85"/>
      <c r="HML2031" s="85"/>
      <c r="HMM2031" s="85"/>
      <c r="HMN2031" s="85"/>
      <c r="HMO2031" s="85"/>
      <c r="HMP2031" s="85"/>
      <c r="HMQ2031" s="85"/>
      <c r="HMR2031" s="85"/>
      <c r="HMS2031" s="85"/>
      <c r="HMT2031" s="85"/>
      <c r="HMU2031" s="85"/>
      <c r="HMV2031" s="85"/>
      <c r="HMW2031" s="85"/>
      <c r="HMX2031" s="85"/>
      <c r="HMY2031" s="85"/>
      <c r="HMZ2031" s="85"/>
      <c r="HNA2031" s="85"/>
      <c r="HNB2031" s="85"/>
      <c r="HNC2031" s="85"/>
      <c r="HND2031" s="85"/>
      <c r="HNE2031" s="85"/>
      <c r="HNF2031" s="85"/>
      <c r="HNG2031" s="85"/>
      <c r="HNH2031" s="85"/>
      <c r="HNI2031" s="85"/>
      <c r="HNJ2031" s="85"/>
      <c r="HNK2031" s="85"/>
      <c r="HNL2031" s="85"/>
      <c r="HNM2031" s="85"/>
      <c r="HNN2031" s="85"/>
      <c r="HNO2031" s="85"/>
      <c r="HNP2031" s="85"/>
      <c r="HNQ2031" s="85"/>
      <c r="HNR2031" s="85"/>
      <c r="HNS2031" s="85"/>
      <c r="HNT2031" s="85"/>
      <c r="HNU2031" s="85"/>
      <c r="HNV2031" s="85"/>
      <c r="HNW2031" s="85"/>
      <c r="HNX2031" s="85"/>
      <c r="HNY2031" s="85"/>
      <c r="HNZ2031" s="85"/>
      <c r="HOA2031" s="85"/>
      <c r="HOB2031" s="85"/>
      <c r="HOC2031" s="85"/>
      <c r="HOD2031" s="85"/>
      <c r="HOE2031" s="85"/>
      <c r="HOF2031" s="85"/>
      <c r="HOG2031" s="85"/>
      <c r="HOH2031" s="85"/>
      <c r="HOI2031" s="85"/>
      <c r="HOJ2031" s="85"/>
      <c r="HOK2031" s="85"/>
      <c r="HOL2031" s="85"/>
      <c r="HOM2031" s="85"/>
      <c r="HON2031" s="85"/>
      <c r="HOO2031" s="85"/>
      <c r="HOP2031" s="85"/>
      <c r="HOQ2031" s="85"/>
      <c r="HOR2031" s="85"/>
      <c r="HOS2031" s="85"/>
      <c r="HOT2031" s="85"/>
      <c r="HOU2031" s="85"/>
      <c r="HOV2031" s="85"/>
      <c r="HOW2031" s="85"/>
      <c r="HOX2031" s="85"/>
      <c r="HOY2031" s="85"/>
      <c r="HOZ2031" s="85"/>
      <c r="HPA2031" s="85"/>
      <c r="HPB2031" s="85"/>
      <c r="HPC2031" s="85"/>
      <c r="HPD2031" s="85"/>
      <c r="HPE2031" s="85"/>
      <c r="HPF2031" s="85"/>
      <c r="HPG2031" s="85"/>
      <c r="HPH2031" s="85"/>
      <c r="HPI2031" s="85"/>
      <c r="HPJ2031" s="85"/>
      <c r="HPK2031" s="85"/>
      <c r="HPL2031" s="85"/>
      <c r="HPM2031" s="85"/>
      <c r="HPN2031" s="85"/>
      <c r="HPO2031" s="85"/>
      <c r="HPP2031" s="85"/>
      <c r="HPQ2031" s="85"/>
      <c r="HPR2031" s="85"/>
      <c r="HPS2031" s="85"/>
      <c r="HPT2031" s="85"/>
      <c r="HPU2031" s="85"/>
      <c r="HPV2031" s="85"/>
      <c r="HPW2031" s="85"/>
      <c r="HPX2031" s="85"/>
      <c r="HPY2031" s="85"/>
      <c r="HPZ2031" s="85"/>
      <c r="HQA2031" s="85"/>
      <c r="HQB2031" s="85"/>
      <c r="HQC2031" s="85"/>
      <c r="HQD2031" s="85"/>
      <c r="HQE2031" s="85"/>
      <c r="HQF2031" s="85"/>
      <c r="HQG2031" s="85"/>
      <c r="HQH2031" s="85"/>
      <c r="HQI2031" s="85"/>
      <c r="HQJ2031" s="85"/>
      <c r="HQK2031" s="85"/>
      <c r="HQL2031" s="85"/>
      <c r="HQM2031" s="85"/>
      <c r="HQN2031" s="85"/>
      <c r="HQO2031" s="85"/>
      <c r="HQP2031" s="85"/>
      <c r="HQQ2031" s="85"/>
      <c r="HQR2031" s="85"/>
      <c r="HQS2031" s="85"/>
      <c r="HQT2031" s="85"/>
      <c r="HQU2031" s="85"/>
      <c r="HQV2031" s="85"/>
      <c r="HQW2031" s="85"/>
      <c r="HQX2031" s="85"/>
      <c r="HQY2031" s="85"/>
      <c r="HQZ2031" s="85"/>
      <c r="HRA2031" s="85"/>
      <c r="HRB2031" s="85"/>
      <c r="HRC2031" s="85"/>
      <c r="HRD2031" s="85"/>
      <c r="HRE2031" s="85"/>
      <c r="HRF2031" s="85"/>
      <c r="HRG2031" s="85"/>
      <c r="HRH2031" s="85"/>
      <c r="HRI2031" s="85"/>
      <c r="HRJ2031" s="85"/>
      <c r="HRK2031" s="85"/>
      <c r="HRL2031" s="85"/>
      <c r="HRM2031" s="85"/>
      <c r="HRN2031" s="85"/>
      <c r="HRO2031" s="85"/>
      <c r="HRP2031" s="85"/>
      <c r="HRQ2031" s="85"/>
      <c r="HRR2031" s="85"/>
      <c r="HRS2031" s="85"/>
      <c r="HRT2031" s="85"/>
      <c r="HRU2031" s="85"/>
      <c r="HRV2031" s="85"/>
      <c r="HRW2031" s="85"/>
      <c r="HRX2031" s="85"/>
      <c r="HRY2031" s="85"/>
      <c r="HRZ2031" s="85"/>
      <c r="HSA2031" s="85"/>
      <c r="HSB2031" s="85"/>
      <c r="HSC2031" s="85"/>
      <c r="HSD2031" s="85"/>
      <c r="HSE2031" s="85"/>
      <c r="HSF2031" s="85"/>
      <c r="HSG2031" s="85"/>
      <c r="HSH2031" s="85"/>
      <c r="HSI2031" s="85"/>
      <c r="HSJ2031" s="85"/>
      <c r="HSK2031" s="85"/>
      <c r="HSL2031" s="85"/>
      <c r="HSM2031" s="85"/>
      <c r="HSN2031" s="85"/>
      <c r="HSO2031" s="85"/>
      <c r="HSP2031" s="85"/>
      <c r="HSQ2031" s="85"/>
      <c r="HSR2031" s="85"/>
      <c r="HSS2031" s="85"/>
      <c r="HST2031" s="85"/>
      <c r="HSU2031" s="85"/>
      <c r="HSV2031" s="85"/>
      <c r="HSW2031" s="85"/>
      <c r="HSX2031" s="85"/>
      <c r="HSY2031" s="85"/>
      <c r="HSZ2031" s="85"/>
      <c r="HTA2031" s="85"/>
      <c r="HTB2031" s="85"/>
      <c r="HTC2031" s="85"/>
      <c r="HTD2031" s="85"/>
      <c r="HTE2031" s="85"/>
      <c r="HTF2031" s="85"/>
      <c r="HTG2031" s="85"/>
      <c r="HTH2031" s="85"/>
      <c r="HTI2031" s="85"/>
      <c r="HTJ2031" s="85"/>
      <c r="HTK2031" s="85"/>
      <c r="HTL2031" s="85"/>
      <c r="HTM2031" s="85"/>
      <c r="HTN2031" s="85"/>
      <c r="HTO2031" s="85"/>
      <c r="HTP2031" s="85"/>
      <c r="HTQ2031" s="85"/>
      <c r="HTR2031" s="85"/>
      <c r="HTS2031" s="85"/>
      <c r="HTT2031" s="85"/>
      <c r="HTU2031" s="85"/>
      <c r="HTV2031" s="85"/>
      <c r="HTW2031" s="85"/>
      <c r="HTX2031" s="85"/>
      <c r="HTY2031" s="85"/>
      <c r="HTZ2031" s="85"/>
      <c r="HUA2031" s="85"/>
      <c r="HUB2031" s="85"/>
      <c r="HUC2031" s="85"/>
      <c r="HUD2031" s="85"/>
      <c r="HUE2031" s="85"/>
      <c r="HUF2031" s="85"/>
      <c r="HUG2031" s="85"/>
      <c r="HUH2031" s="85"/>
      <c r="HUI2031" s="85"/>
      <c r="HUJ2031" s="85"/>
      <c r="HUK2031" s="85"/>
      <c r="HUL2031" s="85"/>
      <c r="HUM2031" s="85"/>
      <c r="HUN2031" s="85"/>
      <c r="HUO2031" s="85"/>
      <c r="HUP2031" s="85"/>
      <c r="HUQ2031" s="85"/>
      <c r="HUR2031" s="85"/>
      <c r="HUS2031" s="85"/>
      <c r="HUT2031" s="85"/>
      <c r="HUU2031" s="85"/>
      <c r="HUV2031" s="85"/>
      <c r="HUW2031" s="85"/>
      <c r="HUX2031" s="85"/>
      <c r="HUY2031" s="85"/>
      <c r="HUZ2031" s="85"/>
      <c r="HVA2031" s="85"/>
      <c r="HVB2031" s="85"/>
      <c r="HVC2031" s="85"/>
      <c r="HVD2031" s="85"/>
      <c r="HVE2031" s="85"/>
      <c r="HVF2031" s="85"/>
      <c r="HVG2031" s="85"/>
      <c r="HVH2031" s="85"/>
      <c r="HVI2031" s="85"/>
      <c r="HVJ2031" s="85"/>
      <c r="HVK2031" s="85"/>
      <c r="HVL2031" s="85"/>
      <c r="HVM2031" s="85"/>
      <c r="HVN2031" s="85"/>
      <c r="HVO2031" s="85"/>
      <c r="HVP2031" s="85"/>
      <c r="HVQ2031" s="85"/>
      <c r="HVR2031" s="85"/>
      <c r="HVS2031" s="85"/>
      <c r="HVT2031" s="85"/>
      <c r="HVU2031" s="85"/>
      <c r="HVV2031" s="85"/>
      <c r="HVW2031" s="85"/>
      <c r="HVX2031" s="85"/>
      <c r="HVY2031" s="85"/>
      <c r="HVZ2031" s="85"/>
      <c r="HWA2031" s="85"/>
      <c r="HWB2031" s="85"/>
      <c r="HWC2031" s="85"/>
      <c r="HWD2031" s="85"/>
      <c r="HWE2031" s="85"/>
      <c r="HWF2031" s="85"/>
      <c r="HWG2031" s="85"/>
      <c r="HWH2031" s="85"/>
      <c r="HWI2031" s="85"/>
      <c r="HWJ2031" s="85"/>
      <c r="HWK2031" s="85"/>
      <c r="HWL2031" s="85"/>
      <c r="HWM2031" s="85"/>
      <c r="HWN2031" s="85"/>
      <c r="HWO2031" s="85"/>
      <c r="HWP2031" s="85"/>
      <c r="HWQ2031" s="85"/>
      <c r="HWR2031" s="85"/>
      <c r="HWS2031" s="85"/>
      <c r="HWT2031" s="85"/>
      <c r="HWU2031" s="85"/>
      <c r="HWV2031" s="85"/>
      <c r="HWW2031" s="85"/>
      <c r="HWX2031" s="85"/>
      <c r="HWY2031" s="85"/>
      <c r="HWZ2031" s="85"/>
      <c r="HXA2031" s="85"/>
      <c r="HXB2031" s="85"/>
      <c r="HXC2031" s="85"/>
      <c r="HXD2031" s="85"/>
      <c r="HXE2031" s="85"/>
      <c r="HXF2031" s="85"/>
      <c r="HXG2031" s="85"/>
      <c r="HXH2031" s="85"/>
      <c r="HXI2031" s="85"/>
      <c r="HXJ2031" s="85"/>
      <c r="HXK2031" s="85"/>
      <c r="HXL2031" s="85"/>
      <c r="HXM2031" s="85"/>
      <c r="HXN2031" s="85"/>
      <c r="HXO2031" s="85"/>
      <c r="HXP2031" s="85"/>
      <c r="HXQ2031" s="85"/>
      <c r="HXR2031" s="85"/>
      <c r="HXS2031" s="85"/>
      <c r="HXT2031" s="85"/>
      <c r="HXU2031" s="85"/>
      <c r="HXV2031" s="85"/>
      <c r="HXW2031" s="85"/>
      <c r="HXX2031" s="85"/>
      <c r="HXY2031" s="85"/>
      <c r="HXZ2031" s="85"/>
      <c r="HYA2031" s="85"/>
      <c r="HYB2031" s="85"/>
      <c r="HYC2031" s="85"/>
      <c r="HYD2031" s="85"/>
      <c r="HYE2031" s="85"/>
      <c r="HYF2031" s="85"/>
      <c r="HYG2031" s="85"/>
      <c r="HYH2031" s="85"/>
      <c r="HYI2031" s="85"/>
      <c r="HYJ2031" s="85"/>
      <c r="HYK2031" s="85"/>
      <c r="HYL2031" s="85"/>
      <c r="HYM2031" s="85"/>
      <c r="HYN2031" s="85"/>
      <c r="HYO2031" s="85"/>
      <c r="HYP2031" s="85"/>
      <c r="HYQ2031" s="85"/>
      <c r="HYR2031" s="85"/>
      <c r="HYS2031" s="85"/>
      <c r="HYT2031" s="85"/>
      <c r="HYU2031" s="85"/>
      <c r="HYV2031" s="85"/>
      <c r="HYW2031" s="85"/>
      <c r="HYX2031" s="85"/>
      <c r="HYY2031" s="85"/>
      <c r="HYZ2031" s="85"/>
      <c r="HZA2031" s="85"/>
      <c r="HZB2031" s="85"/>
      <c r="HZC2031" s="85"/>
      <c r="HZD2031" s="85"/>
      <c r="HZE2031" s="85"/>
      <c r="HZF2031" s="85"/>
      <c r="HZG2031" s="85"/>
      <c r="HZH2031" s="85"/>
      <c r="HZI2031" s="85"/>
      <c r="HZJ2031" s="85"/>
      <c r="HZK2031" s="85"/>
      <c r="HZL2031" s="85"/>
      <c r="HZM2031" s="85"/>
      <c r="HZN2031" s="85"/>
      <c r="HZO2031" s="85"/>
      <c r="HZP2031" s="85"/>
      <c r="HZQ2031" s="85"/>
      <c r="HZR2031" s="85"/>
      <c r="HZS2031" s="85"/>
      <c r="HZT2031" s="85"/>
      <c r="HZU2031" s="85"/>
      <c r="HZV2031" s="85"/>
      <c r="HZW2031" s="85"/>
      <c r="HZX2031" s="85"/>
      <c r="HZY2031" s="85"/>
      <c r="HZZ2031" s="85"/>
      <c r="IAA2031" s="85"/>
      <c r="IAB2031" s="85"/>
      <c r="IAC2031" s="85"/>
      <c r="IAD2031" s="85"/>
      <c r="IAE2031" s="85"/>
      <c r="IAF2031" s="85"/>
      <c r="IAG2031" s="85"/>
      <c r="IAH2031" s="85"/>
      <c r="IAI2031" s="85"/>
      <c r="IAJ2031" s="85"/>
      <c r="IAK2031" s="85"/>
      <c r="IAL2031" s="85"/>
      <c r="IAM2031" s="85"/>
      <c r="IAN2031" s="85"/>
      <c r="IAO2031" s="85"/>
      <c r="IAP2031" s="85"/>
      <c r="IAQ2031" s="85"/>
      <c r="IAR2031" s="85"/>
      <c r="IAS2031" s="85"/>
      <c r="IAT2031" s="85"/>
      <c r="IAU2031" s="85"/>
      <c r="IAV2031" s="85"/>
      <c r="IAW2031" s="85"/>
      <c r="IAX2031" s="85"/>
      <c r="IAY2031" s="85"/>
      <c r="IAZ2031" s="85"/>
      <c r="IBA2031" s="85"/>
      <c r="IBB2031" s="85"/>
      <c r="IBC2031" s="85"/>
      <c r="IBD2031" s="85"/>
      <c r="IBE2031" s="85"/>
      <c r="IBF2031" s="85"/>
      <c r="IBG2031" s="85"/>
      <c r="IBH2031" s="85"/>
      <c r="IBI2031" s="85"/>
      <c r="IBJ2031" s="85"/>
      <c r="IBK2031" s="85"/>
      <c r="IBL2031" s="85"/>
      <c r="IBM2031" s="85"/>
      <c r="IBN2031" s="85"/>
      <c r="IBO2031" s="85"/>
      <c r="IBP2031" s="85"/>
      <c r="IBQ2031" s="85"/>
      <c r="IBR2031" s="85"/>
      <c r="IBS2031" s="85"/>
      <c r="IBT2031" s="85"/>
      <c r="IBU2031" s="85"/>
      <c r="IBV2031" s="85"/>
      <c r="IBW2031" s="85"/>
      <c r="IBX2031" s="85"/>
      <c r="IBY2031" s="85"/>
      <c r="IBZ2031" s="85"/>
      <c r="ICA2031" s="85"/>
      <c r="ICB2031" s="85"/>
      <c r="ICC2031" s="85"/>
      <c r="ICD2031" s="85"/>
      <c r="ICE2031" s="85"/>
      <c r="ICF2031" s="85"/>
      <c r="ICG2031" s="85"/>
      <c r="ICH2031" s="85"/>
      <c r="ICI2031" s="85"/>
      <c r="ICJ2031" s="85"/>
      <c r="ICK2031" s="85"/>
      <c r="ICL2031" s="85"/>
      <c r="ICM2031" s="85"/>
      <c r="ICN2031" s="85"/>
      <c r="ICO2031" s="85"/>
      <c r="ICP2031" s="85"/>
      <c r="ICQ2031" s="85"/>
      <c r="ICR2031" s="85"/>
      <c r="ICS2031" s="85"/>
      <c r="ICT2031" s="85"/>
      <c r="ICU2031" s="85"/>
      <c r="ICV2031" s="85"/>
      <c r="ICW2031" s="85"/>
      <c r="ICX2031" s="85"/>
      <c r="ICY2031" s="85"/>
      <c r="ICZ2031" s="85"/>
      <c r="IDA2031" s="85"/>
      <c r="IDB2031" s="85"/>
      <c r="IDC2031" s="85"/>
      <c r="IDD2031" s="85"/>
      <c r="IDE2031" s="85"/>
      <c r="IDF2031" s="85"/>
      <c r="IDG2031" s="85"/>
      <c r="IDH2031" s="85"/>
      <c r="IDI2031" s="85"/>
      <c r="IDJ2031" s="85"/>
      <c r="IDK2031" s="85"/>
      <c r="IDL2031" s="85"/>
      <c r="IDM2031" s="85"/>
      <c r="IDN2031" s="85"/>
      <c r="IDO2031" s="85"/>
      <c r="IDP2031" s="85"/>
      <c r="IDQ2031" s="85"/>
      <c r="IDR2031" s="85"/>
      <c r="IDS2031" s="85"/>
      <c r="IDT2031" s="85"/>
      <c r="IDU2031" s="85"/>
      <c r="IDV2031" s="85"/>
      <c r="IDW2031" s="85"/>
      <c r="IDX2031" s="85"/>
      <c r="IDY2031" s="85"/>
      <c r="IDZ2031" s="85"/>
      <c r="IEA2031" s="85"/>
      <c r="IEB2031" s="85"/>
      <c r="IEC2031" s="85"/>
      <c r="IED2031" s="85"/>
      <c r="IEE2031" s="85"/>
      <c r="IEF2031" s="85"/>
      <c r="IEG2031" s="85"/>
      <c r="IEH2031" s="85"/>
      <c r="IEI2031" s="85"/>
      <c r="IEJ2031" s="85"/>
      <c r="IEK2031" s="85"/>
      <c r="IEL2031" s="85"/>
      <c r="IEM2031" s="85"/>
      <c r="IEN2031" s="85"/>
      <c r="IEO2031" s="85"/>
      <c r="IEP2031" s="85"/>
      <c r="IEQ2031" s="85"/>
      <c r="IER2031" s="85"/>
      <c r="IES2031" s="85"/>
      <c r="IET2031" s="85"/>
      <c r="IEU2031" s="85"/>
      <c r="IEV2031" s="85"/>
      <c r="IEW2031" s="85"/>
      <c r="IEX2031" s="85"/>
      <c r="IEY2031" s="85"/>
      <c r="IEZ2031" s="85"/>
      <c r="IFA2031" s="85"/>
      <c r="IFB2031" s="85"/>
      <c r="IFC2031" s="85"/>
      <c r="IFD2031" s="85"/>
      <c r="IFE2031" s="85"/>
      <c r="IFF2031" s="85"/>
      <c r="IFG2031" s="85"/>
      <c r="IFH2031" s="85"/>
      <c r="IFI2031" s="85"/>
      <c r="IFJ2031" s="85"/>
      <c r="IFK2031" s="85"/>
      <c r="IFL2031" s="85"/>
      <c r="IFM2031" s="85"/>
      <c r="IFN2031" s="85"/>
      <c r="IFO2031" s="85"/>
      <c r="IFP2031" s="85"/>
      <c r="IFQ2031" s="85"/>
      <c r="IFR2031" s="85"/>
      <c r="IFS2031" s="85"/>
      <c r="IFT2031" s="85"/>
      <c r="IFU2031" s="85"/>
      <c r="IFV2031" s="85"/>
      <c r="IFW2031" s="85"/>
      <c r="IFX2031" s="85"/>
      <c r="IFY2031" s="85"/>
      <c r="IFZ2031" s="85"/>
      <c r="IGA2031" s="85"/>
      <c r="IGB2031" s="85"/>
      <c r="IGC2031" s="85"/>
      <c r="IGD2031" s="85"/>
      <c r="IGE2031" s="85"/>
      <c r="IGF2031" s="85"/>
      <c r="IGG2031" s="85"/>
      <c r="IGH2031" s="85"/>
      <c r="IGI2031" s="85"/>
      <c r="IGJ2031" s="85"/>
      <c r="IGK2031" s="85"/>
      <c r="IGL2031" s="85"/>
      <c r="IGM2031" s="85"/>
      <c r="IGN2031" s="85"/>
      <c r="IGO2031" s="85"/>
      <c r="IGP2031" s="85"/>
      <c r="IGQ2031" s="85"/>
      <c r="IGR2031" s="85"/>
      <c r="IGS2031" s="85"/>
      <c r="IGT2031" s="85"/>
      <c r="IGU2031" s="85"/>
      <c r="IGV2031" s="85"/>
      <c r="IGW2031" s="85"/>
      <c r="IGX2031" s="85"/>
      <c r="IGY2031" s="85"/>
      <c r="IGZ2031" s="85"/>
      <c r="IHA2031" s="85"/>
      <c r="IHB2031" s="85"/>
      <c r="IHC2031" s="85"/>
      <c r="IHD2031" s="85"/>
      <c r="IHE2031" s="85"/>
      <c r="IHF2031" s="85"/>
      <c r="IHG2031" s="85"/>
      <c r="IHH2031" s="85"/>
      <c r="IHI2031" s="85"/>
      <c r="IHJ2031" s="85"/>
      <c r="IHK2031" s="85"/>
      <c r="IHL2031" s="85"/>
      <c r="IHM2031" s="85"/>
      <c r="IHN2031" s="85"/>
      <c r="IHO2031" s="85"/>
      <c r="IHP2031" s="85"/>
      <c r="IHQ2031" s="85"/>
      <c r="IHR2031" s="85"/>
      <c r="IHS2031" s="85"/>
      <c r="IHT2031" s="85"/>
      <c r="IHU2031" s="85"/>
      <c r="IHV2031" s="85"/>
      <c r="IHW2031" s="85"/>
      <c r="IHX2031" s="85"/>
      <c r="IHY2031" s="85"/>
      <c r="IHZ2031" s="85"/>
      <c r="IIA2031" s="85"/>
      <c r="IIB2031" s="85"/>
      <c r="IIC2031" s="85"/>
      <c r="IID2031" s="85"/>
      <c r="IIE2031" s="85"/>
      <c r="IIF2031" s="85"/>
      <c r="IIG2031" s="85"/>
      <c r="IIH2031" s="85"/>
      <c r="III2031" s="85"/>
      <c r="IIJ2031" s="85"/>
      <c r="IIK2031" s="85"/>
      <c r="IIL2031" s="85"/>
      <c r="IIM2031" s="85"/>
      <c r="IIN2031" s="85"/>
      <c r="IIO2031" s="85"/>
      <c r="IIP2031" s="85"/>
      <c r="IIQ2031" s="85"/>
      <c r="IIR2031" s="85"/>
      <c r="IIS2031" s="85"/>
      <c r="IIT2031" s="85"/>
      <c r="IIU2031" s="85"/>
      <c r="IIV2031" s="85"/>
      <c r="IIW2031" s="85"/>
      <c r="IIX2031" s="85"/>
      <c r="IIY2031" s="85"/>
      <c r="IIZ2031" s="85"/>
      <c r="IJA2031" s="85"/>
      <c r="IJB2031" s="85"/>
      <c r="IJC2031" s="85"/>
      <c r="IJD2031" s="85"/>
      <c r="IJE2031" s="85"/>
      <c r="IJF2031" s="85"/>
      <c r="IJG2031" s="85"/>
      <c r="IJH2031" s="85"/>
      <c r="IJI2031" s="85"/>
      <c r="IJJ2031" s="85"/>
      <c r="IJK2031" s="85"/>
      <c r="IJL2031" s="85"/>
      <c r="IJM2031" s="85"/>
      <c r="IJN2031" s="85"/>
      <c r="IJO2031" s="85"/>
      <c r="IJP2031" s="85"/>
      <c r="IJQ2031" s="85"/>
      <c r="IJR2031" s="85"/>
      <c r="IJS2031" s="85"/>
      <c r="IJT2031" s="85"/>
      <c r="IJU2031" s="85"/>
      <c r="IJV2031" s="85"/>
      <c r="IJW2031" s="85"/>
      <c r="IJX2031" s="85"/>
      <c r="IJY2031" s="85"/>
      <c r="IJZ2031" s="85"/>
      <c r="IKA2031" s="85"/>
      <c r="IKB2031" s="85"/>
      <c r="IKC2031" s="85"/>
      <c r="IKD2031" s="85"/>
      <c r="IKE2031" s="85"/>
      <c r="IKF2031" s="85"/>
      <c r="IKG2031" s="85"/>
      <c r="IKH2031" s="85"/>
      <c r="IKI2031" s="85"/>
      <c r="IKJ2031" s="85"/>
      <c r="IKK2031" s="85"/>
      <c r="IKL2031" s="85"/>
      <c r="IKM2031" s="85"/>
      <c r="IKN2031" s="85"/>
      <c r="IKO2031" s="85"/>
      <c r="IKP2031" s="85"/>
      <c r="IKQ2031" s="85"/>
      <c r="IKR2031" s="85"/>
      <c r="IKS2031" s="85"/>
      <c r="IKT2031" s="85"/>
      <c r="IKU2031" s="85"/>
      <c r="IKV2031" s="85"/>
      <c r="IKW2031" s="85"/>
      <c r="IKX2031" s="85"/>
      <c r="IKY2031" s="85"/>
      <c r="IKZ2031" s="85"/>
      <c r="ILA2031" s="85"/>
      <c r="ILB2031" s="85"/>
      <c r="ILC2031" s="85"/>
      <c r="ILD2031" s="85"/>
      <c r="ILE2031" s="85"/>
      <c r="ILF2031" s="85"/>
      <c r="ILG2031" s="85"/>
      <c r="ILH2031" s="85"/>
      <c r="ILI2031" s="85"/>
      <c r="ILJ2031" s="85"/>
      <c r="ILK2031" s="85"/>
      <c r="ILL2031" s="85"/>
      <c r="ILM2031" s="85"/>
      <c r="ILN2031" s="85"/>
      <c r="ILO2031" s="85"/>
      <c r="ILP2031" s="85"/>
      <c r="ILQ2031" s="85"/>
      <c r="ILR2031" s="85"/>
      <c r="ILS2031" s="85"/>
      <c r="ILT2031" s="85"/>
      <c r="ILU2031" s="85"/>
      <c r="ILV2031" s="85"/>
      <c r="ILW2031" s="85"/>
      <c r="ILX2031" s="85"/>
      <c r="ILY2031" s="85"/>
      <c r="ILZ2031" s="85"/>
      <c r="IMA2031" s="85"/>
      <c r="IMB2031" s="85"/>
      <c r="IMC2031" s="85"/>
      <c r="IMD2031" s="85"/>
      <c r="IME2031" s="85"/>
      <c r="IMF2031" s="85"/>
      <c r="IMG2031" s="85"/>
      <c r="IMH2031" s="85"/>
      <c r="IMI2031" s="85"/>
      <c r="IMJ2031" s="85"/>
      <c r="IMK2031" s="85"/>
      <c r="IML2031" s="85"/>
      <c r="IMM2031" s="85"/>
      <c r="IMN2031" s="85"/>
      <c r="IMO2031" s="85"/>
      <c r="IMP2031" s="85"/>
      <c r="IMQ2031" s="85"/>
      <c r="IMR2031" s="85"/>
      <c r="IMS2031" s="85"/>
      <c r="IMT2031" s="85"/>
      <c r="IMU2031" s="85"/>
      <c r="IMV2031" s="85"/>
      <c r="IMW2031" s="85"/>
      <c r="IMX2031" s="85"/>
      <c r="IMY2031" s="85"/>
      <c r="IMZ2031" s="85"/>
      <c r="INA2031" s="85"/>
      <c r="INB2031" s="85"/>
      <c r="INC2031" s="85"/>
      <c r="IND2031" s="85"/>
      <c r="INE2031" s="85"/>
      <c r="INF2031" s="85"/>
      <c r="ING2031" s="85"/>
      <c r="INH2031" s="85"/>
      <c r="INI2031" s="85"/>
      <c r="INJ2031" s="85"/>
      <c r="INK2031" s="85"/>
      <c r="INL2031" s="85"/>
      <c r="INM2031" s="85"/>
      <c r="INN2031" s="85"/>
      <c r="INO2031" s="85"/>
      <c r="INP2031" s="85"/>
      <c r="INQ2031" s="85"/>
      <c r="INR2031" s="85"/>
      <c r="INS2031" s="85"/>
      <c r="INT2031" s="85"/>
      <c r="INU2031" s="85"/>
      <c r="INV2031" s="85"/>
      <c r="INW2031" s="85"/>
      <c r="INX2031" s="85"/>
      <c r="INY2031" s="85"/>
      <c r="INZ2031" s="85"/>
      <c r="IOA2031" s="85"/>
      <c r="IOB2031" s="85"/>
      <c r="IOC2031" s="85"/>
      <c r="IOD2031" s="85"/>
      <c r="IOE2031" s="85"/>
      <c r="IOF2031" s="85"/>
      <c r="IOG2031" s="85"/>
      <c r="IOH2031" s="85"/>
      <c r="IOI2031" s="85"/>
      <c r="IOJ2031" s="85"/>
      <c r="IOK2031" s="85"/>
      <c r="IOL2031" s="85"/>
      <c r="IOM2031" s="85"/>
      <c r="ION2031" s="85"/>
      <c r="IOO2031" s="85"/>
      <c r="IOP2031" s="85"/>
      <c r="IOQ2031" s="85"/>
      <c r="IOR2031" s="85"/>
      <c r="IOS2031" s="85"/>
      <c r="IOT2031" s="85"/>
      <c r="IOU2031" s="85"/>
      <c r="IOV2031" s="85"/>
      <c r="IOW2031" s="85"/>
      <c r="IOX2031" s="85"/>
      <c r="IOY2031" s="85"/>
      <c r="IOZ2031" s="85"/>
      <c r="IPA2031" s="85"/>
      <c r="IPB2031" s="85"/>
      <c r="IPC2031" s="85"/>
      <c r="IPD2031" s="85"/>
      <c r="IPE2031" s="85"/>
      <c r="IPF2031" s="85"/>
      <c r="IPG2031" s="85"/>
      <c r="IPH2031" s="85"/>
      <c r="IPI2031" s="85"/>
      <c r="IPJ2031" s="85"/>
      <c r="IPK2031" s="85"/>
      <c r="IPL2031" s="85"/>
      <c r="IPM2031" s="85"/>
      <c r="IPN2031" s="85"/>
      <c r="IPO2031" s="85"/>
      <c r="IPP2031" s="85"/>
      <c r="IPQ2031" s="85"/>
      <c r="IPR2031" s="85"/>
      <c r="IPS2031" s="85"/>
      <c r="IPT2031" s="85"/>
      <c r="IPU2031" s="85"/>
      <c r="IPV2031" s="85"/>
      <c r="IPW2031" s="85"/>
      <c r="IPX2031" s="85"/>
      <c r="IPY2031" s="85"/>
      <c r="IPZ2031" s="85"/>
      <c r="IQA2031" s="85"/>
      <c r="IQB2031" s="85"/>
      <c r="IQC2031" s="85"/>
      <c r="IQD2031" s="85"/>
      <c r="IQE2031" s="85"/>
      <c r="IQF2031" s="85"/>
      <c r="IQG2031" s="85"/>
      <c r="IQH2031" s="85"/>
      <c r="IQI2031" s="85"/>
      <c r="IQJ2031" s="85"/>
      <c r="IQK2031" s="85"/>
      <c r="IQL2031" s="85"/>
      <c r="IQM2031" s="85"/>
      <c r="IQN2031" s="85"/>
      <c r="IQO2031" s="85"/>
      <c r="IQP2031" s="85"/>
      <c r="IQQ2031" s="85"/>
      <c r="IQR2031" s="85"/>
      <c r="IQS2031" s="85"/>
      <c r="IQT2031" s="85"/>
      <c r="IQU2031" s="85"/>
      <c r="IQV2031" s="85"/>
      <c r="IQW2031" s="85"/>
      <c r="IQX2031" s="85"/>
      <c r="IQY2031" s="85"/>
      <c r="IQZ2031" s="85"/>
      <c r="IRA2031" s="85"/>
      <c r="IRB2031" s="85"/>
      <c r="IRC2031" s="85"/>
      <c r="IRD2031" s="85"/>
      <c r="IRE2031" s="85"/>
      <c r="IRF2031" s="85"/>
      <c r="IRG2031" s="85"/>
      <c r="IRH2031" s="85"/>
      <c r="IRI2031" s="85"/>
      <c r="IRJ2031" s="85"/>
      <c r="IRK2031" s="85"/>
      <c r="IRL2031" s="85"/>
      <c r="IRM2031" s="85"/>
      <c r="IRN2031" s="85"/>
      <c r="IRO2031" s="85"/>
      <c r="IRP2031" s="85"/>
      <c r="IRQ2031" s="85"/>
      <c r="IRR2031" s="85"/>
      <c r="IRS2031" s="85"/>
      <c r="IRT2031" s="85"/>
      <c r="IRU2031" s="85"/>
      <c r="IRV2031" s="85"/>
      <c r="IRW2031" s="85"/>
      <c r="IRX2031" s="85"/>
      <c r="IRY2031" s="85"/>
      <c r="IRZ2031" s="85"/>
      <c r="ISA2031" s="85"/>
      <c r="ISB2031" s="85"/>
      <c r="ISC2031" s="85"/>
      <c r="ISD2031" s="85"/>
      <c r="ISE2031" s="85"/>
      <c r="ISF2031" s="85"/>
      <c r="ISG2031" s="85"/>
      <c r="ISH2031" s="85"/>
      <c r="ISI2031" s="85"/>
      <c r="ISJ2031" s="85"/>
      <c r="ISK2031" s="85"/>
      <c r="ISL2031" s="85"/>
      <c r="ISM2031" s="85"/>
      <c r="ISN2031" s="85"/>
      <c r="ISO2031" s="85"/>
      <c r="ISP2031" s="85"/>
      <c r="ISQ2031" s="85"/>
      <c r="ISR2031" s="85"/>
      <c r="ISS2031" s="85"/>
      <c r="IST2031" s="85"/>
      <c r="ISU2031" s="85"/>
      <c r="ISV2031" s="85"/>
      <c r="ISW2031" s="85"/>
      <c r="ISX2031" s="85"/>
      <c r="ISY2031" s="85"/>
      <c r="ISZ2031" s="85"/>
      <c r="ITA2031" s="85"/>
      <c r="ITB2031" s="85"/>
      <c r="ITC2031" s="85"/>
      <c r="ITD2031" s="85"/>
      <c r="ITE2031" s="85"/>
      <c r="ITF2031" s="85"/>
      <c r="ITG2031" s="85"/>
      <c r="ITH2031" s="85"/>
      <c r="ITI2031" s="85"/>
      <c r="ITJ2031" s="85"/>
      <c r="ITK2031" s="85"/>
      <c r="ITL2031" s="85"/>
      <c r="ITM2031" s="85"/>
      <c r="ITN2031" s="85"/>
      <c r="ITO2031" s="85"/>
      <c r="ITP2031" s="85"/>
      <c r="ITQ2031" s="85"/>
      <c r="ITR2031" s="85"/>
      <c r="ITS2031" s="85"/>
      <c r="ITT2031" s="85"/>
      <c r="ITU2031" s="85"/>
      <c r="ITV2031" s="85"/>
      <c r="ITW2031" s="85"/>
      <c r="ITX2031" s="85"/>
      <c r="ITY2031" s="85"/>
      <c r="ITZ2031" s="85"/>
      <c r="IUA2031" s="85"/>
      <c r="IUB2031" s="85"/>
      <c r="IUC2031" s="85"/>
      <c r="IUD2031" s="85"/>
      <c r="IUE2031" s="85"/>
      <c r="IUF2031" s="85"/>
      <c r="IUG2031" s="85"/>
      <c r="IUH2031" s="85"/>
      <c r="IUI2031" s="85"/>
      <c r="IUJ2031" s="85"/>
      <c r="IUK2031" s="85"/>
      <c r="IUL2031" s="85"/>
      <c r="IUM2031" s="85"/>
      <c r="IUN2031" s="85"/>
      <c r="IUO2031" s="85"/>
      <c r="IUP2031" s="85"/>
      <c r="IUQ2031" s="85"/>
      <c r="IUR2031" s="85"/>
      <c r="IUS2031" s="85"/>
      <c r="IUT2031" s="85"/>
      <c r="IUU2031" s="85"/>
      <c r="IUV2031" s="85"/>
      <c r="IUW2031" s="85"/>
      <c r="IUX2031" s="85"/>
      <c r="IUY2031" s="85"/>
      <c r="IUZ2031" s="85"/>
      <c r="IVA2031" s="85"/>
      <c r="IVB2031" s="85"/>
      <c r="IVC2031" s="85"/>
      <c r="IVD2031" s="85"/>
      <c r="IVE2031" s="85"/>
      <c r="IVF2031" s="85"/>
      <c r="IVG2031" s="85"/>
      <c r="IVH2031" s="85"/>
      <c r="IVI2031" s="85"/>
      <c r="IVJ2031" s="85"/>
      <c r="IVK2031" s="85"/>
      <c r="IVL2031" s="85"/>
      <c r="IVM2031" s="85"/>
      <c r="IVN2031" s="85"/>
      <c r="IVO2031" s="85"/>
      <c r="IVP2031" s="85"/>
      <c r="IVQ2031" s="85"/>
      <c r="IVR2031" s="85"/>
      <c r="IVS2031" s="85"/>
      <c r="IVT2031" s="85"/>
      <c r="IVU2031" s="85"/>
      <c r="IVV2031" s="85"/>
      <c r="IVW2031" s="85"/>
      <c r="IVX2031" s="85"/>
      <c r="IVY2031" s="85"/>
      <c r="IVZ2031" s="85"/>
      <c r="IWA2031" s="85"/>
      <c r="IWB2031" s="85"/>
      <c r="IWC2031" s="85"/>
      <c r="IWD2031" s="85"/>
      <c r="IWE2031" s="85"/>
      <c r="IWF2031" s="85"/>
      <c r="IWG2031" s="85"/>
      <c r="IWH2031" s="85"/>
      <c r="IWI2031" s="85"/>
      <c r="IWJ2031" s="85"/>
      <c r="IWK2031" s="85"/>
      <c r="IWL2031" s="85"/>
      <c r="IWM2031" s="85"/>
      <c r="IWN2031" s="85"/>
      <c r="IWO2031" s="85"/>
      <c r="IWP2031" s="85"/>
      <c r="IWQ2031" s="85"/>
      <c r="IWR2031" s="85"/>
      <c r="IWS2031" s="85"/>
      <c r="IWT2031" s="85"/>
      <c r="IWU2031" s="85"/>
      <c r="IWV2031" s="85"/>
      <c r="IWW2031" s="85"/>
      <c r="IWX2031" s="85"/>
      <c r="IWY2031" s="85"/>
      <c r="IWZ2031" s="85"/>
      <c r="IXA2031" s="85"/>
      <c r="IXB2031" s="85"/>
      <c r="IXC2031" s="85"/>
      <c r="IXD2031" s="85"/>
      <c r="IXE2031" s="85"/>
      <c r="IXF2031" s="85"/>
      <c r="IXG2031" s="85"/>
      <c r="IXH2031" s="85"/>
      <c r="IXI2031" s="85"/>
      <c r="IXJ2031" s="85"/>
      <c r="IXK2031" s="85"/>
      <c r="IXL2031" s="85"/>
      <c r="IXM2031" s="85"/>
      <c r="IXN2031" s="85"/>
      <c r="IXO2031" s="85"/>
      <c r="IXP2031" s="85"/>
      <c r="IXQ2031" s="85"/>
      <c r="IXR2031" s="85"/>
      <c r="IXS2031" s="85"/>
      <c r="IXT2031" s="85"/>
      <c r="IXU2031" s="85"/>
      <c r="IXV2031" s="85"/>
      <c r="IXW2031" s="85"/>
      <c r="IXX2031" s="85"/>
      <c r="IXY2031" s="85"/>
      <c r="IXZ2031" s="85"/>
      <c r="IYA2031" s="85"/>
      <c r="IYB2031" s="85"/>
      <c r="IYC2031" s="85"/>
      <c r="IYD2031" s="85"/>
      <c r="IYE2031" s="85"/>
      <c r="IYF2031" s="85"/>
      <c r="IYG2031" s="85"/>
      <c r="IYH2031" s="85"/>
      <c r="IYI2031" s="85"/>
      <c r="IYJ2031" s="85"/>
      <c r="IYK2031" s="85"/>
      <c r="IYL2031" s="85"/>
      <c r="IYM2031" s="85"/>
      <c r="IYN2031" s="85"/>
      <c r="IYO2031" s="85"/>
      <c r="IYP2031" s="85"/>
      <c r="IYQ2031" s="85"/>
      <c r="IYR2031" s="85"/>
      <c r="IYS2031" s="85"/>
      <c r="IYT2031" s="85"/>
      <c r="IYU2031" s="85"/>
      <c r="IYV2031" s="85"/>
      <c r="IYW2031" s="85"/>
      <c r="IYX2031" s="85"/>
      <c r="IYY2031" s="85"/>
      <c r="IYZ2031" s="85"/>
      <c r="IZA2031" s="85"/>
      <c r="IZB2031" s="85"/>
      <c r="IZC2031" s="85"/>
      <c r="IZD2031" s="85"/>
      <c r="IZE2031" s="85"/>
      <c r="IZF2031" s="85"/>
      <c r="IZG2031" s="85"/>
      <c r="IZH2031" s="85"/>
      <c r="IZI2031" s="85"/>
      <c r="IZJ2031" s="85"/>
      <c r="IZK2031" s="85"/>
      <c r="IZL2031" s="85"/>
      <c r="IZM2031" s="85"/>
      <c r="IZN2031" s="85"/>
      <c r="IZO2031" s="85"/>
      <c r="IZP2031" s="85"/>
      <c r="IZQ2031" s="85"/>
      <c r="IZR2031" s="85"/>
      <c r="IZS2031" s="85"/>
      <c r="IZT2031" s="85"/>
      <c r="IZU2031" s="85"/>
      <c r="IZV2031" s="85"/>
      <c r="IZW2031" s="85"/>
      <c r="IZX2031" s="85"/>
      <c r="IZY2031" s="85"/>
      <c r="IZZ2031" s="85"/>
      <c r="JAA2031" s="85"/>
      <c r="JAB2031" s="85"/>
      <c r="JAC2031" s="85"/>
      <c r="JAD2031" s="85"/>
      <c r="JAE2031" s="85"/>
      <c r="JAF2031" s="85"/>
      <c r="JAG2031" s="85"/>
      <c r="JAH2031" s="85"/>
      <c r="JAI2031" s="85"/>
      <c r="JAJ2031" s="85"/>
      <c r="JAK2031" s="85"/>
      <c r="JAL2031" s="85"/>
      <c r="JAM2031" s="85"/>
      <c r="JAN2031" s="85"/>
      <c r="JAO2031" s="85"/>
      <c r="JAP2031" s="85"/>
      <c r="JAQ2031" s="85"/>
      <c r="JAR2031" s="85"/>
      <c r="JAS2031" s="85"/>
      <c r="JAT2031" s="85"/>
      <c r="JAU2031" s="85"/>
      <c r="JAV2031" s="85"/>
      <c r="JAW2031" s="85"/>
      <c r="JAX2031" s="85"/>
      <c r="JAY2031" s="85"/>
      <c r="JAZ2031" s="85"/>
      <c r="JBA2031" s="85"/>
      <c r="JBB2031" s="85"/>
      <c r="JBC2031" s="85"/>
      <c r="JBD2031" s="85"/>
      <c r="JBE2031" s="85"/>
      <c r="JBF2031" s="85"/>
      <c r="JBG2031" s="85"/>
      <c r="JBH2031" s="85"/>
      <c r="JBI2031" s="85"/>
      <c r="JBJ2031" s="85"/>
      <c r="JBK2031" s="85"/>
      <c r="JBL2031" s="85"/>
      <c r="JBM2031" s="85"/>
      <c r="JBN2031" s="85"/>
      <c r="JBO2031" s="85"/>
      <c r="JBP2031" s="85"/>
      <c r="JBQ2031" s="85"/>
      <c r="JBR2031" s="85"/>
      <c r="JBS2031" s="85"/>
      <c r="JBT2031" s="85"/>
      <c r="JBU2031" s="85"/>
      <c r="JBV2031" s="85"/>
      <c r="JBW2031" s="85"/>
      <c r="JBX2031" s="85"/>
      <c r="JBY2031" s="85"/>
      <c r="JBZ2031" s="85"/>
      <c r="JCA2031" s="85"/>
      <c r="JCB2031" s="85"/>
      <c r="JCC2031" s="85"/>
      <c r="JCD2031" s="85"/>
      <c r="JCE2031" s="85"/>
      <c r="JCF2031" s="85"/>
      <c r="JCG2031" s="85"/>
      <c r="JCH2031" s="85"/>
      <c r="JCI2031" s="85"/>
      <c r="JCJ2031" s="85"/>
      <c r="JCK2031" s="85"/>
      <c r="JCL2031" s="85"/>
      <c r="JCM2031" s="85"/>
      <c r="JCN2031" s="85"/>
      <c r="JCO2031" s="85"/>
      <c r="JCP2031" s="85"/>
      <c r="JCQ2031" s="85"/>
      <c r="JCR2031" s="85"/>
      <c r="JCS2031" s="85"/>
      <c r="JCT2031" s="85"/>
      <c r="JCU2031" s="85"/>
      <c r="JCV2031" s="85"/>
      <c r="JCW2031" s="85"/>
      <c r="JCX2031" s="85"/>
      <c r="JCY2031" s="85"/>
      <c r="JCZ2031" s="85"/>
      <c r="JDA2031" s="85"/>
      <c r="JDB2031" s="85"/>
      <c r="JDC2031" s="85"/>
      <c r="JDD2031" s="85"/>
      <c r="JDE2031" s="85"/>
      <c r="JDF2031" s="85"/>
      <c r="JDG2031" s="85"/>
      <c r="JDH2031" s="85"/>
      <c r="JDI2031" s="85"/>
      <c r="JDJ2031" s="85"/>
      <c r="JDK2031" s="85"/>
      <c r="JDL2031" s="85"/>
      <c r="JDM2031" s="85"/>
      <c r="JDN2031" s="85"/>
      <c r="JDO2031" s="85"/>
      <c r="JDP2031" s="85"/>
      <c r="JDQ2031" s="85"/>
      <c r="JDR2031" s="85"/>
      <c r="JDS2031" s="85"/>
      <c r="JDT2031" s="85"/>
      <c r="JDU2031" s="85"/>
      <c r="JDV2031" s="85"/>
      <c r="JDW2031" s="85"/>
      <c r="JDX2031" s="85"/>
      <c r="JDY2031" s="85"/>
      <c r="JDZ2031" s="85"/>
      <c r="JEA2031" s="85"/>
      <c r="JEB2031" s="85"/>
      <c r="JEC2031" s="85"/>
      <c r="JED2031" s="85"/>
      <c r="JEE2031" s="85"/>
      <c r="JEF2031" s="85"/>
      <c r="JEG2031" s="85"/>
      <c r="JEH2031" s="85"/>
      <c r="JEI2031" s="85"/>
      <c r="JEJ2031" s="85"/>
      <c r="JEK2031" s="85"/>
      <c r="JEL2031" s="85"/>
      <c r="JEM2031" s="85"/>
      <c r="JEN2031" s="85"/>
      <c r="JEO2031" s="85"/>
      <c r="JEP2031" s="85"/>
      <c r="JEQ2031" s="85"/>
      <c r="JER2031" s="85"/>
      <c r="JES2031" s="85"/>
      <c r="JET2031" s="85"/>
      <c r="JEU2031" s="85"/>
      <c r="JEV2031" s="85"/>
      <c r="JEW2031" s="85"/>
      <c r="JEX2031" s="85"/>
      <c r="JEY2031" s="85"/>
      <c r="JEZ2031" s="85"/>
      <c r="JFA2031" s="85"/>
      <c r="JFB2031" s="85"/>
      <c r="JFC2031" s="85"/>
      <c r="JFD2031" s="85"/>
      <c r="JFE2031" s="85"/>
      <c r="JFF2031" s="85"/>
      <c r="JFG2031" s="85"/>
      <c r="JFH2031" s="85"/>
      <c r="JFI2031" s="85"/>
      <c r="JFJ2031" s="85"/>
      <c r="JFK2031" s="85"/>
      <c r="JFL2031" s="85"/>
      <c r="JFM2031" s="85"/>
      <c r="JFN2031" s="85"/>
      <c r="JFO2031" s="85"/>
      <c r="JFP2031" s="85"/>
      <c r="JFQ2031" s="85"/>
      <c r="JFR2031" s="85"/>
      <c r="JFS2031" s="85"/>
      <c r="JFT2031" s="85"/>
      <c r="JFU2031" s="85"/>
      <c r="JFV2031" s="85"/>
      <c r="JFW2031" s="85"/>
      <c r="JFX2031" s="85"/>
      <c r="JFY2031" s="85"/>
      <c r="JFZ2031" s="85"/>
      <c r="JGA2031" s="85"/>
      <c r="JGB2031" s="85"/>
      <c r="JGC2031" s="85"/>
      <c r="JGD2031" s="85"/>
      <c r="JGE2031" s="85"/>
      <c r="JGF2031" s="85"/>
      <c r="JGG2031" s="85"/>
      <c r="JGH2031" s="85"/>
      <c r="JGI2031" s="85"/>
      <c r="JGJ2031" s="85"/>
      <c r="JGK2031" s="85"/>
      <c r="JGL2031" s="85"/>
      <c r="JGM2031" s="85"/>
      <c r="JGN2031" s="85"/>
      <c r="JGO2031" s="85"/>
      <c r="JGP2031" s="85"/>
      <c r="JGQ2031" s="85"/>
      <c r="JGR2031" s="85"/>
      <c r="JGS2031" s="85"/>
      <c r="JGT2031" s="85"/>
      <c r="JGU2031" s="85"/>
      <c r="JGV2031" s="85"/>
      <c r="JGW2031" s="85"/>
      <c r="JGX2031" s="85"/>
      <c r="JGY2031" s="85"/>
      <c r="JGZ2031" s="85"/>
      <c r="JHA2031" s="85"/>
      <c r="JHB2031" s="85"/>
      <c r="JHC2031" s="85"/>
      <c r="JHD2031" s="85"/>
      <c r="JHE2031" s="85"/>
      <c r="JHF2031" s="85"/>
      <c r="JHG2031" s="85"/>
      <c r="JHH2031" s="85"/>
      <c r="JHI2031" s="85"/>
      <c r="JHJ2031" s="85"/>
      <c r="JHK2031" s="85"/>
      <c r="JHL2031" s="85"/>
      <c r="JHM2031" s="85"/>
      <c r="JHN2031" s="85"/>
      <c r="JHO2031" s="85"/>
      <c r="JHP2031" s="85"/>
      <c r="JHQ2031" s="85"/>
      <c r="JHR2031" s="85"/>
      <c r="JHS2031" s="85"/>
      <c r="JHT2031" s="85"/>
      <c r="JHU2031" s="85"/>
      <c r="JHV2031" s="85"/>
      <c r="JHW2031" s="85"/>
      <c r="JHX2031" s="85"/>
      <c r="JHY2031" s="85"/>
      <c r="JHZ2031" s="85"/>
      <c r="JIA2031" s="85"/>
      <c r="JIB2031" s="85"/>
      <c r="JIC2031" s="85"/>
      <c r="JID2031" s="85"/>
      <c r="JIE2031" s="85"/>
      <c r="JIF2031" s="85"/>
      <c r="JIG2031" s="85"/>
      <c r="JIH2031" s="85"/>
      <c r="JII2031" s="85"/>
      <c r="JIJ2031" s="85"/>
      <c r="JIK2031" s="85"/>
      <c r="JIL2031" s="85"/>
      <c r="JIM2031" s="85"/>
      <c r="JIN2031" s="85"/>
      <c r="JIO2031" s="85"/>
      <c r="JIP2031" s="85"/>
      <c r="JIQ2031" s="85"/>
      <c r="JIR2031" s="85"/>
      <c r="JIS2031" s="85"/>
      <c r="JIT2031" s="85"/>
      <c r="JIU2031" s="85"/>
      <c r="JIV2031" s="85"/>
      <c r="JIW2031" s="85"/>
      <c r="JIX2031" s="85"/>
      <c r="JIY2031" s="85"/>
      <c r="JIZ2031" s="85"/>
      <c r="JJA2031" s="85"/>
      <c r="JJB2031" s="85"/>
      <c r="JJC2031" s="85"/>
      <c r="JJD2031" s="85"/>
      <c r="JJE2031" s="85"/>
      <c r="JJF2031" s="85"/>
      <c r="JJG2031" s="85"/>
      <c r="JJH2031" s="85"/>
      <c r="JJI2031" s="85"/>
      <c r="JJJ2031" s="85"/>
      <c r="JJK2031" s="85"/>
      <c r="JJL2031" s="85"/>
      <c r="JJM2031" s="85"/>
      <c r="JJN2031" s="85"/>
      <c r="JJO2031" s="85"/>
      <c r="JJP2031" s="85"/>
      <c r="JJQ2031" s="85"/>
      <c r="JJR2031" s="85"/>
      <c r="JJS2031" s="85"/>
      <c r="JJT2031" s="85"/>
      <c r="JJU2031" s="85"/>
      <c r="JJV2031" s="85"/>
      <c r="JJW2031" s="85"/>
      <c r="JJX2031" s="85"/>
      <c r="JJY2031" s="85"/>
      <c r="JJZ2031" s="85"/>
      <c r="JKA2031" s="85"/>
      <c r="JKB2031" s="85"/>
      <c r="JKC2031" s="85"/>
      <c r="JKD2031" s="85"/>
      <c r="JKE2031" s="85"/>
      <c r="JKF2031" s="85"/>
      <c r="JKG2031" s="85"/>
      <c r="JKH2031" s="85"/>
      <c r="JKI2031" s="85"/>
      <c r="JKJ2031" s="85"/>
      <c r="JKK2031" s="85"/>
      <c r="JKL2031" s="85"/>
      <c r="JKM2031" s="85"/>
      <c r="JKN2031" s="85"/>
      <c r="JKO2031" s="85"/>
      <c r="JKP2031" s="85"/>
      <c r="JKQ2031" s="85"/>
      <c r="JKR2031" s="85"/>
      <c r="JKS2031" s="85"/>
      <c r="JKT2031" s="85"/>
      <c r="JKU2031" s="85"/>
      <c r="JKV2031" s="85"/>
      <c r="JKW2031" s="85"/>
      <c r="JKX2031" s="85"/>
      <c r="JKY2031" s="85"/>
      <c r="JKZ2031" s="85"/>
      <c r="JLA2031" s="85"/>
      <c r="JLB2031" s="85"/>
      <c r="JLC2031" s="85"/>
      <c r="JLD2031" s="85"/>
      <c r="JLE2031" s="85"/>
      <c r="JLF2031" s="85"/>
      <c r="JLG2031" s="85"/>
      <c r="JLH2031" s="85"/>
      <c r="JLI2031" s="85"/>
      <c r="JLJ2031" s="85"/>
      <c r="JLK2031" s="85"/>
      <c r="JLL2031" s="85"/>
      <c r="JLM2031" s="85"/>
      <c r="JLN2031" s="85"/>
      <c r="JLO2031" s="85"/>
      <c r="JLP2031" s="85"/>
      <c r="JLQ2031" s="85"/>
      <c r="JLR2031" s="85"/>
      <c r="JLS2031" s="85"/>
      <c r="JLT2031" s="85"/>
      <c r="JLU2031" s="85"/>
      <c r="JLV2031" s="85"/>
      <c r="JLW2031" s="85"/>
      <c r="JLX2031" s="85"/>
      <c r="JLY2031" s="85"/>
      <c r="JLZ2031" s="85"/>
      <c r="JMA2031" s="85"/>
      <c r="JMB2031" s="85"/>
      <c r="JMC2031" s="85"/>
      <c r="JMD2031" s="85"/>
      <c r="JME2031" s="85"/>
      <c r="JMF2031" s="85"/>
      <c r="JMG2031" s="85"/>
      <c r="JMH2031" s="85"/>
      <c r="JMI2031" s="85"/>
      <c r="JMJ2031" s="85"/>
      <c r="JMK2031" s="85"/>
      <c r="JML2031" s="85"/>
      <c r="JMM2031" s="85"/>
      <c r="JMN2031" s="85"/>
      <c r="JMO2031" s="85"/>
      <c r="JMP2031" s="85"/>
      <c r="JMQ2031" s="85"/>
      <c r="JMR2031" s="85"/>
      <c r="JMS2031" s="85"/>
      <c r="JMT2031" s="85"/>
      <c r="JMU2031" s="85"/>
      <c r="JMV2031" s="85"/>
      <c r="JMW2031" s="85"/>
      <c r="JMX2031" s="85"/>
      <c r="JMY2031" s="85"/>
      <c r="JMZ2031" s="85"/>
      <c r="JNA2031" s="85"/>
      <c r="JNB2031" s="85"/>
      <c r="JNC2031" s="85"/>
      <c r="JND2031" s="85"/>
      <c r="JNE2031" s="85"/>
      <c r="JNF2031" s="85"/>
      <c r="JNG2031" s="85"/>
      <c r="JNH2031" s="85"/>
      <c r="JNI2031" s="85"/>
      <c r="JNJ2031" s="85"/>
      <c r="JNK2031" s="85"/>
      <c r="JNL2031" s="85"/>
      <c r="JNM2031" s="85"/>
      <c r="JNN2031" s="85"/>
      <c r="JNO2031" s="85"/>
      <c r="JNP2031" s="85"/>
      <c r="JNQ2031" s="85"/>
      <c r="JNR2031" s="85"/>
      <c r="JNS2031" s="85"/>
      <c r="JNT2031" s="85"/>
      <c r="JNU2031" s="85"/>
      <c r="JNV2031" s="85"/>
      <c r="JNW2031" s="85"/>
      <c r="JNX2031" s="85"/>
      <c r="JNY2031" s="85"/>
      <c r="JNZ2031" s="85"/>
      <c r="JOA2031" s="85"/>
      <c r="JOB2031" s="85"/>
      <c r="JOC2031" s="85"/>
      <c r="JOD2031" s="85"/>
      <c r="JOE2031" s="85"/>
      <c r="JOF2031" s="85"/>
      <c r="JOG2031" s="85"/>
      <c r="JOH2031" s="85"/>
      <c r="JOI2031" s="85"/>
      <c r="JOJ2031" s="85"/>
      <c r="JOK2031" s="85"/>
      <c r="JOL2031" s="85"/>
      <c r="JOM2031" s="85"/>
      <c r="JON2031" s="85"/>
      <c r="JOO2031" s="85"/>
      <c r="JOP2031" s="85"/>
      <c r="JOQ2031" s="85"/>
      <c r="JOR2031" s="85"/>
      <c r="JOS2031" s="85"/>
      <c r="JOT2031" s="85"/>
      <c r="JOU2031" s="85"/>
      <c r="JOV2031" s="85"/>
      <c r="JOW2031" s="85"/>
      <c r="JOX2031" s="85"/>
      <c r="JOY2031" s="85"/>
      <c r="JOZ2031" s="85"/>
      <c r="JPA2031" s="85"/>
      <c r="JPB2031" s="85"/>
      <c r="JPC2031" s="85"/>
      <c r="JPD2031" s="85"/>
      <c r="JPE2031" s="85"/>
      <c r="JPF2031" s="85"/>
      <c r="JPG2031" s="85"/>
      <c r="JPH2031" s="85"/>
      <c r="JPI2031" s="85"/>
      <c r="JPJ2031" s="85"/>
      <c r="JPK2031" s="85"/>
      <c r="JPL2031" s="85"/>
      <c r="JPM2031" s="85"/>
      <c r="JPN2031" s="85"/>
      <c r="JPO2031" s="85"/>
      <c r="JPP2031" s="85"/>
      <c r="JPQ2031" s="85"/>
      <c r="JPR2031" s="85"/>
      <c r="JPS2031" s="85"/>
      <c r="JPT2031" s="85"/>
      <c r="JPU2031" s="85"/>
      <c r="JPV2031" s="85"/>
      <c r="JPW2031" s="85"/>
      <c r="JPX2031" s="85"/>
      <c r="JPY2031" s="85"/>
      <c r="JPZ2031" s="85"/>
      <c r="JQA2031" s="85"/>
      <c r="JQB2031" s="85"/>
      <c r="JQC2031" s="85"/>
      <c r="JQD2031" s="85"/>
      <c r="JQE2031" s="85"/>
      <c r="JQF2031" s="85"/>
      <c r="JQG2031" s="85"/>
      <c r="JQH2031" s="85"/>
      <c r="JQI2031" s="85"/>
      <c r="JQJ2031" s="85"/>
      <c r="JQK2031" s="85"/>
      <c r="JQL2031" s="85"/>
      <c r="JQM2031" s="85"/>
      <c r="JQN2031" s="85"/>
      <c r="JQO2031" s="85"/>
      <c r="JQP2031" s="85"/>
      <c r="JQQ2031" s="85"/>
      <c r="JQR2031" s="85"/>
      <c r="JQS2031" s="85"/>
      <c r="JQT2031" s="85"/>
      <c r="JQU2031" s="85"/>
      <c r="JQV2031" s="85"/>
      <c r="JQW2031" s="85"/>
      <c r="JQX2031" s="85"/>
      <c r="JQY2031" s="85"/>
      <c r="JQZ2031" s="85"/>
      <c r="JRA2031" s="85"/>
      <c r="JRB2031" s="85"/>
      <c r="JRC2031" s="85"/>
      <c r="JRD2031" s="85"/>
      <c r="JRE2031" s="85"/>
      <c r="JRF2031" s="85"/>
      <c r="JRG2031" s="85"/>
      <c r="JRH2031" s="85"/>
      <c r="JRI2031" s="85"/>
      <c r="JRJ2031" s="85"/>
      <c r="JRK2031" s="85"/>
      <c r="JRL2031" s="85"/>
      <c r="JRM2031" s="85"/>
      <c r="JRN2031" s="85"/>
      <c r="JRO2031" s="85"/>
      <c r="JRP2031" s="85"/>
      <c r="JRQ2031" s="85"/>
      <c r="JRR2031" s="85"/>
      <c r="JRS2031" s="85"/>
      <c r="JRT2031" s="85"/>
      <c r="JRU2031" s="85"/>
      <c r="JRV2031" s="85"/>
      <c r="JRW2031" s="85"/>
      <c r="JRX2031" s="85"/>
      <c r="JRY2031" s="85"/>
      <c r="JRZ2031" s="85"/>
      <c r="JSA2031" s="85"/>
      <c r="JSB2031" s="85"/>
      <c r="JSC2031" s="85"/>
      <c r="JSD2031" s="85"/>
      <c r="JSE2031" s="85"/>
      <c r="JSF2031" s="85"/>
      <c r="JSG2031" s="85"/>
      <c r="JSH2031" s="85"/>
      <c r="JSI2031" s="85"/>
      <c r="JSJ2031" s="85"/>
      <c r="JSK2031" s="85"/>
      <c r="JSL2031" s="85"/>
      <c r="JSM2031" s="85"/>
      <c r="JSN2031" s="85"/>
      <c r="JSO2031" s="85"/>
      <c r="JSP2031" s="85"/>
      <c r="JSQ2031" s="85"/>
      <c r="JSR2031" s="85"/>
      <c r="JSS2031" s="85"/>
      <c r="JST2031" s="85"/>
      <c r="JSU2031" s="85"/>
      <c r="JSV2031" s="85"/>
      <c r="JSW2031" s="85"/>
      <c r="JSX2031" s="85"/>
      <c r="JSY2031" s="85"/>
      <c r="JSZ2031" s="85"/>
      <c r="JTA2031" s="85"/>
      <c r="JTB2031" s="85"/>
      <c r="JTC2031" s="85"/>
      <c r="JTD2031" s="85"/>
      <c r="JTE2031" s="85"/>
      <c r="JTF2031" s="85"/>
      <c r="JTG2031" s="85"/>
      <c r="JTH2031" s="85"/>
      <c r="JTI2031" s="85"/>
      <c r="JTJ2031" s="85"/>
      <c r="JTK2031" s="85"/>
      <c r="JTL2031" s="85"/>
      <c r="JTM2031" s="85"/>
      <c r="JTN2031" s="85"/>
      <c r="JTO2031" s="85"/>
      <c r="JTP2031" s="85"/>
      <c r="JTQ2031" s="85"/>
      <c r="JTR2031" s="85"/>
      <c r="JTS2031" s="85"/>
      <c r="JTT2031" s="85"/>
      <c r="JTU2031" s="85"/>
      <c r="JTV2031" s="85"/>
      <c r="JTW2031" s="85"/>
      <c r="JTX2031" s="85"/>
      <c r="JTY2031" s="85"/>
      <c r="JTZ2031" s="85"/>
      <c r="JUA2031" s="85"/>
      <c r="JUB2031" s="85"/>
      <c r="JUC2031" s="85"/>
      <c r="JUD2031" s="85"/>
      <c r="JUE2031" s="85"/>
      <c r="JUF2031" s="85"/>
      <c r="JUG2031" s="85"/>
      <c r="JUH2031" s="85"/>
      <c r="JUI2031" s="85"/>
      <c r="JUJ2031" s="85"/>
      <c r="JUK2031" s="85"/>
      <c r="JUL2031" s="85"/>
      <c r="JUM2031" s="85"/>
      <c r="JUN2031" s="85"/>
      <c r="JUO2031" s="85"/>
      <c r="JUP2031" s="85"/>
      <c r="JUQ2031" s="85"/>
      <c r="JUR2031" s="85"/>
      <c r="JUS2031" s="85"/>
      <c r="JUT2031" s="85"/>
      <c r="JUU2031" s="85"/>
      <c r="JUV2031" s="85"/>
      <c r="JUW2031" s="85"/>
      <c r="JUX2031" s="85"/>
      <c r="JUY2031" s="85"/>
      <c r="JUZ2031" s="85"/>
      <c r="JVA2031" s="85"/>
      <c r="JVB2031" s="85"/>
      <c r="JVC2031" s="85"/>
      <c r="JVD2031" s="85"/>
      <c r="JVE2031" s="85"/>
      <c r="JVF2031" s="85"/>
      <c r="JVG2031" s="85"/>
      <c r="JVH2031" s="85"/>
      <c r="JVI2031" s="85"/>
      <c r="JVJ2031" s="85"/>
      <c r="JVK2031" s="85"/>
      <c r="JVL2031" s="85"/>
      <c r="JVM2031" s="85"/>
      <c r="JVN2031" s="85"/>
      <c r="JVO2031" s="85"/>
      <c r="JVP2031" s="85"/>
      <c r="JVQ2031" s="85"/>
      <c r="JVR2031" s="85"/>
      <c r="JVS2031" s="85"/>
      <c r="JVT2031" s="85"/>
      <c r="JVU2031" s="85"/>
      <c r="JVV2031" s="85"/>
      <c r="JVW2031" s="85"/>
      <c r="JVX2031" s="85"/>
      <c r="JVY2031" s="85"/>
      <c r="JVZ2031" s="85"/>
      <c r="JWA2031" s="85"/>
      <c r="JWB2031" s="85"/>
      <c r="JWC2031" s="85"/>
      <c r="JWD2031" s="85"/>
      <c r="JWE2031" s="85"/>
      <c r="JWF2031" s="85"/>
      <c r="JWG2031" s="85"/>
      <c r="JWH2031" s="85"/>
      <c r="JWI2031" s="85"/>
      <c r="JWJ2031" s="85"/>
      <c r="JWK2031" s="85"/>
      <c r="JWL2031" s="85"/>
      <c r="JWM2031" s="85"/>
      <c r="JWN2031" s="85"/>
      <c r="JWO2031" s="85"/>
      <c r="JWP2031" s="85"/>
      <c r="JWQ2031" s="85"/>
      <c r="JWR2031" s="85"/>
      <c r="JWS2031" s="85"/>
      <c r="JWT2031" s="85"/>
      <c r="JWU2031" s="85"/>
      <c r="JWV2031" s="85"/>
      <c r="JWW2031" s="85"/>
      <c r="JWX2031" s="85"/>
      <c r="JWY2031" s="85"/>
      <c r="JWZ2031" s="85"/>
      <c r="JXA2031" s="85"/>
      <c r="JXB2031" s="85"/>
      <c r="JXC2031" s="85"/>
      <c r="JXD2031" s="85"/>
      <c r="JXE2031" s="85"/>
      <c r="JXF2031" s="85"/>
      <c r="JXG2031" s="85"/>
      <c r="JXH2031" s="85"/>
      <c r="JXI2031" s="85"/>
      <c r="JXJ2031" s="85"/>
      <c r="JXK2031" s="85"/>
      <c r="JXL2031" s="85"/>
      <c r="JXM2031" s="85"/>
      <c r="JXN2031" s="85"/>
      <c r="JXO2031" s="85"/>
      <c r="JXP2031" s="85"/>
      <c r="JXQ2031" s="85"/>
      <c r="JXR2031" s="85"/>
      <c r="JXS2031" s="85"/>
      <c r="JXT2031" s="85"/>
      <c r="JXU2031" s="85"/>
      <c r="JXV2031" s="85"/>
      <c r="JXW2031" s="85"/>
      <c r="JXX2031" s="85"/>
      <c r="JXY2031" s="85"/>
      <c r="JXZ2031" s="85"/>
      <c r="JYA2031" s="85"/>
      <c r="JYB2031" s="85"/>
      <c r="JYC2031" s="85"/>
      <c r="JYD2031" s="85"/>
      <c r="JYE2031" s="85"/>
      <c r="JYF2031" s="85"/>
      <c r="JYG2031" s="85"/>
      <c r="JYH2031" s="85"/>
      <c r="JYI2031" s="85"/>
      <c r="JYJ2031" s="85"/>
      <c r="JYK2031" s="85"/>
      <c r="JYL2031" s="85"/>
      <c r="JYM2031" s="85"/>
      <c r="JYN2031" s="85"/>
      <c r="JYO2031" s="85"/>
      <c r="JYP2031" s="85"/>
      <c r="JYQ2031" s="85"/>
      <c r="JYR2031" s="85"/>
      <c r="JYS2031" s="85"/>
      <c r="JYT2031" s="85"/>
      <c r="JYU2031" s="85"/>
      <c r="JYV2031" s="85"/>
      <c r="JYW2031" s="85"/>
      <c r="JYX2031" s="85"/>
      <c r="JYY2031" s="85"/>
      <c r="JYZ2031" s="85"/>
      <c r="JZA2031" s="85"/>
      <c r="JZB2031" s="85"/>
      <c r="JZC2031" s="85"/>
      <c r="JZD2031" s="85"/>
      <c r="JZE2031" s="85"/>
      <c r="JZF2031" s="85"/>
      <c r="JZG2031" s="85"/>
      <c r="JZH2031" s="85"/>
      <c r="JZI2031" s="85"/>
      <c r="JZJ2031" s="85"/>
      <c r="JZK2031" s="85"/>
      <c r="JZL2031" s="85"/>
      <c r="JZM2031" s="85"/>
      <c r="JZN2031" s="85"/>
      <c r="JZO2031" s="85"/>
      <c r="JZP2031" s="85"/>
      <c r="JZQ2031" s="85"/>
      <c r="JZR2031" s="85"/>
      <c r="JZS2031" s="85"/>
      <c r="JZT2031" s="85"/>
      <c r="JZU2031" s="85"/>
      <c r="JZV2031" s="85"/>
      <c r="JZW2031" s="85"/>
      <c r="JZX2031" s="85"/>
      <c r="JZY2031" s="85"/>
      <c r="JZZ2031" s="85"/>
      <c r="KAA2031" s="85"/>
      <c r="KAB2031" s="85"/>
      <c r="KAC2031" s="85"/>
      <c r="KAD2031" s="85"/>
      <c r="KAE2031" s="85"/>
      <c r="KAF2031" s="85"/>
      <c r="KAG2031" s="85"/>
      <c r="KAH2031" s="85"/>
      <c r="KAI2031" s="85"/>
      <c r="KAJ2031" s="85"/>
      <c r="KAK2031" s="85"/>
      <c r="KAL2031" s="85"/>
      <c r="KAM2031" s="85"/>
      <c r="KAN2031" s="85"/>
      <c r="KAO2031" s="85"/>
      <c r="KAP2031" s="85"/>
      <c r="KAQ2031" s="85"/>
      <c r="KAR2031" s="85"/>
      <c r="KAS2031" s="85"/>
      <c r="KAT2031" s="85"/>
      <c r="KAU2031" s="85"/>
      <c r="KAV2031" s="85"/>
      <c r="KAW2031" s="85"/>
      <c r="KAX2031" s="85"/>
      <c r="KAY2031" s="85"/>
      <c r="KAZ2031" s="85"/>
      <c r="KBA2031" s="85"/>
      <c r="KBB2031" s="85"/>
      <c r="KBC2031" s="85"/>
      <c r="KBD2031" s="85"/>
      <c r="KBE2031" s="85"/>
      <c r="KBF2031" s="85"/>
      <c r="KBG2031" s="85"/>
      <c r="KBH2031" s="85"/>
      <c r="KBI2031" s="85"/>
      <c r="KBJ2031" s="85"/>
      <c r="KBK2031" s="85"/>
      <c r="KBL2031" s="85"/>
      <c r="KBM2031" s="85"/>
      <c r="KBN2031" s="85"/>
      <c r="KBO2031" s="85"/>
      <c r="KBP2031" s="85"/>
      <c r="KBQ2031" s="85"/>
      <c r="KBR2031" s="85"/>
      <c r="KBS2031" s="85"/>
      <c r="KBT2031" s="85"/>
      <c r="KBU2031" s="85"/>
      <c r="KBV2031" s="85"/>
      <c r="KBW2031" s="85"/>
      <c r="KBX2031" s="85"/>
      <c r="KBY2031" s="85"/>
      <c r="KBZ2031" s="85"/>
      <c r="KCA2031" s="85"/>
      <c r="KCB2031" s="85"/>
      <c r="KCC2031" s="85"/>
      <c r="KCD2031" s="85"/>
      <c r="KCE2031" s="85"/>
      <c r="KCF2031" s="85"/>
      <c r="KCG2031" s="85"/>
      <c r="KCH2031" s="85"/>
      <c r="KCI2031" s="85"/>
      <c r="KCJ2031" s="85"/>
      <c r="KCK2031" s="85"/>
      <c r="KCL2031" s="85"/>
      <c r="KCM2031" s="85"/>
      <c r="KCN2031" s="85"/>
      <c r="KCO2031" s="85"/>
      <c r="KCP2031" s="85"/>
      <c r="KCQ2031" s="85"/>
      <c r="KCR2031" s="85"/>
      <c r="KCS2031" s="85"/>
      <c r="KCT2031" s="85"/>
      <c r="KCU2031" s="85"/>
      <c r="KCV2031" s="85"/>
      <c r="KCW2031" s="85"/>
      <c r="KCX2031" s="85"/>
      <c r="KCY2031" s="85"/>
      <c r="KCZ2031" s="85"/>
      <c r="KDA2031" s="85"/>
      <c r="KDB2031" s="85"/>
      <c r="KDC2031" s="85"/>
      <c r="KDD2031" s="85"/>
      <c r="KDE2031" s="85"/>
      <c r="KDF2031" s="85"/>
      <c r="KDG2031" s="85"/>
      <c r="KDH2031" s="85"/>
      <c r="KDI2031" s="85"/>
      <c r="KDJ2031" s="85"/>
      <c r="KDK2031" s="85"/>
      <c r="KDL2031" s="85"/>
      <c r="KDM2031" s="85"/>
      <c r="KDN2031" s="85"/>
      <c r="KDO2031" s="85"/>
      <c r="KDP2031" s="85"/>
      <c r="KDQ2031" s="85"/>
      <c r="KDR2031" s="85"/>
      <c r="KDS2031" s="85"/>
      <c r="KDT2031" s="85"/>
      <c r="KDU2031" s="85"/>
      <c r="KDV2031" s="85"/>
      <c r="KDW2031" s="85"/>
      <c r="KDX2031" s="85"/>
      <c r="KDY2031" s="85"/>
      <c r="KDZ2031" s="85"/>
      <c r="KEA2031" s="85"/>
      <c r="KEB2031" s="85"/>
      <c r="KEC2031" s="85"/>
      <c r="KED2031" s="85"/>
      <c r="KEE2031" s="85"/>
      <c r="KEF2031" s="85"/>
      <c r="KEG2031" s="85"/>
      <c r="KEH2031" s="85"/>
      <c r="KEI2031" s="85"/>
      <c r="KEJ2031" s="85"/>
      <c r="KEK2031" s="85"/>
      <c r="KEL2031" s="85"/>
      <c r="KEM2031" s="85"/>
      <c r="KEN2031" s="85"/>
      <c r="KEO2031" s="85"/>
      <c r="KEP2031" s="85"/>
      <c r="KEQ2031" s="85"/>
      <c r="KER2031" s="85"/>
      <c r="KES2031" s="85"/>
      <c r="KET2031" s="85"/>
      <c r="KEU2031" s="85"/>
      <c r="KEV2031" s="85"/>
      <c r="KEW2031" s="85"/>
      <c r="KEX2031" s="85"/>
      <c r="KEY2031" s="85"/>
      <c r="KEZ2031" s="85"/>
      <c r="KFA2031" s="85"/>
      <c r="KFB2031" s="85"/>
      <c r="KFC2031" s="85"/>
      <c r="KFD2031" s="85"/>
      <c r="KFE2031" s="85"/>
      <c r="KFF2031" s="85"/>
      <c r="KFG2031" s="85"/>
      <c r="KFH2031" s="85"/>
      <c r="KFI2031" s="85"/>
      <c r="KFJ2031" s="85"/>
      <c r="KFK2031" s="85"/>
      <c r="KFL2031" s="85"/>
      <c r="KFM2031" s="85"/>
      <c r="KFN2031" s="85"/>
      <c r="KFO2031" s="85"/>
      <c r="KFP2031" s="85"/>
      <c r="KFQ2031" s="85"/>
      <c r="KFR2031" s="85"/>
      <c r="KFS2031" s="85"/>
      <c r="KFT2031" s="85"/>
      <c r="KFU2031" s="85"/>
      <c r="KFV2031" s="85"/>
      <c r="KFW2031" s="85"/>
      <c r="KFX2031" s="85"/>
      <c r="KFY2031" s="85"/>
      <c r="KFZ2031" s="85"/>
      <c r="KGA2031" s="85"/>
      <c r="KGB2031" s="85"/>
      <c r="KGC2031" s="85"/>
      <c r="KGD2031" s="85"/>
      <c r="KGE2031" s="85"/>
      <c r="KGF2031" s="85"/>
      <c r="KGG2031" s="85"/>
      <c r="KGH2031" s="85"/>
      <c r="KGI2031" s="85"/>
      <c r="KGJ2031" s="85"/>
      <c r="KGK2031" s="85"/>
      <c r="KGL2031" s="85"/>
      <c r="KGM2031" s="85"/>
      <c r="KGN2031" s="85"/>
      <c r="KGO2031" s="85"/>
      <c r="KGP2031" s="85"/>
      <c r="KGQ2031" s="85"/>
      <c r="KGR2031" s="85"/>
      <c r="KGS2031" s="85"/>
      <c r="KGT2031" s="85"/>
      <c r="KGU2031" s="85"/>
      <c r="KGV2031" s="85"/>
      <c r="KGW2031" s="85"/>
      <c r="KGX2031" s="85"/>
      <c r="KGY2031" s="85"/>
      <c r="KGZ2031" s="85"/>
      <c r="KHA2031" s="85"/>
      <c r="KHB2031" s="85"/>
      <c r="KHC2031" s="85"/>
      <c r="KHD2031" s="85"/>
      <c r="KHE2031" s="85"/>
      <c r="KHF2031" s="85"/>
      <c r="KHG2031" s="85"/>
      <c r="KHH2031" s="85"/>
      <c r="KHI2031" s="85"/>
      <c r="KHJ2031" s="85"/>
      <c r="KHK2031" s="85"/>
      <c r="KHL2031" s="85"/>
      <c r="KHM2031" s="85"/>
      <c r="KHN2031" s="85"/>
      <c r="KHO2031" s="85"/>
      <c r="KHP2031" s="85"/>
      <c r="KHQ2031" s="85"/>
      <c r="KHR2031" s="85"/>
      <c r="KHS2031" s="85"/>
      <c r="KHT2031" s="85"/>
      <c r="KHU2031" s="85"/>
      <c r="KHV2031" s="85"/>
      <c r="KHW2031" s="85"/>
      <c r="KHX2031" s="85"/>
      <c r="KHY2031" s="85"/>
      <c r="KHZ2031" s="85"/>
      <c r="KIA2031" s="85"/>
      <c r="KIB2031" s="85"/>
      <c r="KIC2031" s="85"/>
      <c r="KID2031" s="85"/>
      <c r="KIE2031" s="85"/>
      <c r="KIF2031" s="85"/>
      <c r="KIG2031" s="85"/>
      <c r="KIH2031" s="85"/>
      <c r="KII2031" s="85"/>
      <c r="KIJ2031" s="85"/>
      <c r="KIK2031" s="85"/>
      <c r="KIL2031" s="85"/>
      <c r="KIM2031" s="85"/>
      <c r="KIN2031" s="85"/>
      <c r="KIO2031" s="85"/>
      <c r="KIP2031" s="85"/>
      <c r="KIQ2031" s="85"/>
      <c r="KIR2031" s="85"/>
      <c r="KIS2031" s="85"/>
      <c r="KIT2031" s="85"/>
      <c r="KIU2031" s="85"/>
      <c r="KIV2031" s="85"/>
      <c r="KIW2031" s="85"/>
      <c r="KIX2031" s="85"/>
      <c r="KIY2031" s="85"/>
      <c r="KIZ2031" s="85"/>
      <c r="KJA2031" s="85"/>
      <c r="KJB2031" s="85"/>
      <c r="KJC2031" s="85"/>
      <c r="KJD2031" s="85"/>
      <c r="KJE2031" s="85"/>
      <c r="KJF2031" s="85"/>
      <c r="KJG2031" s="85"/>
      <c r="KJH2031" s="85"/>
      <c r="KJI2031" s="85"/>
      <c r="KJJ2031" s="85"/>
      <c r="KJK2031" s="85"/>
      <c r="KJL2031" s="85"/>
      <c r="KJM2031" s="85"/>
      <c r="KJN2031" s="85"/>
      <c r="KJO2031" s="85"/>
      <c r="KJP2031" s="85"/>
      <c r="KJQ2031" s="85"/>
      <c r="KJR2031" s="85"/>
      <c r="KJS2031" s="85"/>
      <c r="KJT2031" s="85"/>
      <c r="KJU2031" s="85"/>
      <c r="KJV2031" s="85"/>
      <c r="KJW2031" s="85"/>
      <c r="KJX2031" s="85"/>
      <c r="KJY2031" s="85"/>
      <c r="KJZ2031" s="85"/>
      <c r="KKA2031" s="85"/>
      <c r="KKB2031" s="85"/>
      <c r="KKC2031" s="85"/>
      <c r="KKD2031" s="85"/>
      <c r="KKE2031" s="85"/>
      <c r="KKF2031" s="85"/>
      <c r="KKG2031" s="85"/>
      <c r="KKH2031" s="85"/>
      <c r="KKI2031" s="85"/>
      <c r="KKJ2031" s="85"/>
      <c r="KKK2031" s="85"/>
      <c r="KKL2031" s="85"/>
      <c r="KKM2031" s="85"/>
      <c r="KKN2031" s="85"/>
      <c r="KKO2031" s="85"/>
      <c r="KKP2031" s="85"/>
      <c r="KKQ2031" s="85"/>
      <c r="KKR2031" s="85"/>
      <c r="KKS2031" s="85"/>
      <c r="KKT2031" s="85"/>
      <c r="KKU2031" s="85"/>
      <c r="KKV2031" s="85"/>
      <c r="KKW2031" s="85"/>
      <c r="KKX2031" s="85"/>
      <c r="KKY2031" s="85"/>
      <c r="KKZ2031" s="85"/>
      <c r="KLA2031" s="85"/>
      <c r="KLB2031" s="85"/>
      <c r="KLC2031" s="85"/>
      <c r="KLD2031" s="85"/>
      <c r="KLE2031" s="85"/>
      <c r="KLF2031" s="85"/>
      <c r="KLG2031" s="85"/>
      <c r="KLH2031" s="85"/>
      <c r="KLI2031" s="85"/>
      <c r="KLJ2031" s="85"/>
      <c r="KLK2031" s="85"/>
      <c r="KLL2031" s="85"/>
      <c r="KLM2031" s="85"/>
      <c r="KLN2031" s="85"/>
      <c r="KLO2031" s="85"/>
      <c r="KLP2031" s="85"/>
      <c r="KLQ2031" s="85"/>
      <c r="KLR2031" s="85"/>
      <c r="KLS2031" s="85"/>
      <c r="KLT2031" s="85"/>
      <c r="KLU2031" s="85"/>
      <c r="KLV2031" s="85"/>
      <c r="KLW2031" s="85"/>
      <c r="KLX2031" s="85"/>
      <c r="KLY2031" s="85"/>
      <c r="KLZ2031" s="85"/>
      <c r="KMA2031" s="85"/>
      <c r="KMB2031" s="85"/>
      <c r="KMC2031" s="85"/>
      <c r="KMD2031" s="85"/>
      <c r="KME2031" s="85"/>
      <c r="KMF2031" s="85"/>
      <c r="KMG2031" s="85"/>
      <c r="KMH2031" s="85"/>
      <c r="KMI2031" s="85"/>
      <c r="KMJ2031" s="85"/>
      <c r="KMK2031" s="85"/>
      <c r="KML2031" s="85"/>
      <c r="KMM2031" s="85"/>
      <c r="KMN2031" s="85"/>
      <c r="KMO2031" s="85"/>
      <c r="KMP2031" s="85"/>
      <c r="KMQ2031" s="85"/>
      <c r="KMR2031" s="85"/>
      <c r="KMS2031" s="85"/>
      <c r="KMT2031" s="85"/>
      <c r="KMU2031" s="85"/>
      <c r="KMV2031" s="85"/>
      <c r="KMW2031" s="85"/>
      <c r="KMX2031" s="85"/>
      <c r="KMY2031" s="85"/>
      <c r="KMZ2031" s="85"/>
      <c r="KNA2031" s="85"/>
      <c r="KNB2031" s="85"/>
      <c r="KNC2031" s="85"/>
      <c r="KND2031" s="85"/>
      <c r="KNE2031" s="85"/>
      <c r="KNF2031" s="85"/>
      <c r="KNG2031" s="85"/>
      <c r="KNH2031" s="85"/>
      <c r="KNI2031" s="85"/>
      <c r="KNJ2031" s="85"/>
      <c r="KNK2031" s="85"/>
      <c r="KNL2031" s="85"/>
      <c r="KNM2031" s="85"/>
      <c r="KNN2031" s="85"/>
      <c r="KNO2031" s="85"/>
      <c r="KNP2031" s="85"/>
      <c r="KNQ2031" s="85"/>
      <c r="KNR2031" s="85"/>
      <c r="KNS2031" s="85"/>
      <c r="KNT2031" s="85"/>
      <c r="KNU2031" s="85"/>
      <c r="KNV2031" s="85"/>
      <c r="KNW2031" s="85"/>
      <c r="KNX2031" s="85"/>
      <c r="KNY2031" s="85"/>
      <c r="KNZ2031" s="85"/>
      <c r="KOA2031" s="85"/>
      <c r="KOB2031" s="85"/>
      <c r="KOC2031" s="85"/>
      <c r="KOD2031" s="85"/>
      <c r="KOE2031" s="85"/>
      <c r="KOF2031" s="85"/>
      <c r="KOG2031" s="85"/>
      <c r="KOH2031" s="85"/>
      <c r="KOI2031" s="85"/>
      <c r="KOJ2031" s="85"/>
      <c r="KOK2031" s="85"/>
      <c r="KOL2031" s="85"/>
      <c r="KOM2031" s="85"/>
      <c r="KON2031" s="85"/>
      <c r="KOO2031" s="85"/>
      <c r="KOP2031" s="85"/>
      <c r="KOQ2031" s="85"/>
      <c r="KOR2031" s="85"/>
      <c r="KOS2031" s="85"/>
      <c r="KOT2031" s="85"/>
      <c r="KOU2031" s="85"/>
      <c r="KOV2031" s="85"/>
      <c r="KOW2031" s="85"/>
      <c r="KOX2031" s="85"/>
      <c r="KOY2031" s="85"/>
      <c r="KOZ2031" s="85"/>
      <c r="KPA2031" s="85"/>
      <c r="KPB2031" s="85"/>
      <c r="KPC2031" s="85"/>
      <c r="KPD2031" s="85"/>
      <c r="KPE2031" s="85"/>
      <c r="KPF2031" s="85"/>
      <c r="KPG2031" s="85"/>
      <c r="KPH2031" s="85"/>
      <c r="KPI2031" s="85"/>
      <c r="KPJ2031" s="85"/>
      <c r="KPK2031" s="85"/>
      <c r="KPL2031" s="85"/>
      <c r="KPM2031" s="85"/>
      <c r="KPN2031" s="85"/>
      <c r="KPO2031" s="85"/>
      <c r="KPP2031" s="85"/>
      <c r="KPQ2031" s="85"/>
      <c r="KPR2031" s="85"/>
      <c r="KPS2031" s="85"/>
      <c r="KPT2031" s="85"/>
      <c r="KPU2031" s="85"/>
      <c r="KPV2031" s="85"/>
      <c r="KPW2031" s="85"/>
      <c r="KPX2031" s="85"/>
      <c r="KPY2031" s="85"/>
      <c r="KPZ2031" s="85"/>
      <c r="KQA2031" s="85"/>
      <c r="KQB2031" s="85"/>
      <c r="KQC2031" s="85"/>
      <c r="KQD2031" s="85"/>
      <c r="KQE2031" s="85"/>
      <c r="KQF2031" s="85"/>
      <c r="KQG2031" s="85"/>
      <c r="KQH2031" s="85"/>
      <c r="KQI2031" s="85"/>
      <c r="KQJ2031" s="85"/>
      <c r="KQK2031" s="85"/>
      <c r="KQL2031" s="85"/>
      <c r="KQM2031" s="85"/>
      <c r="KQN2031" s="85"/>
      <c r="KQO2031" s="85"/>
      <c r="KQP2031" s="85"/>
      <c r="KQQ2031" s="85"/>
      <c r="KQR2031" s="85"/>
      <c r="KQS2031" s="85"/>
      <c r="KQT2031" s="85"/>
      <c r="KQU2031" s="85"/>
      <c r="KQV2031" s="85"/>
      <c r="KQW2031" s="85"/>
      <c r="KQX2031" s="85"/>
      <c r="KQY2031" s="85"/>
      <c r="KQZ2031" s="85"/>
      <c r="KRA2031" s="85"/>
      <c r="KRB2031" s="85"/>
      <c r="KRC2031" s="85"/>
      <c r="KRD2031" s="85"/>
      <c r="KRE2031" s="85"/>
      <c r="KRF2031" s="85"/>
      <c r="KRG2031" s="85"/>
      <c r="KRH2031" s="85"/>
      <c r="KRI2031" s="85"/>
      <c r="KRJ2031" s="85"/>
      <c r="KRK2031" s="85"/>
      <c r="KRL2031" s="85"/>
      <c r="KRM2031" s="85"/>
      <c r="KRN2031" s="85"/>
      <c r="KRO2031" s="85"/>
      <c r="KRP2031" s="85"/>
      <c r="KRQ2031" s="85"/>
      <c r="KRR2031" s="85"/>
      <c r="KRS2031" s="85"/>
      <c r="KRT2031" s="85"/>
      <c r="KRU2031" s="85"/>
      <c r="KRV2031" s="85"/>
      <c r="KRW2031" s="85"/>
      <c r="KRX2031" s="85"/>
      <c r="KRY2031" s="85"/>
      <c r="KRZ2031" s="85"/>
      <c r="KSA2031" s="85"/>
      <c r="KSB2031" s="85"/>
      <c r="KSC2031" s="85"/>
      <c r="KSD2031" s="85"/>
      <c r="KSE2031" s="85"/>
      <c r="KSF2031" s="85"/>
      <c r="KSG2031" s="85"/>
      <c r="KSH2031" s="85"/>
      <c r="KSI2031" s="85"/>
      <c r="KSJ2031" s="85"/>
      <c r="KSK2031" s="85"/>
      <c r="KSL2031" s="85"/>
      <c r="KSM2031" s="85"/>
      <c r="KSN2031" s="85"/>
      <c r="KSO2031" s="85"/>
      <c r="KSP2031" s="85"/>
      <c r="KSQ2031" s="85"/>
      <c r="KSR2031" s="85"/>
      <c r="KSS2031" s="85"/>
      <c r="KST2031" s="85"/>
      <c r="KSU2031" s="85"/>
      <c r="KSV2031" s="85"/>
      <c r="KSW2031" s="85"/>
      <c r="KSX2031" s="85"/>
      <c r="KSY2031" s="85"/>
      <c r="KSZ2031" s="85"/>
      <c r="KTA2031" s="85"/>
      <c r="KTB2031" s="85"/>
      <c r="KTC2031" s="85"/>
      <c r="KTD2031" s="85"/>
      <c r="KTE2031" s="85"/>
      <c r="KTF2031" s="85"/>
      <c r="KTG2031" s="85"/>
      <c r="KTH2031" s="85"/>
      <c r="KTI2031" s="85"/>
      <c r="KTJ2031" s="85"/>
      <c r="KTK2031" s="85"/>
      <c r="KTL2031" s="85"/>
      <c r="KTM2031" s="85"/>
      <c r="KTN2031" s="85"/>
      <c r="KTO2031" s="85"/>
      <c r="KTP2031" s="85"/>
      <c r="KTQ2031" s="85"/>
      <c r="KTR2031" s="85"/>
      <c r="KTS2031" s="85"/>
      <c r="KTT2031" s="85"/>
      <c r="KTU2031" s="85"/>
      <c r="KTV2031" s="85"/>
      <c r="KTW2031" s="85"/>
      <c r="KTX2031" s="85"/>
      <c r="KTY2031" s="85"/>
      <c r="KTZ2031" s="85"/>
      <c r="KUA2031" s="85"/>
      <c r="KUB2031" s="85"/>
      <c r="KUC2031" s="85"/>
      <c r="KUD2031" s="85"/>
      <c r="KUE2031" s="85"/>
      <c r="KUF2031" s="85"/>
      <c r="KUG2031" s="85"/>
      <c r="KUH2031" s="85"/>
      <c r="KUI2031" s="85"/>
      <c r="KUJ2031" s="85"/>
      <c r="KUK2031" s="85"/>
      <c r="KUL2031" s="85"/>
      <c r="KUM2031" s="85"/>
      <c r="KUN2031" s="85"/>
      <c r="KUO2031" s="85"/>
      <c r="KUP2031" s="85"/>
      <c r="KUQ2031" s="85"/>
      <c r="KUR2031" s="85"/>
      <c r="KUS2031" s="85"/>
      <c r="KUT2031" s="85"/>
      <c r="KUU2031" s="85"/>
      <c r="KUV2031" s="85"/>
      <c r="KUW2031" s="85"/>
      <c r="KUX2031" s="85"/>
      <c r="KUY2031" s="85"/>
      <c r="KUZ2031" s="85"/>
      <c r="KVA2031" s="85"/>
      <c r="KVB2031" s="85"/>
      <c r="KVC2031" s="85"/>
      <c r="KVD2031" s="85"/>
      <c r="KVE2031" s="85"/>
      <c r="KVF2031" s="85"/>
      <c r="KVG2031" s="85"/>
      <c r="KVH2031" s="85"/>
      <c r="KVI2031" s="85"/>
      <c r="KVJ2031" s="85"/>
      <c r="KVK2031" s="85"/>
      <c r="KVL2031" s="85"/>
      <c r="KVM2031" s="85"/>
      <c r="KVN2031" s="85"/>
      <c r="KVO2031" s="85"/>
      <c r="KVP2031" s="85"/>
      <c r="KVQ2031" s="85"/>
      <c r="KVR2031" s="85"/>
      <c r="KVS2031" s="85"/>
      <c r="KVT2031" s="85"/>
      <c r="KVU2031" s="85"/>
      <c r="KVV2031" s="85"/>
      <c r="KVW2031" s="85"/>
      <c r="KVX2031" s="85"/>
      <c r="KVY2031" s="85"/>
      <c r="KVZ2031" s="85"/>
      <c r="KWA2031" s="85"/>
      <c r="KWB2031" s="85"/>
      <c r="KWC2031" s="85"/>
      <c r="KWD2031" s="85"/>
      <c r="KWE2031" s="85"/>
      <c r="KWF2031" s="85"/>
      <c r="KWG2031" s="85"/>
      <c r="KWH2031" s="85"/>
      <c r="KWI2031" s="85"/>
      <c r="KWJ2031" s="85"/>
      <c r="KWK2031" s="85"/>
      <c r="KWL2031" s="85"/>
      <c r="KWM2031" s="85"/>
      <c r="KWN2031" s="85"/>
      <c r="KWO2031" s="85"/>
      <c r="KWP2031" s="85"/>
      <c r="KWQ2031" s="85"/>
      <c r="KWR2031" s="85"/>
      <c r="KWS2031" s="85"/>
      <c r="KWT2031" s="85"/>
      <c r="KWU2031" s="85"/>
      <c r="KWV2031" s="85"/>
      <c r="KWW2031" s="85"/>
      <c r="KWX2031" s="85"/>
      <c r="KWY2031" s="85"/>
      <c r="KWZ2031" s="85"/>
      <c r="KXA2031" s="85"/>
      <c r="KXB2031" s="85"/>
      <c r="KXC2031" s="85"/>
      <c r="KXD2031" s="85"/>
      <c r="KXE2031" s="85"/>
      <c r="KXF2031" s="85"/>
      <c r="KXG2031" s="85"/>
      <c r="KXH2031" s="85"/>
      <c r="KXI2031" s="85"/>
      <c r="KXJ2031" s="85"/>
      <c r="KXK2031" s="85"/>
      <c r="KXL2031" s="85"/>
      <c r="KXM2031" s="85"/>
      <c r="KXN2031" s="85"/>
      <c r="KXO2031" s="85"/>
      <c r="KXP2031" s="85"/>
      <c r="KXQ2031" s="85"/>
      <c r="KXR2031" s="85"/>
      <c r="KXS2031" s="85"/>
      <c r="KXT2031" s="85"/>
      <c r="KXU2031" s="85"/>
      <c r="KXV2031" s="85"/>
      <c r="KXW2031" s="85"/>
      <c r="KXX2031" s="85"/>
      <c r="KXY2031" s="85"/>
      <c r="KXZ2031" s="85"/>
      <c r="KYA2031" s="85"/>
      <c r="KYB2031" s="85"/>
      <c r="KYC2031" s="85"/>
      <c r="KYD2031" s="85"/>
      <c r="KYE2031" s="85"/>
      <c r="KYF2031" s="85"/>
      <c r="KYG2031" s="85"/>
      <c r="KYH2031" s="85"/>
      <c r="KYI2031" s="85"/>
      <c r="KYJ2031" s="85"/>
      <c r="KYK2031" s="85"/>
      <c r="KYL2031" s="85"/>
      <c r="KYM2031" s="85"/>
      <c r="KYN2031" s="85"/>
      <c r="KYO2031" s="85"/>
      <c r="KYP2031" s="85"/>
      <c r="KYQ2031" s="85"/>
      <c r="KYR2031" s="85"/>
      <c r="KYS2031" s="85"/>
      <c r="KYT2031" s="85"/>
      <c r="KYU2031" s="85"/>
      <c r="KYV2031" s="85"/>
      <c r="KYW2031" s="85"/>
      <c r="KYX2031" s="85"/>
      <c r="KYY2031" s="85"/>
      <c r="KYZ2031" s="85"/>
      <c r="KZA2031" s="85"/>
      <c r="KZB2031" s="85"/>
      <c r="KZC2031" s="85"/>
      <c r="KZD2031" s="85"/>
      <c r="KZE2031" s="85"/>
      <c r="KZF2031" s="85"/>
      <c r="KZG2031" s="85"/>
      <c r="KZH2031" s="85"/>
      <c r="KZI2031" s="85"/>
      <c r="KZJ2031" s="85"/>
      <c r="KZK2031" s="85"/>
      <c r="KZL2031" s="85"/>
      <c r="KZM2031" s="85"/>
      <c r="KZN2031" s="85"/>
      <c r="KZO2031" s="85"/>
      <c r="KZP2031" s="85"/>
      <c r="KZQ2031" s="85"/>
      <c r="KZR2031" s="85"/>
      <c r="KZS2031" s="85"/>
      <c r="KZT2031" s="85"/>
      <c r="KZU2031" s="85"/>
      <c r="KZV2031" s="85"/>
      <c r="KZW2031" s="85"/>
      <c r="KZX2031" s="85"/>
      <c r="KZY2031" s="85"/>
      <c r="KZZ2031" s="85"/>
      <c r="LAA2031" s="85"/>
      <c r="LAB2031" s="85"/>
      <c r="LAC2031" s="85"/>
      <c r="LAD2031" s="85"/>
      <c r="LAE2031" s="85"/>
      <c r="LAF2031" s="85"/>
      <c r="LAG2031" s="85"/>
      <c r="LAH2031" s="85"/>
      <c r="LAI2031" s="85"/>
      <c r="LAJ2031" s="85"/>
      <c r="LAK2031" s="85"/>
      <c r="LAL2031" s="85"/>
      <c r="LAM2031" s="85"/>
      <c r="LAN2031" s="85"/>
      <c r="LAO2031" s="85"/>
      <c r="LAP2031" s="85"/>
      <c r="LAQ2031" s="85"/>
      <c r="LAR2031" s="85"/>
      <c r="LAS2031" s="85"/>
      <c r="LAT2031" s="85"/>
      <c r="LAU2031" s="85"/>
      <c r="LAV2031" s="85"/>
      <c r="LAW2031" s="85"/>
      <c r="LAX2031" s="85"/>
      <c r="LAY2031" s="85"/>
      <c r="LAZ2031" s="85"/>
      <c r="LBA2031" s="85"/>
      <c r="LBB2031" s="85"/>
      <c r="LBC2031" s="85"/>
      <c r="LBD2031" s="85"/>
      <c r="LBE2031" s="85"/>
      <c r="LBF2031" s="85"/>
      <c r="LBG2031" s="85"/>
      <c r="LBH2031" s="85"/>
      <c r="LBI2031" s="85"/>
      <c r="LBJ2031" s="85"/>
      <c r="LBK2031" s="85"/>
      <c r="LBL2031" s="85"/>
      <c r="LBM2031" s="85"/>
      <c r="LBN2031" s="85"/>
      <c r="LBO2031" s="85"/>
      <c r="LBP2031" s="85"/>
      <c r="LBQ2031" s="85"/>
      <c r="LBR2031" s="85"/>
      <c r="LBS2031" s="85"/>
      <c r="LBT2031" s="85"/>
      <c r="LBU2031" s="85"/>
      <c r="LBV2031" s="85"/>
      <c r="LBW2031" s="85"/>
      <c r="LBX2031" s="85"/>
      <c r="LBY2031" s="85"/>
      <c r="LBZ2031" s="85"/>
      <c r="LCA2031" s="85"/>
      <c r="LCB2031" s="85"/>
      <c r="LCC2031" s="85"/>
      <c r="LCD2031" s="85"/>
      <c r="LCE2031" s="85"/>
      <c r="LCF2031" s="85"/>
      <c r="LCG2031" s="85"/>
      <c r="LCH2031" s="85"/>
      <c r="LCI2031" s="85"/>
      <c r="LCJ2031" s="85"/>
      <c r="LCK2031" s="85"/>
      <c r="LCL2031" s="85"/>
      <c r="LCM2031" s="85"/>
      <c r="LCN2031" s="85"/>
      <c r="LCO2031" s="85"/>
      <c r="LCP2031" s="85"/>
      <c r="LCQ2031" s="85"/>
      <c r="LCR2031" s="85"/>
      <c r="LCS2031" s="85"/>
      <c r="LCT2031" s="85"/>
      <c r="LCU2031" s="85"/>
      <c r="LCV2031" s="85"/>
      <c r="LCW2031" s="85"/>
      <c r="LCX2031" s="85"/>
      <c r="LCY2031" s="85"/>
      <c r="LCZ2031" s="85"/>
      <c r="LDA2031" s="85"/>
      <c r="LDB2031" s="85"/>
      <c r="LDC2031" s="85"/>
      <c r="LDD2031" s="85"/>
      <c r="LDE2031" s="85"/>
      <c r="LDF2031" s="85"/>
      <c r="LDG2031" s="85"/>
      <c r="LDH2031" s="85"/>
      <c r="LDI2031" s="85"/>
      <c r="LDJ2031" s="85"/>
      <c r="LDK2031" s="85"/>
      <c r="LDL2031" s="85"/>
      <c r="LDM2031" s="85"/>
      <c r="LDN2031" s="85"/>
      <c r="LDO2031" s="85"/>
      <c r="LDP2031" s="85"/>
      <c r="LDQ2031" s="85"/>
      <c r="LDR2031" s="85"/>
      <c r="LDS2031" s="85"/>
      <c r="LDT2031" s="85"/>
      <c r="LDU2031" s="85"/>
      <c r="LDV2031" s="85"/>
      <c r="LDW2031" s="85"/>
      <c r="LDX2031" s="85"/>
      <c r="LDY2031" s="85"/>
      <c r="LDZ2031" s="85"/>
      <c r="LEA2031" s="85"/>
      <c r="LEB2031" s="85"/>
      <c r="LEC2031" s="85"/>
      <c r="LED2031" s="85"/>
      <c r="LEE2031" s="85"/>
      <c r="LEF2031" s="85"/>
      <c r="LEG2031" s="85"/>
      <c r="LEH2031" s="85"/>
      <c r="LEI2031" s="85"/>
      <c r="LEJ2031" s="85"/>
      <c r="LEK2031" s="85"/>
      <c r="LEL2031" s="85"/>
      <c r="LEM2031" s="85"/>
      <c r="LEN2031" s="85"/>
      <c r="LEO2031" s="85"/>
      <c r="LEP2031" s="85"/>
      <c r="LEQ2031" s="85"/>
      <c r="LER2031" s="85"/>
      <c r="LES2031" s="85"/>
      <c r="LET2031" s="85"/>
      <c r="LEU2031" s="85"/>
      <c r="LEV2031" s="85"/>
      <c r="LEW2031" s="85"/>
      <c r="LEX2031" s="85"/>
      <c r="LEY2031" s="85"/>
      <c r="LEZ2031" s="85"/>
      <c r="LFA2031" s="85"/>
      <c r="LFB2031" s="85"/>
      <c r="LFC2031" s="85"/>
      <c r="LFD2031" s="85"/>
      <c r="LFE2031" s="85"/>
      <c r="LFF2031" s="85"/>
      <c r="LFG2031" s="85"/>
      <c r="LFH2031" s="85"/>
      <c r="LFI2031" s="85"/>
      <c r="LFJ2031" s="85"/>
      <c r="LFK2031" s="85"/>
      <c r="LFL2031" s="85"/>
      <c r="LFM2031" s="85"/>
      <c r="LFN2031" s="85"/>
      <c r="LFO2031" s="85"/>
      <c r="LFP2031" s="85"/>
      <c r="LFQ2031" s="85"/>
      <c r="LFR2031" s="85"/>
      <c r="LFS2031" s="85"/>
      <c r="LFT2031" s="85"/>
      <c r="LFU2031" s="85"/>
      <c r="LFV2031" s="85"/>
      <c r="LFW2031" s="85"/>
      <c r="LFX2031" s="85"/>
      <c r="LFY2031" s="85"/>
      <c r="LFZ2031" s="85"/>
      <c r="LGA2031" s="85"/>
      <c r="LGB2031" s="85"/>
      <c r="LGC2031" s="85"/>
      <c r="LGD2031" s="85"/>
      <c r="LGE2031" s="85"/>
      <c r="LGF2031" s="85"/>
      <c r="LGG2031" s="85"/>
      <c r="LGH2031" s="85"/>
      <c r="LGI2031" s="85"/>
      <c r="LGJ2031" s="85"/>
      <c r="LGK2031" s="85"/>
      <c r="LGL2031" s="85"/>
      <c r="LGM2031" s="85"/>
      <c r="LGN2031" s="85"/>
      <c r="LGO2031" s="85"/>
      <c r="LGP2031" s="85"/>
      <c r="LGQ2031" s="85"/>
      <c r="LGR2031" s="85"/>
      <c r="LGS2031" s="85"/>
      <c r="LGT2031" s="85"/>
      <c r="LGU2031" s="85"/>
      <c r="LGV2031" s="85"/>
      <c r="LGW2031" s="85"/>
      <c r="LGX2031" s="85"/>
      <c r="LGY2031" s="85"/>
      <c r="LGZ2031" s="85"/>
      <c r="LHA2031" s="85"/>
      <c r="LHB2031" s="85"/>
      <c r="LHC2031" s="85"/>
      <c r="LHD2031" s="85"/>
      <c r="LHE2031" s="85"/>
      <c r="LHF2031" s="85"/>
      <c r="LHG2031" s="85"/>
      <c r="LHH2031" s="85"/>
      <c r="LHI2031" s="85"/>
      <c r="LHJ2031" s="85"/>
      <c r="LHK2031" s="85"/>
      <c r="LHL2031" s="85"/>
      <c r="LHM2031" s="85"/>
      <c r="LHN2031" s="85"/>
      <c r="LHO2031" s="85"/>
      <c r="LHP2031" s="85"/>
      <c r="LHQ2031" s="85"/>
      <c r="LHR2031" s="85"/>
      <c r="LHS2031" s="85"/>
      <c r="LHT2031" s="85"/>
      <c r="LHU2031" s="85"/>
      <c r="LHV2031" s="85"/>
      <c r="LHW2031" s="85"/>
      <c r="LHX2031" s="85"/>
      <c r="LHY2031" s="85"/>
      <c r="LHZ2031" s="85"/>
      <c r="LIA2031" s="85"/>
      <c r="LIB2031" s="85"/>
      <c r="LIC2031" s="85"/>
      <c r="LID2031" s="85"/>
      <c r="LIE2031" s="85"/>
      <c r="LIF2031" s="85"/>
      <c r="LIG2031" s="85"/>
      <c r="LIH2031" s="85"/>
      <c r="LII2031" s="85"/>
      <c r="LIJ2031" s="85"/>
      <c r="LIK2031" s="85"/>
      <c r="LIL2031" s="85"/>
      <c r="LIM2031" s="85"/>
      <c r="LIN2031" s="85"/>
      <c r="LIO2031" s="85"/>
      <c r="LIP2031" s="85"/>
      <c r="LIQ2031" s="85"/>
      <c r="LIR2031" s="85"/>
      <c r="LIS2031" s="85"/>
      <c r="LIT2031" s="85"/>
      <c r="LIU2031" s="85"/>
      <c r="LIV2031" s="85"/>
      <c r="LIW2031" s="85"/>
      <c r="LIX2031" s="85"/>
      <c r="LIY2031" s="85"/>
      <c r="LIZ2031" s="85"/>
      <c r="LJA2031" s="85"/>
      <c r="LJB2031" s="85"/>
      <c r="LJC2031" s="85"/>
      <c r="LJD2031" s="85"/>
      <c r="LJE2031" s="85"/>
      <c r="LJF2031" s="85"/>
      <c r="LJG2031" s="85"/>
      <c r="LJH2031" s="85"/>
      <c r="LJI2031" s="85"/>
      <c r="LJJ2031" s="85"/>
      <c r="LJK2031" s="85"/>
      <c r="LJL2031" s="85"/>
      <c r="LJM2031" s="85"/>
      <c r="LJN2031" s="85"/>
      <c r="LJO2031" s="85"/>
      <c r="LJP2031" s="85"/>
      <c r="LJQ2031" s="85"/>
      <c r="LJR2031" s="85"/>
      <c r="LJS2031" s="85"/>
      <c r="LJT2031" s="85"/>
      <c r="LJU2031" s="85"/>
      <c r="LJV2031" s="85"/>
      <c r="LJW2031" s="85"/>
      <c r="LJX2031" s="85"/>
      <c r="LJY2031" s="85"/>
      <c r="LJZ2031" s="85"/>
      <c r="LKA2031" s="85"/>
      <c r="LKB2031" s="85"/>
      <c r="LKC2031" s="85"/>
      <c r="LKD2031" s="85"/>
      <c r="LKE2031" s="85"/>
      <c r="LKF2031" s="85"/>
      <c r="LKG2031" s="85"/>
      <c r="LKH2031" s="85"/>
      <c r="LKI2031" s="85"/>
      <c r="LKJ2031" s="85"/>
      <c r="LKK2031" s="85"/>
      <c r="LKL2031" s="85"/>
      <c r="LKM2031" s="85"/>
      <c r="LKN2031" s="85"/>
      <c r="LKO2031" s="85"/>
      <c r="LKP2031" s="85"/>
      <c r="LKQ2031" s="85"/>
      <c r="LKR2031" s="85"/>
      <c r="LKS2031" s="85"/>
      <c r="LKT2031" s="85"/>
      <c r="LKU2031" s="85"/>
      <c r="LKV2031" s="85"/>
      <c r="LKW2031" s="85"/>
      <c r="LKX2031" s="85"/>
      <c r="LKY2031" s="85"/>
      <c r="LKZ2031" s="85"/>
      <c r="LLA2031" s="85"/>
      <c r="LLB2031" s="85"/>
      <c r="LLC2031" s="85"/>
      <c r="LLD2031" s="85"/>
      <c r="LLE2031" s="85"/>
      <c r="LLF2031" s="85"/>
      <c r="LLG2031" s="85"/>
      <c r="LLH2031" s="85"/>
      <c r="LLI2031" s="85"/>
      <c r="LLJ2031" s="85"/>
      <c r="LLK2031" s="85"/>
      <c r="LLL2031" s="85"/>
      <c r="LLM2031" s="85"/>
      <c r="LLN2031" s="85"/>
      <c r="LLO2031" s="85"/>
      <c r="LLP2031" s="85"/>
      <c r="LLQ2031" s="85"/>
      <c r="LLR2031" s="85"/>
      <c r="LLS2031" s="85"/>
      <c r="LLT2031" s="85"/>
      <c r="LLU2031" s="85"/>
      <c r="LLV2031" s="85"/>
      <c r="LLW2031" s="85"/>
      <c r="LLX2031" s="85"/>
      <c r="LLY2031" s="85"/>
      <c r="LLZ2031" s="85"/>
      <c r="LMA2031" s="85"/>
      <c r="LMB2031" s="85"/>
      <c r="LMC2031" s="85"/>
      <c r="LMD2031" s="85"/>
      <c r="LME2031" s="85"/>
      <c r="LMF2031" s="85"/>
      <c r="LMG2031" s="85"/>
      <c r="LMH2031" s="85"/>
      <c r="LMI2031" s="85"/>
      <c r="LMJ2031" s="85"/>
      <c r="LMK2031" s="85"/>
      <c r="LML2031" s="85"/>
      <c r="LMM2031" s="85"/>
      <c r="LMN2031" s="85"/>
      <c r="LMO2031" s="85"/>
      <c r="LMP2031" s="85"/>
      <c r="LMQ2031" s="85"/>
      <c r="LMR2031" s="85"/>
      <c r="LMS2031" s="85"/>
      <c r="LMT2031" s="85"/>
      <c r="LMU2031" s="85"/>
      <c r="LMV2031" s="85"/>
      <c r="LMW2031" s="85"/>
      <c r="LMX2031" s="85"/>
      <c r="LMY2031" s="85"/>
      <c r="LMZ2031" s="85"/>
      <c r="LNA2031" s="85"/>
      <c r="LNB2031" s="85"/>
      <c r="LNC2031" s="85"/>
      <c r="LND2031" s="85"/>
      <c r="LNE2031" s="85"/>
      <c r="LNF2031" s="85"/>
      <c r="LNG2031" s="85"/>
      <c r="LNH2031" s="85"/>
      <c r="LNI2031" s="85"/>
      <c r="LNJ2031" s="85"/>
      <c r="LNK2031" s="85"/>
      <c r="LNL2031" s="85"/>
      <c r="LNM2031" s="85"/>
      <c r="LNN2031" s="85"/>
      <c r="LNO2031" s="85"/>
      <c r="LNP2031" s="85"/>
      <c r="LNQ2031" s="85"/>
      <c r="LNR2031" s="85"/>
      <c r="LNS2031" s="85"/>
      <c r="LNT2031" s="85"/>
      <c r="LNU2031" s="85"/>
      <c r="LNV2031" s="85"/>
      <c r="LNW2031" s="85"/>
      <c r="LNX2031" s="85"/>
      <c r="LNY2031" s="85"/>
      <c r="LNZ2031" s="85"/>
      <c r="LOA2031" s="85"/>
      <c r="LOB2031" s="85"/>
      <c r="LOC2031" s="85"/>
      <c r="LOD2031" s="85"/>
      <c r="LOE2031" s="85"/>
      <c r="LOF2031" s="85"/>
      <c r="LOG2031" s="85"/>
      <c r="LOH2031" s="85"/>
      <c r="LOI2031" s="85"/>
      <c r="LOJ2031" s="85"/>
      <c r="LOK2031" s="85"/>
      <c r="LOL2031" s="85"/>
      <c r="LOM2031" s="85"/>
      <c r="LON2031" s="85"/>
      <c r="LOO2031" s="85"/>
      <c r="LOP2031" s="85"/>
      <c r="LOQ2031" s="85"/>
      <c r="LOR2031" s="85"/>
      <c r="LOS2031" s="85"/>
      <c r="LOT2031" s="85"/>
      <c r="LOU2031" s="85"/>
      <c r="LOV2031" s="85"/>
      <c r="LOW2031" s="85"/>
      <c r="LOX2031" s="85"/>
      <c r="LOY2031" s="85"/>
      <c r="LOZ2031" s="85"/>
      <c r="LPA2031" s="85"/>
      <c r="LPB2031" s="85"/>
      <c r="LPC2031" s="85"/>
      <c r="LPD2031" s="85"/>
      <c r="LPE2031" s="85"/>
      <c r="LPF2031" s="85"/>
      <c r="LPG2031" s="85"/>
      <c r="LPH2031" s="85"/>
      <c r="LPI2031" s="85"/>
      <c r="LPJ2031" s="85"/>
      <c r="LPK2031" s="85"/>
      <c r="LPL2031" s="85"/>
      <c r="LPM2031" s="85"/>
      <c r="LPN2031" s="85"/>
      <c r="LPO2031" s="85"/>
      <c r="LPP2031" s="85"/>
      <c r="LPQ2031" s="85"/>
      <c r="LPR2031" s="85"/>
      <c r="LPS2031" s="85"/>
      <c r="LPT2031" s="85"/>
      <c r="LPU2031" s="85"/>
      <c r="LPV2031" s="85"/>
      <c r="LPW2031" s="85"/>
      <c r="LPX2031" s="85"/>
      <c r="LPY2031" s="85"/>
      <c r="LPZ2031" s="85"/>
      <c r="LQA2031" s="85"/>
      <c r="LQB2031" s="85"/>
      <c r="LQC2031" s="85"/>
      <c r="LQD2031" s="85"/>
      <c r="LQE2031" s="85"/>
      <c r="LQF2031" s="85"/>
      <c r="LQG2031" s="85"/>
      <c r="LQH2031" s="85"/>
      <c r="LQI2031" s="85"/>
      <c r="LQJ2031" s="85"/>
      <c r="LQK2031" s="85"/>
      <c r="LQL2031" s="85"/>
      <c r="LQM2031" s="85"/>
      <c r="LQN2031" s="85"/>
      <c r="LQO2031" s="85"/>
      <c r="LQP2031" s="85"/>
      <c r="LQQ2031" s="85"/>
      <c r="LQR2031" s="85"/>
      <c r="LQS2031" s="85"/>
      <c r="LQT2031" s="85"/>
      <c r="LQU2031" s="85"/>
      <c r="LQV2031" s="85"/>
      <c r="LQW2031" s="85"/>
      <c r="LQX2031" s="85"/>
      <c r="LQY2031" s="85"/>
      <c r="LQZ2031" s="85"/>
      <c r="LRA2031" s="85"/>
      <c r="LRB2031" s="85"/>
      <c r="LRC2031" s="85"/>
      <c r="LRD2031" s="85"/>
      <c r="LRE2031" s="85"/>
      <c r="LRF2031" s="85"/>
      <c r="LRG2031" s="85"/>
      <c r="LRH2031" s="85"/>
      <c r="LRI2031" s="85"/>
      <c r="LRJ2031" s="85"/>
      <c r="LRK2031" s="85"/>
      <c r="LRL2031" s="85"/>
      <c r="LRM2031" s="85"/>
      <c r="LRN2031" s="85"/>
      <c r="LRO2031" s="85"/>
      <c r="LRP2031" s="85"/>
      <c r="LRQ2031" s="85"/>
      <c r="LRR2031" s="85"/>
      <c r="LRS2031" s="85"/>
      <c r="LRT2031" s="85"/>
      <c r="LRU2031" s="85"/>
      <c r="LRV2031" s="85"/>
      <c r="LRW2031" s="85"/>
      <c r="LRX2031" s="85"/>
      <c r="LRY2031" s="85"/>
      <c r="LRZ2031" s="85"/>
      <c r="LSA2031" s="85"/>
      <c r="LSB2031" s="85"/>
      <c r="LSC2031" s="85"/>
      <c r="LSD2031" s="85"/>
      <c r="LSE2031" s="85"/>
      <c r="LSF2031" s="85"/>
      <c r="LSG2031" s="85"/>
      <c r="LSH2031" s="85"/>
      <c r="LSI2031" s="85"/>
      <c r="LSJ2031" s="85"/>
      <c r="LSK2031" s="85"/>
      <c r="LSL2031" s="85"/>
      <c r="LSM2031" s="85"/>
      <c r="LSN2031" s="85"/>
      <c r="LSO2031" s="85"/>
      <c r="LSP2031" s="85"/>
      <c r="LSQ2031" s="85"/>
      <c r="LSR2031" s="85"/>
      <c r="LSS2031" s="85"/>
      <c r="LST2031" s="85"/>
      <c r="LSU2031" s="85"/>
      <c r="LSV2031" s="85"/>
      <c r="LSW2031" s="85"/>
      <c r="LSX2031" s="85"/>
      <c r="LSY2031" s="85"/>
      <c r="LSZ2031" s="85"/>
      <c r="LTA2031" s="85"/>
      <c r="LTB2031" s="85"/>
      <c r="LTC2031" s="85"/>
      <c r="LTD2031" s="85"/>
      <c r="LTE2031" s="85"/>
      <c r="LTF2031" s="85"/>
      <c r="LTG2031" s="85"/>
      <c r="LTH2031" s="85"/>
      <c r="LTI2031" s="85"/>
      <c r="LTJ2031" s="85"/>
      <c r="LTK2031" s="85"/>
      <c r="LTL2031" s="85"/>
      <c r="LTM2031" s="85"/>
      <c r="LTN2031" s="85"/>
      <c r="LTO2031" s="85"/>
      <c r="LTP2031" s="85"/>
      <c r="LTQ2031" s="85"/>
      <c r="LTR2031" s="85"/>
      <c r="LTS2031" s="85"/>
      <c r="LTT2031" s="85"/>
      <c r="LTU2031" s="85"/>
      <c r="LTV2031" s="85"/>
      <c r="LTW2031" s="85"/>
      <c r="LTX2031" s="85"/>
      <c r="LTY2031" s="85"/>
      <c r="LTZ2031" s="85"/>
      <c r="LUA2031" s="85"/>
      <c r="LUB2031" s="85"/>
      <c r="LUC2031" s="85"/>
      <c r="LUD2031" s="85"/>
      <c r="LUE2031" s="85"/>
      <c r="LUF2031" s="85"/>
      <c r="LUG2031" s="85"/>
      <c r="LUH2031" s="85"/>
      <c r="LUI2031" s="85"/>
      <c r="LUJ2031" s="85"/>
      <c r="LUK2031" s="85"/>
      <c r="LUL2031" s="85"/>
      <c r="LUM2031" s="85"/>
      <c r="LUN2031" s="85"/>
      <c r="LUO2031" s="85"/>
      <c r="LUP2031" s="85"/>
      <c r="LUQ2031" s="85"/>
      <c r="LUR2031" s="85"/>
      <c r="LUS2031" s="85"/>
      <c r="LUT2031" s="85"/>
      <c r="LUU2031" s="85"/>
      <c r="LUV2031" s="85"/>
      <c r="LUW2031" s="85"/>
      <c r="LUX2031" s="85"/>
      <c r="LUY2031" s="85"/>
      <c r="LUZ2031" s="85"/>
      <c r="LVA2031" s="85"/>
      <c r="LVB2031" s="85"/>
      <c r="LVC2031" s="85"/>
      <c r="LVD2031" s="85"/>
      <c r="LVE2031" s="85"/>
      <c r="LVF2031" s="85"/>
      <c r="LVG2031" s="85"/>
      <c r="LVH2031" s="85"/>
      <c r="LVI2031" s="85"/>
      <c r="LVJ2031" s="85"/>
      <c r="LVK2031" s="85"/>
      <c r="LVL2031" s="85"/>
      <c r="LVM2031" s="85"/>
      <c r="LVN2031" s="85"/>
      <c r="LVO2031" s="85"/>
      <c r="LVP2031" s="85"/>
      <c r="LVQ2031" s="85"/>
      <c r="LVR2031" s="85"/>
      <c r="LVS2031" s="85"/>
      <c r="LVT2031" s="85"/>
      <c r="LVU2031" s="85"/>
      <c r="LVV2031" s="85"/>
      <c r="LVW2031" s="85"/>
      <c r="LVX2031" s="85"/>
      <c r="LVY2031" s="85"/>
      <c r="LVZ2031" s="85"/>
      <c r="LWA2031" s="85"/>
      <c r="LWB2031" s="85"/>
      <c r="LWC2031" s="85"/>
      <c r="LWD2031" s="85"/>
      <c r="LWE2031" s="85"/>
      <c r="LWF2031" s="85"/>
      <c r="LWG2031" s="85"/>
      <c r="LWH2031" s="85"/>
      <c r="LWI2031" s="85"/>
      <c r="LWJ2031" s="85"/>
      <c r="LWK2031" s="85"/>
      <c r="LWL2031" s="85"/>
      <c r="LWM2031" s="85"/>
      <c r="LWN2031" s="85"/>
      <c r="LWO2031" s="85"/>
      <c r="LWP2031" s="85"/>
      <c r="LWQ2031" s="85"/>
      <c r="LWR2031" s="85"/>
      <c r="LWS2031" s="85"/>
      <c r="LWT2031" s="85"/>
      <c r="LWU2031" s="85"/>
      <c r="LWV2031" s="85"/>
      <c r="LWW2031" s="85"/>
      <c r="LWX2031" s="85"/>
      <c r="LWY2031" s="85"/>
      <c r="LWZ2031" s="85"/>
      <c r="LXA2031" s="85"/>
      <c r="LXB2031" s="85"/>
      <c r="LXC2031" s="85"/>
      <c r="LXD2031" s="85"/>
      <c r="LXE2031" s="85"/>
      <c r="LXF2031" s="85"/>
      <c r="LXG2031" s="85"/>
      <c r="LXH2031" s="85"/>
      <c r="LXI2031" s="85"/>
      <c r="LXJ2031" s="85"/>
      <c r="LXK2031" s="85"/>
      <c r="LXL2031" s="85"/>
      <c r="LXM2031" s="85"/>
      <c r="LXN2031" s="85"/>
      <c r="LXO2031" s="85"/>
      <c r="LXP2031" s="85"/>
      <c r="LXQ2031" s="85"/>
      <c r="LXR2031" s="85"/>
      <c r="LXS2031" s="85"/>
      <c r="LXT2031" s="85"/>
      <c r="LXU2031" s="85"/>
      <c r="LXV2031" s="85"/>
      <c r="LXW2031" s="85"/>
      <c r="LXX2031" s="85"/>
      <c r="LXY2031" s="85"/>
      <c r="LXZ2031" s="85"/>
      <c r="LYA2031" s="85"/>
      <c r="LYB2031" s="85"/>
      <c r="LYC2031" s="85"/>
      <c r="LYD2031" s="85"/>
      <c r="LYE2031" s="85"/>
      <c r="LYF2031" s="85"/>
      <c r="LYG2031" s="85"/>
      <c r="LYH2031" s="85"/>
      <c r="LYI2031" s="85"/>
      <c r="LYJ2031" s="85"/>
      <c r="LYK2031" s="85"/>
      <c r="LYL2031" s="85"/>
      <c r="LYM2031" s="85"/>
      <c r="LYN2031" s="85"/>
      <c r="LYO2031" s="85"/>
      <c r="LYP2031" s="85"/>
      <c r="LYQ2031" s="85"/>
      <c r="LYR2031" s="85"/>
      <c r="LYS2031" s="85"/>
      <c r="LYT2031" s="85"/>
      <c r="LYU2031" s="85"/>
      <c r="LYV2031" s="85"/>
      <c r="LYW2031" s="85"/>
      <c r="LYX2031" s="85"/>
      <c r="LYY2031" s="85"/>
      <c r="LYZ2031" s="85"/>
      <c r="LZA2031" s="85"/>
      <c r="LZB2031" s="85"/>
      <c r="LZC2031" s="85"/>
      <c r="LZD2031" s="85"/>
      <c r="LZE2031" s="85"/>
      <c r="LZF2031" s="85"/>
      <c r="LZG2031" s="85"/>
      <c r="LZH2031" s="85"/>
      <c r="LZI2031" s="85"/>
      <c r="LZJ2031" s="85"/>
      <c r="LZK2031" s="85"/>
      <c r="LZL2031" s="85"/>
      <c r="LZM2031" s="85"/>
      <c r="LZN2031" s="85"/>
      <c r="LZO2031" s="85"/>
      <c r="LZP2031" s="85"/>
      <c r="LZQ2031" s="85"/>
      <c r="LZR2031" s="85"/>
      <c r="LZS2031" s="85"/>
      <c r="LZT2031" s="85"/>
      <c r="LZU2031" s="85"/>
      <c r="LZV2031" s="85"/>
      <c r="LZW2031" s="85"/>
      <c r="LZX2031" s="85"/>
      <c r="LZY2031" s="85"/>
      <c r="LZZ2031" s="85"/>
      <c r="MAA2031" s="85"/>
      <c r="MAB2031" s="85"/>
      <c r="MAC2031" s="85"/>
      <c r="MAD2031" s="85"/>
      <c r="MAE2031" s="85"/>
      <c r="MAF2031" s="85"/>
      <c r="MAG2031" s="85"/>
      <c r="MAH2031" s="85"/>
      <c r="MAI2031" s="85"/>
      <c r="MAJ2031" s="85"/>
      <c r="MAK2031" s="85"/>
      <c r="MAL2031" s="85"/>
      <c r="MAM2031" s="85"/>
      <c r="MAN2031" s="85"/>
      <c r="MAO2031" s="85"/>
      <c r="MAP2031" s="85"/>
      <c r="MAQ2031" s="85"/>
      <c r="MAR2031" s="85"/>
      <c r="MAS2031" s="85"/>
      <c r="MAT2031" s="85"/>
      <c r="MAU2031" s="85"/>
      <c r="MAV2031" s="85"/>
      <c r="MAW2031" s="85"/>
      <c r="MAX2031" s="85"/>
      <c r="MAY2031" s="85"/>
      <c r="MAZ2031" s="85"/>
      <c r="MBA2031" s="85"/>
      <c r="MBB2031" s="85"/>
      <c r="MBC2031" s="85"/>
      <c r="MBD2031" s="85"/>
      <c r="MBE2031" s="85"/>
      <c r="MBF2031" s="85"/>
      <c r="MBG2031" s="85"/>
      <c r="MBH2031" s="85"/>
      <c r="MBI2031" s="85"/>
      <c r="MBJ2031" s="85"/>
      <c r="MBK2031" s="85"/>
      <c r="MBL2031" s="85"/>
      <c r="MBM2031" s="85"/>
      <c r="MBN2031" s="85"/>
      <c r="MBO2031" s="85"/>
      <c r="MBP2031" s="85"/>
      <c r="MBQ2031" s="85"/>
      <c r="MBR2031" s="85"/>
      <c r="MBS2031" s="85"/>
      <c r="MBT2031" s="85"/>
      <c r="MBU2031" s="85"/>
      <c r="MBV2031" s="85"/>
      <c r="MBW2031" s="85"/>
      <c r="MBX2031" s="85"/>
      <c r="MBY2031" s="85"/>
      <c r="MBZ2031" s="85"/>
      <c r="MCA2031" s="85"/>
      <c r="MCB2031" s="85"/>
      <c r="MCC2031" s="85"/>
      <c r="MCD2031" s="85"/>
      <c r="MCE2031" s="85"/>
      <c r="MCF2031" s="85"/>
      <c r="MCG2031" s="85"/>
      <c r="MCH2031" s="85"/>
      <c r="MCI2031" s="85"/>
      <c r="MCJ2031" s="85"/>
      <c r="MCK2031" s="85"/>
      <c r="MCL2031" s="85"/>
      <c r="MCM2031" s="85"/>
      <c r="MCN2031" s="85"/>
      <c r="MCO2031" s="85"/>
      <c r="MCP2031" s="85"/>
      <c r="MCQ2031" s="85"/>
      <c r="MCR2031" s="85"/>
      <c r="MCS2031" s="85"/>
      <c r="MCT2031" s="85"/>
      <c r="MCU2031" s="85"/>
      <c r="MCV2031" s="85"/>
      <c r="MCW2031" s="85"/>
      <c r="MCX2031" s="85"/>
      <c r="MCY2031" s="85"/>
      <c r="MCZ2031" s="85"/>
      <c r="MDA2031" s="85"/>
      <c r="MDB2031" s="85"/>
      <c r="MDC2031" s="85"/>
      <c r="MDD2031" s="85"/>
      <c r="MDE2031" s="85"/>
      <c r="MDF2031" s="85"/>
      <c r="MDG2031" s="85"/>
      <c r="MDH2031" s="85"/>
      <c r="MDI2031" s="85"/>
      <c r="MDJ2031" s="85"/>
      <c r="MDK2031" s="85"/>
      <c r="MDL2031" s="85"/>
      <c r="MDM2031" s="85"/>
      <c r="MDN2031" s="85"/>
      <c r="MDO2031" s="85"/>
      <c r="MDP2031" s="85"/>
      <c r="MDQ2031" s="85"/>
      <c r="MDR2031" s="85"/>
      <c r="MDS2031" s="85"/>
      <c r="MDT2031" s="85"/>
      <c r="MDU2031" s="85"/>
      <c r="MDV2031" s="85"/>
      <c r="MDW2031" s="85"/>
      <c r="MDX2031" s="85"/>
      <c r="MDY2031" s="85"/>
      <c r="MDZ2031" s="85"/>
      <c r="MEA2031" s="85"/>
      <c r="MEB2031" s="85"/>
      <c r="MEC2031" s="85"/>
      <c r="MED2031" s="85"/>
      <c r="MEE2031" s="85"/>
      <c r="MEF2031" s="85"/>
      <c r="MEG2031" s="85"/>
      <c r="MEH2031" s="85"/>
      <c r="MEI2031" s="85"/>
      <c r="MEJ2031" s="85"/>
      <c r="MEK2031" s="85"/>
      <c r="MEL2031" s="85"/>
      <c r="MEM2031" s="85"/>
      <c r="MEN2031" s="85"/>
      <c r="MEO2031" s="85"/>
      <c r="MEP2031" s="85"/>
      <c r="MEQ2031" s="85"/>
      <c r="MER2031" s="85"/>
      <c r="MES2031" s="85"/>
      <c r="MET2031" s="85"/>
      <c r="MEU2031" s="85"/>
      <c r="MEV2031" s="85"/>
      <c r="MEW2031" s="85"/>
      <c r="MEX2031" s="85"/>
      <c r="MEY2031" s="85"/>
      <c r="MEZ2031" s="85"/>
      <c r="MFA2031" s="85"/>
      <c r="MFB2031" s="85"/>
      <c r="MFC2031" s="85"/>
      <c r="MFD2031" s="85"/>
      <c r="MFE2031" s="85"/>
      <c r="MFF2031" s="85"/>
      <c r="MFG2031" s="85"/>
      <c r="MFH2031" s="85"/>
      <c r="MFI2031" s="85"/>
      <c r="MFJ2031" s="85"/>
      <c r="MFK2031" s="85"/>
      <c r="MFL2031" s="85"/>
      <c r="MFM2031" s="85"/>
      <c r="MFN2031" s="85"/>
      <c r="MFO2031" s="85"/>
      <c r="MFP2031" s="85"/>
      <c r="MFQ2031" s="85"/>
      <c r="MFR2031" s="85"/>
      <c r="MFS2031" s="85"/>
      <c r="MFT2031" s="85"/>
      <c r="MFU2031" s="85"/>
      <c r="MFV2031" s="85"/>
      <c r="MFW2031" s="85"/>
      <c r="MFX2031" s="85"/>
      <c r="MFY2031" s="85"/>
      <c r="MFZ2031" s="85"/>
      <c r="MGA2031" s="85"/>
      <c r="MGB2031" s="85"/>
      <c r="MGC2031" s="85"/>
      <c r="MGD2031" s="85"/>
      <c r="MGE2031" s="85"/>
      <c r="MGF2031" s="85"/>
      <c r="MGG2031" s="85"/>
      <c r="MGH2031" s="85"/>
      <c r="MGI2031" s="85"/>
      <c r="MGJ2031" s="85"/>
      <c r="MGK2031" s="85"/>
      <c r="MGL2031" s="85"/>
      <c r="MGM2031" s="85"/>
      <c r="MGN2031" s="85"/>
      <c r="MGO2031" s="85"/>
      <c r="MGP2031" s="85"/>
      <c r="MGQ2031" s="85"/>
      <c r="MGR2031" s="85"/>
      <c r="MGS2031" s="85"/>
      <c r="MGT2031" s="85"/>
      <c r="MGU2031" s="85"/>
      <c r="MGV2031" s="85"/>
      <c r="MGW2031" s="85"/>
      <c r="MGX2031" s="85"/>
      <c r="MGY2031" s="85"/>
      <c r="MGZ2031" s="85"/>
      <c r="MHA2031" s="85"/>
      <c r="MHB2031" s="85"/>
      <c r="MHC2031" s="85"/>
      <c r="MHD2031" s="85"/>
      <c r="MHE2031" s="85"/>
      <c r="MHF2031" s="85"/>
      <c r="MHG2031" s="85"/>
      <c r="MHH2031" s="85"/>
      <c r="MHI2031" s="85"/>
      <c r="MHJ2031" s="85"/>
      <c r="MHK2031" s="85"/>
      <c r="MHL2031" s="85"/>
      <c r="MHM2031" s="85"/>
      <c r="MHN2031" s="85"/>
      <c r="MHO2031" s="85"/>
      <c r="MHP2031" s="85"/>
      <c r="MHQ2031" s="85"/>
      <c r="MHR2031" s="85"/>
      <c r="MHS2031" s="85"/>
      <c r="MHT2031" s="85"/>
      <c r="MHU2031" s="85"/>
      <c r="MHV2031" s="85"/>
      <c r="MHW2031" s="85"/>
      <c r="MHX2031" s="85"/>
      <c r="MHY2031" s="85"/>
      <c r="MHZ2031" s="85"/>
      <c r="MIA2031" s="85"/>
      <c r="MIB2031" s="85"/>
      <c r="MIC2031" s="85"/>
      <c r="MID2031" s="85"/>
      <c r="MIE2031" s="85"/>
      <c r="MIF2031" s="85"/>
      <c r="MIG2031" s="85"/>
      <c r="MIH2031" s="85"/>
      <c r="MII2031" s="85"/>
      <c r="MIJ2031" s="85"/>
      <c r="MIK2031" s="85"/>
      <c r="MIL2031" s="85"/>
      <c r="MIM2031" s="85"/>
      <c r="MIN2031" s="85"/>
      <c r="MIO2031" s="85"/>
      <c r="MIP2031" s="85"/>
      <c r="MIQ2031" s="85"/>
      <c r="MIR2031" s="85"/>
      <c r="MIS2031" s="85"/>
      <c r="MIT2031" s="85"/>
      <c r="MIU2031" s="85"/>
      <c r="MIV2031" s="85"/>
      <c r="MIW2031" s="85"/>
      <c r="MIX2031" s="85"/>
      <c r="MIY2031" s="85"/>
      <c r="MIZ2031" s="85"/>
      <c r="MJA2031" s="85"/>
      <c r="MJB2031" s="85"/>
      <c r="MJC2031" s="85"/>
      <c r="MJD2031" s="85"/>
      <c r="MJE2031" s="85"/>
      <c r="MJF2031" s="85"/>
      <c r="MJG2031" s="85"/>
      <c r="MJH2031" s="85"/>
      <c r="MJI2031" s="85"/>
      <c r="MJJ2031" s="85"/>
      <c r="MJK2031" s="85"/>
      <c r="MJL2031" s="85"/>
      <c r="MJM2031" s="85"/>
      <c r="MJN2031" s="85"/>
      <c r="MJO2031" s="85"/>
      <c r="MJP2031" s="85"/>
      <c r="MJQ2031" s="85"/>
      <c r="MJR2031" s="85"/>
      <c r="MJS2031" s="85"/>
      <c r="MJT2031" s="85"/>
      <c r="MJU2031" s="85"/>
      <c r="MJV2031" s="85"/>
      <c r="MJW2031" s="85"/>
      <c r="MJX2031" s="85"/>
      <c r="MJY2031" s="85"/>
      <c r="MJZ2031" s="85"/>
      <c r="MKA2031" s="85"/>
      <c r="MKB2031" s="85"/>
      <c r="MKC2031" s="85"/>
      <c r="MKD2031" s="85"/>
      <c r="MKE2031" s="85"/>
      <c r="MKF2031" s="85"/>
      <c r="MKG2031" s="85"/>
      <c r="MKH2031" s="85"/>
      <c r="MKI2031" s="85"/>
      <c r="MKJ2031" s="85"/>
      <c r="MKK2031" s="85"/>
      <c r="MKL2031" s="85"/>
      <c r="MKM2031" s="85"/>
      <c r="MKN2031" s="85"/>
      <c r="MKO2031" s="85"/>
      <c r="MKP2031" s="85"/>
      <c r="MKQ2031" s="85"/>
      <c r="MKR2031" s="85"/>
      <c r="MKS2031" s="85"/>
      <c r="MKT2031" s="85"/>
      <c r="MKU2031" s="85"/>
      <c r="MKV2031" s="85"/>
      <c r="MKW2031" s="85"/>
      <c r="MKX2031" s="85"/>
      <c r="MKY2031" s="85"/>
      <c r="MKZ2031" s="85"/>
      <c r="MLA2031" s="85"/>
      <c r="MLB2031" s="85"/>
      <c r="MLC2031" s="85"/>
      <c r="MLD2031" s="85"/>
      <c r="MLE2031" s="85"/>
      <c r="MLF2031" s="85"/>
      <c r="MLG2031" s="85"/>
      <c r="MLH2031" s="85"/>
      <c r="MLI2031" s="85"/>
      <c r="MLJ2031" s="85"/>
      <c r="MLK2031" s="85"/>
      <c r="MLL2031" s="85"/>
      <c r="MLM2031" s="85"/>
      <c r="MLN2031" s="85"/>
      <c r="MLO2031" s="85"/>
      <c r="MLP2031" s="85"/>
      <c r="MLQ2031" s="85"/>
      <c r="MLR2031" s="85"/>
      <c r="MLS2031" s="85"/>
      <c r="MLT2031" s="85"/>
      <c r="MLU2031" s="85"/>
      <c r="MLV2031" s="85"/>
      <c r="MLW2031" s="85"/>
      <c r="MLX2031" s="85"/>
      <c r="MLY2031" s="85"/>
      <c r="MLZ2031" s="85"/>
      <c r="MMA2031" s="85"/>
      <c r="MMB2031" s="85"/>
      <c r="MMC2031" s="85"/>
      <c r="MMD2031" s="85"/>
      <c r="MME2031" s="85"/>
      <c r="MMF2031" s="85"/>
      <c r="MMG2031" s="85"/>
      <c r="MMH2031" s="85"/>
      <c r="MMI2031" s="85"/>
      <c r="MMJ2031" s="85"/>
      <c r="MMK2031" s="85"/>
      <c r="MML2031" s="85"/>
      <c r="MMM2031" s="85"/>
      <c r="MMN2031" s="85"/>
      <c r="MMO2031" s="85"/>
      <c r="MMP2031" s="85"/>
      <c r="MMQ2031" s="85"/>
      <c r="MMR2031" s="85"/>
      <c r="MMS2031" s="85"/>
      <c r="MMT2031" s="85"/>
      <c r="MMU2031" s="85"/>
      <c r="MMV2031" s="85"/>
      <c r="MMW2031" s="85"/>
      <c r="MMX2031" s="85"/>
      <c r="MMY2031" s="85"/>
      <c r="MMZ2031" s="85"/>
      <c r="MNA2031" s="85"/>
      <c r="MNB2031" s="85"/>
      <c r="MNC2031" s="85"/>
      <c r="MND2031" s="85"/>
      <c r="MNE2031" s="85"/>
      <c r="MNF2031" s="85"/>
      <c r="MNG2031" s="85"/>
      <c r="MNH2031" s="85"/>
      <c r="MNI2031" s="85"/>
      <c r="MNJ2031" s="85"/>
      <c r="MNK2031" s="85"/>
      <c r="MNL2031" s="85"/>
      <c r="MNM2031" s="85"/>
      <c r="MNN2031" s="85"/>
      <c r="MNO2031" s="85"/>
      <c r="MNP2031" s="85"/>
      <c r="MNQ2031" s="85"/>
      <c r="MNR2031" s="85"/>
      <c r="MNS2031" s="85"/>
      <c r="MNT2031" s="85"/>
      <c r="MNU2031" s="85"/>
      <c r="MNV2031" s="85"/>
      <c r="MNW2031" s="85"/>
      <c r="MNX2031" s="85"/>
      <c r="MNY2031" s="85"/>
      <c r="MNZ2031" s="85"/>
      <c r="MOA2031" s="85"/>
      <c r="MOB2031" s="85"/>
      <c r="MOC2031" s="85"/>
      <c r="MOD2031" s="85"/>
      <c r="MOE2031" s="85"/>
      <c r="MOF2031" s="85"/>
      <c r="MOG2031" s="85"/>
      <c r="MOH2031" s="85"/>
      <c r="MOI2031" s="85"/>
      <c r="MOJ2031" s="85"/>
      <c r="MOK2031" s="85"/>
      <c r="MOL2031" s="85"/>
      <c r="MOM2031" s="85"/>
      <c r="MON2031" s="85"/>
      <c r="MOO2031" s="85"/>
      <c r="MOP2031" s="85"/>
      <c r="MOQ2031" s="85"/>
      <c r="MOR2031" s="85"/>
      <c r="MOS2031" s="85"/>
      <c r="MOT2031" s="85"/>
      <c r="MOU2031" s="85"/>
      <c r="MOV2031" s="85"/>
      <c r="MOW2031" s="85"/>
      <c r="MOX2031" s="85"/>
      <c r="MOY2031" s="85"/>
      <c r="MOZ2031" s="85"/>
      <c r="MPA2031" s="85"/>
      <c r="MPB2031" s="85"/>
      <c r="MPC2031" s="85"/>
      <c r="MPD2031" s="85"/>
      <c r="MPE2031" s="85"/>
      <c r="MPF2031" s="85"/>
      <c r="MPG2031" s="85"/>
      <c r="MPH2031" s="85"/>
      <c r="MPI2031" s="85"/>
      <c r="MPJ2031" s="85"/>
      <c r="MPK2031" s="85"/>
      <c r="MPL2031" s="85"/>
      <c r="MPM2031" s="85"/>
      <c r="MPN2031" s="85"/>
      <c r="MPO2031" s="85"/>
      <c r="MPP2031" s="85"/>
      <c r="MPQ2031" s="85"/>
      <c r="MPR2031" s="85"/>
      <c r="MPS2031" s="85"/>
      <c r="MPT2031" s="85"/>
      <c r="MPU2031" s="85"/>
      <c r="MPV2031" s="85"/>
      <c r="MPW2031" s="85"/>
      <c r="MPX2031" s="85"/>
      <c r="MPY2031" s="85"/>
      <c r="MPZ2031" s="85"/>
      <c r="MQA2031" s="85"/>
      <c r="MQB2031" s="85"/>
      <c r="MQC2031" s="85"/>
      <c r="MQD2031" s="85"/>
      <c r="MQE2031" s="85"/>
      <c r="MQF2031" s="85"/>
      <c r="MQG2031" s="85"/>
      <c r="MQH2031" s="85"/>
      <c r="MQI2031" s="85"/>
      <c r="MQJ2031" s="85"/>
      <c r="MQK2031" s="85"/>
      <c r="MQL2031" s="85"/>
      <c r="MQM2031" s="85"/>
      <c r="MQN2031" s="85"/>
      <c r="MQO2031" s="85"/>
      <c r="MQP2031" s="85"/>
      <c r="MQQ2031" s="85"/>
      <c r="MQR2031" s="85"/>
      <c r="MQS2031" s="85"/>
      <c r="MQT2031" s="85"/>
      <c r="MQU2031" s="85"/>
      <c r="MQV2031" s="85"/>
      <c r="MQW2031" s="85"/>
      <c r="MQX2031" s="85"/>
      <c r="MQY2031" s="85"/>
      <c r="MQZ2031" s="85"/>
      <c r="MRA2031" s="85"/>
      <c r="MRB2031" s="85"/>
      <c r="MRC2031" s="85"/>
      <c r="MRD2031" s="85"/>
      <c r="MRE2031" s="85"/>
      <c r="MRF2031" s="85"/>
      <c r="MRG2031" s="85"/>
      <c r="MRH2031" s="85"/>
      <c r="MRI2031" s="85"/>
      <c r="MRJ2031" s="85"/>
      <c r="MRK2031" s="85"/>
      <c r="MRL2031" s="85"/>
      <c r="MRM2031" s="85"/>
      <c r="MRN2031" s="85"/>
      <c r="MRO2031" s="85"/>
      <c r="MRP2031" s="85"/>
      <c r="MRQ2031" s="85"/>
      <c r="MRR2031" s="85"/>
      <c r="MRS2031" s="85"/>
      <c r="MRT2031" s="85"/>
      <c r="MRU2031" s="85"/>
      <c r="MRV2031" s="85"/>
      <c r="MRW2031" s="85"/>
      <c r="MRX2031" s="85"/>
      <c r="MRY2031" s="85"/>
      <c r="MRZ2031" s="85"/>
      <c r="MSA2031" s="85"/>
      <c r="MSB2031" s="85"/>
      <c r="MSC2031" s="85"/>
      <c r="MSD2031" s="85"/>
      <c r="MSE2031" s="85"/>
      <c r="MSF2031" s="85"/>
      <c r="MSG2031" s="85"/>
      <c r="MSH2031" s="85"/>
      <c r="MSI2031" s="85"/>
      <c r="MSJ2031" s="85"/>
      <c r="MSK2031" s="85"/>
      <c r="MSL2031" s="85"/>
      <c r="MSM2031" s="85"/>
      <c r="MSN2031" s="85"/>
      <c r="MSO2031" s="85"/>
      <c r="MSP2031" s="85"/>
      <c r="MSQ2031" s="85"/>
      <c r="MSR2031" s="85"/>
      <c r="MSS2031" s="85"/>
      <c r="MST2031" s="85"/>
      <c r="MSU2031" s="85"/>
      <c r="MSV2031" s="85"/>
      <c r="MSW2031" s="85"/>
      <c r="MSX2031" s="85"/>
      <c r="MSY2031" s="85"/>
      <c r="MSZ2031" s="85"/>
      <c r="MTA2031" s="85"/>
      <c r="MTB2031" s="85"/>
      <c r="MTC2031" s="85"/>
      <c r="MTD2031" s="85"/>
      <c r="MTE2031" s="85"/>
      <c r="MTF2031" s="85"/>
      <c r="MTG2031" s="85"/>
      <c r="MTH2031" s="85"/>
      <c r="MTI2031" s="85"/>
      <c r="MTJ2031" s="85"/>
      <c r="MTK2031" s="85"/>
      <c r="MTL2031" s="85"/>
      <c r="MTM2031" s="85"/>
      <c r="MTN2031" s="85"/>
      <c r="MTO2031" s="85"/>
      <c r="MTP2031" s="85"/>
      <c r="MTQ2031" s="85"/>
      <c r="MTR2031" s="85"/>
      <c r="MTS2031" s="85"/>
      <c r="MTT2031" s="85"/>
      <c r="MTU2031" s="85"/>
      <c r="MTV2031" s="85"/>
      <c r="MTW2031" s="85"/>
      <c r="MTX2031" s="85"/>
      <c r="MTY2031" s="85"/>
      <c r="MTZ2031" s="85"/>
      <c r="MUA2031" s="85"/>
      <c r="MUB2031" s="85"/>
      <c r="MUC2031" s="85"/>
      <c r="MUD2031" s="85"/>
      <c r="MUE2031" s="85"/>
      <c r="MUF2031" s="85"/>
      <c r="MUG2031" s="85"/>
      <c r="MUH2031" s="85"/>
      <c r="MUI2031" s="85"/>
      <c r="MUJ2031" s="85"/>
      <c r="MUK2031" s="85"/>
      <c r="MUL2031" s="85"/>
      <c r="MUM2031" s="85"/>
      <c r="MUN2031" s="85"/>
      <c r="MUO2031" s="85"/>
      <c r="MUP2031" s="85"/>
      <c r="MUQ2031" s="85"/>
      <c r="MUR2031" s="85"/>
      <c r="MUS2031" s="85"/>
      <c r="MUT2031" s="85"/>
      <c r="MUU2031" s="85"/>
      <c r="MUV2031" s="85"/>
      <c r="MUW2031" s="85"/>
      <c r="MUX2031" s="85"/>
      <c r="MUY2031" s="85"/>
      <c r="MUZ2031" s="85"/>
      <c r="MVA2031" s="85"/>
      <c r="MVB2031" s="85"/>
      <c r="MVC2031" s="85"/>
      <c r="MVD2031" s="85"/>
      <c r="MVE2031" s="85"/>
      <c r="MVF2031" s="85"/>
      <c r="MVG2031" s="85"/>
      <c r="MVH2031" s="85"/>
      <c r="MVI2031" s="85"/>
      <c r="MVJ2031" s="85"/>
      <c r="MVK2031" s="85"/>
      <c r="MVL2031" s="85"/>
      <c r="MVM2031" s="85"/>
      <c r="MVN2031" s="85"/>
      <c r="MVO2031" s="85"/>
      <c r="MVP2031" s="85"/>
      <c r="MVQ2031" s="85"/>
      <c r="MVR2031" s="85"/>
      <c r="MVS2031" s="85"/>
      <c r="MVT2031" s="85"/>
      <c r="MVU2031" s="85"/>
      <c r="MVV2031" s="85"/>
      <c r="MVW2031" s="85"/>
      <c r="MVX2031" s="85"/>
      <c r="MVY2031" s="85"/>
      <c r="MVZ2031" s="85"/>
      <c r="MWA2031" s="85"/>
      <c r="MWB2031" s="85"/>
      <c r="MWC2031" s="85"/>
      <c r="MWD2031" s="85"/>
      <c r="MWE2031" s="85"/>
      <c r="MWF2031" s="85"/>
      <c r="MWG2031" s="85"/>
      <c r="MWH2031" s="85"/>
      <c r="MWI2031" s="85"/>
      <c r="MWJ2031" s="85"/>
      <c r="MWK2031" s="85"/>
      <c r="MWL2031" s="85"/>
      <c r="MWM2031" s="85"/>
      <c r="MWN2031" s="85"/>
      <c r="MWO2031" s="85"/>
      <c r="MWP2031" s="85"/>
      <c r="MWQ2031" s="85"/>
      <c r="MWR2031" s="85"/>
      <c r="MWS2031" s="85"/>
      <c r="MWT2031" s="85"/>
      <c r="MWU2031" s="85"/>
      <c r="MWV2031" s="85"/>
      <c r="MWW2031" s="85"/>
      <c r="MWX2031" s="85"/>
      <c r="MWY2031" s="85"/>
      <c r="MWZ2031" s="85"/>
      <c r="MXA2031" s="85"/>
      <c r="MXB2031" s="85"/>
      <c r="MXC2031" s="85"/>
      <c r="MXD2031" s="85"/>
      <c r="MXE2031" s="85"/>
      <c r="MXF2031" s="85"/>
      <c r="MXG2031" s="85"/>
      <c r="MXH2031" s="85"/>
      <c r="MXI2031" s="85"/>
      <c r="MXJ2031" s="85"/>
      <c r="MXK2031" s="85"/>
      <c r="MXL2031" s="85"/>
      <c r="MXM2031" s="85"/>
      <c r="MXN2031" s="85"/>
      <c r="MXO2031" s="85"/>
      <c r="MXP2031" s="85"/>
      <c r="MXQ2031" s="85"/>
      <c r="MXR2031" s="85"/>
      <c r="MXS2031" s="85"/>
      <c r="MXT2031" s="85"/>
      <c r="MXU2031" s="85"/>
      <c r="MXV2031" s="85"/>
      <c r="MXW2031" s="85"/>
      <c r="MXX2031" s="85"/>
      <c r="MXY2031" s="85"/>
      <c r="MXZ2031" s="85"/>
      <c r="MYA2031" s="85"/>
      <c r="MYB2031" s="85"/>
      <c r="MYC2031" s="85"/>
      <c r="MYD2031" s="85"/>
      <c r="MYE2031" s="85"/>
      <c r="MYF2031" s="85"/>
      <c r="MYG2031" s="85"/>
      <c r="MYH2031" s="85"/>
      <c r="MYI2031" s="85"/>
      <c r="MYJ2031" s="85"/>
      <c r="MYK2031" s="85"/>
      <c r="MYL2031" s="85"/>
      <c r="MYM2031" s="85"/>
      <c r="MYN2031" s="85"/>
      <c r="MYO2031" s="85"/>
      <c r="MYP2031" s="85"/>
      <c r="MYQ2031" s="85"/>
      <c r="MYR2031" s="85"/>
      <c r="MYS2031" s="85"/>
      <c r="MYT2031" s="85"/>
      <c r="MYU2031" s="85"/>
      <c r="MYV2031" s="85"/>
      <c r="MYW2031" s="85"/>
      <c r="MYX2031" s="85"/>
      <c r="MYY2031" s="85"/>
      <c r="MYZ2031" s="85"/>
      <c r="MZA2031" s="85"/>
      <c r="MZB2031" s="85"/>
      <c r="MZC2031" s="85"/>
      <c r="MZD2031" s="85"/>
      <c r="MZE2031" s="85"/>
      <c r="MZF2031" s="85"/>
      <c r="MZG2031" s="85"/>
      <c r="MZH2031" s="85"/>
      <c r="MZI2031" s="85"/>
      <c r="MZJ2031" s="85"/>
      <c r="MZK2031" s="85"/>
      <c r="MZL2031" s="85"/>
      <c r="MZM2031" s="85"/>
      <c r="MZN2031" s="85"/>
      <c r="MZO2031" s="85"/>
      <c r="MZP2031" s="85"/>
      <c r="MZQ2031" s="85"/>
      <c r="MZR2031" s="85"/>
      <c r="MZS2031" s="85"/>
      <c r="MZT2031" s="85"/>
      <c r="MZU2031" s="85"/>
      <c r="MZV2031" s="85"/>
      <c r="MZW2031" s="85"/>
      <c r="MZX2031" s="85"/>
      <c r="MZY2031" s="85"/>
      <c r="MZZ2031" s="85"/>
      <c r="NAA2031" s="85"/>
      <c r="NAB2031" s="85"/>
      <c r="NAC2031" s="85"/>
      <c r="NAD2031" s="85"/>
      <c r="NAE2031" s="85"/>
      <c r="NAF2031" s="85"/>
      <c r="NAG2031" s="85"/>
      <c r="NAH2031" s="85"/>
      <c r="NAI2031" s="85"/>
      <c r="NAJ2031" s="85"/>
      <c r="NAK2031" s="85"/>
      <c r="NAL2031" s="85"/>
      <c r="NAM2031" s="85"/>
      <c r="NAN2031" s="85"/>
      <c r="NAO2031" s="85"/>
      <c r="NAP2031" s="85"/>
      <c r="NAQ2031" s="85"/>
      <c r="NAR2031" s="85"/>
      <c r="NAS2031" s="85"/>
      <c r="NAT2031" s="85"/>
      <c r="NAU2031" s="85"/>
      <c r="NAV2031" s="85"/>
      <c r="NAW2031" s="85"/>
      <c r="NAX2031" s="85"/>
      <c r="NAY2031" s="85"/>
      <c r="NAZ2031" s="85"/>
      <c r="NBA2031" s="85"/>
      <c r="NBB2031" s="85"/>
      <c r="NBC2031" s="85"/>
      <c r="NBD2031" s="85"/>
      <c r="NBE2031" s="85"/>
      <c r="NBF2031" s="85"/>
      <c r="NBG2031" s="85"/>
      <c r="NBH2031" s="85"/>
      <c r="NBI2031" s="85"/>
      <c r="NBJ2031" s="85"/>
      <c r="NBK2031" s="85"/>
      <c r="NBL2031" s="85"/>
      <c r="NBM2031" s="85"/>
      <c r="NBN2031" s="85"/>
      <c r="NBO2031" s="85"/>
      <c r="NBP2031" s="85"/>
      <c r="NBQ2031" s="85"/>
      <c r="NBR2031" s="85"/>
      <c r="NBS2031" s="85"/>
      <c r="NBT2031" s="85"/>
      <c r="NBU2031" s="85"/>
      <c r="NBV2031" s="85"/>
      <c r="NBW2031" s="85"/>
      <c r="NBX2031" s="85"/>
      <c r="NBY2031" s="85"/>
      <c r="NBZ2031" s="85"/>
      <c r="NCA2031" s="85"/>
      <c r="NCB2031" s="85"/>
      <c r="NCC2031" s="85"/>
      <c r="NCD2031" s="85"/>
      <c r="NCE2031" s="85"/>
      <c r="NCF2031" s="85"/>
      <c r="NCG2031" s="85"/>
      <c r="NCH2031" s="85"/>
      <c r="NCI2031" s="85"/>
      <c r="NCJ2031" s="85"/>
      <c r="NCK2031" s="85"/>
      <c r="NCL2031" s="85"/>
      <c r="NCM2031" s="85"/>
      <c r="NCN2031" s="85"/>
      <c r="NCO2031" s="85"/>
      <c r="NCP2031" s="85"/>
      <c r="NCQ2031" s="85"/>
      <c r="NCR2031" s="85"/>
      <c r="NCS2031" s="85"/>
      <c r="NCT2031" s="85"/>
      <c r="NCU2031" s="85"/>
      <c r="NCV2031" s="85"/>
      <c r="NCW2031" s="85"/>
      <c r="NCX2031" s="85"/>
      <c r="NCY2031" s="85"/>
      <c r="NCZ2031" s="85"/>
      <c r="NDA2031" s="85"/>
      <c r="NDB2031" s="85"/>
      <c r="NDC2031" s="85"/>
      <c r="NDD2031" s="85"/>
      <c r="NDE2031" s="85"/>
      <c r="NDF2031" s="85"/>
      <c r="NDG2031" s="85"/>
      <c r="NDH2031" s="85"/>
      <c r="NDI2031" s="85"/>
      <c r="NDJ2031" s="85"/>
      <c r="NDK2031" s="85"/>
      <c r="NDL2031" s="85"/>
      <c r="NDM2031" s="85"/>
      <c r="NDN2031" s="85"/>
      <c r="NDO2031" s="85"/>
      <c r="NDP2031" s="85"/>
      <c r="NDQ2031" s="85"/>
      <c r="NDR2031" s="85"/>
      <c r="NDS2031" s="85"/>
      <c r="NDT2031" s="85"/>
      <c r="NDU2031" s="85"/>
      <c r="NDV2031" s="85"/>
      <c r="NDW2031" s="85"/>
      <c r="NDX2031" s="85"/>
      <c r="NDY2031" s="85"/>
      <c r="NDZ2031" s="85"/>
      <c r="NEA2031" s="85"/>
      <c r="NEB2031" s="85"/>
      <c r="NEC2031" s="85"/>
      <c r="NED2031" s="85"/>
      <c r="NEE2031" s="85"/>
      <c r="NEF2031" s="85"/>
      <c r="NEG2031" s="85"/>
      <c r="NEH2031" s="85"/>
      <c r="NEI2031" s="85"/>
      <c r="NEJ2031" s="85"/>
      <c r="NEK2031" s="85"/>
      <c r="NEL2031" s="85"/>
      <c r="NEM2031" s="85"/>
      <c r="NEN2031" s="85"/>
      <c r="NEO2031" s="85"/>
      <c r="NEP2031" s="85"/>
      <c r="NEQ2031" s="85"/>
      <c r="NER2031" s="85"/>
      <c r="NES2031" s="85"/>
      <c r="NET2031" s="85"/>
      <c r="NEU2031" s="85"/>
      <c r="NEV2031" s="85"/>
      <c r="NEW2031" s="85"/>
      <c r="NEX2031" s="85"/>
      <c r="NEY2031" s="85"/>
      <c r="NEZ2031" s="85"/>
      <c r="NFA2031" s="85"/>
      <c r="NFB2031" s="85"/>
      <c r="NFC2031" s="85"/>
      <c r="NFD2031" s="85"/>
      <c r="NFE2031" s="85"/>
      <c r="NFF2031" s="85"/>
      <c r="NFG2031" s="85"/>
      <c r="NFH2031" s="85"/>
      <c r="NFI2031" s="85"/>
      <c r="NFJ2031" s="85"/>
      <c r="NFK2031" s="85"/>
      <c r="NFL2031" s="85"/>
      <c r="NFM2031" s="85"/>
      <c r="NFN2031" s="85"/>
      <c r="NFO2031" s="85"/>
      <c r="NFP2031" s="85"/>
      <c r="NFQ2031" s="85"/>
      <c r="NFR2031" s="85"/>
      <c r="NFS2031" s="85"/>
      <c r="NFT2031" s="85"/>
      <c r="NFU2031" s="85"/>
      <c r="NFV2031" s="85"/>
      <c r="NFW2031" s="85"/>
      <c r="NFX2031" s="85"/>
      <c r="NFY2031" s="85"/>
      <c r="NFZ2031" s="85"/>
      <c r="NGA2031" s="85"/>
      <c r="NGB2031" s="85"/>
      <c r="NGC2031" s="85"/>
      <c r="NGD2031" s="85"/>
      <c r="NGE2031" s="85"/>
      <c r="NGF2031" s="85"/>
      <c r="NGG2031" s="85"/>
      <c r="NGH2031" s="85"/>
      <c r="NGI2031" s="85"/>
      <c r="NGJ2031" s="85"/>
      <c r="NGK2031" s="85"/>
      <c r="NGL2031" s="85"/>
      <c r="NGM2031" s="85"/>
      <c r="NGN2031" s="85"/>
      <c r="NGO2031" s="85"/>
      <c r="NGP2031" s="85"/>
      <c r="NGQ2031" s="85"/>
      <c r="NGR2031" s="85"/>
      <c r="NGS2031" s="85"/>
      <c r="NGT2031" s="85"/>
      <c r="NGU2031" s="85"/>
      <c r="NGV2031" s="85"/>
      <c r="NGW2031" s="85"/>
      <c r="NGX2031" s="85"/>
      <c r="NGY2031" s="85"/>
      <c r="NGZ2031" s="85"/>
      <c r="NHA2031" s="85"/>
      <c r="NHB2031" s="85"/>
      <c r="NHC2031" s="85"/>
      <c r="NHD2031" s="85"/>
      <c r="NHE2031" s="85"/>
      <c r="NHF2031" s="85"/>
      <c r="NHG2031" s="85"/>
      <c r="NHH2031" s="85"/>
      <c r="NHI2031" s="85"/>
      <c r="NHJ2031" s="85"/>
      <c r="NHK2031" s="85"/>
      <c r="NHL2031" s="85"/>
      <c r="NHM2031" s="85"/>
      <c r="NHN2031" s="85"/>
      <c r="NHO2031" s="85"/>
      <c r="NHP2031" s="85"/>
      <c r="NHQ2031" s="85"/>
      <c r="NHR2031" s="85"/>
      <c r="NHS2031" s="85"/>
      <c r="NHT2031" s="85"/>
      <c r="NHU2031" s="85"/>
      <c r="NHV2031" s="85"/>
      <c r="NHW2031" s="85"/>
      <c r="NHX2031" s="85"/>
      <c r="NHY2031" s="85"/>
      <c r="NHZ2031" s="85"/>
      <c r="NIA2031" s="85"/>
      <c r="NIB2031" s="85"/>
      <c r="NIC2031" s="85"/>
      <c r="NID2031" s="85"/>
      <c r="NIE2031" s="85"/>
      <c r="NIF2031" s="85"/>
      <c r="NIG2031" s="85"/>
      <c r="NIH2031" s="85"/>
      <c r="NII2031" s="85"/>
      <c r="NIJ2031" s="85"/>
      <c r="NIK2031" s="85"/>
      <c r="NIL2031" s="85"/>
      <c r="NIM2031" s="85"/>
      <c r="NIN2031" s="85"/>
      <c r="NIO2031" s="85"/>
      <c r="NIP2031" s="85"/>
      <c r="NIQ2031" s="85"/>
      <c r="NIR2031" s="85"/>
      <c r="NIS2031" s="85"/>
      <c r="NIT2031" s="85"/>
      <c r="NIU2031" s="85"/>
      <c r="NIV2031" s="85"/>
      <c r="NIW2031" s="85"/>
      <c r="NIX2031" s="85"/>
      <c r="NIY2031" s="85"/>
      <c r="NIZ2031" s="85"/>
      <c r="NJA2031" s="85"/>
      <c r="NJB2031" s="85"/>
      <c r="NJC2031" s="85"/>
      <c r="NJD2031" s="85"/>
      <c r="NJE2031" s="85"/>
      <c r="NJF2031" s="85"/>
      <c r="NJG2031" s="85"/>
      <c r="NJH2031" s="85"/>
      <c r="NJI2031" s="85"/>
      <c r="NJJ2031" s="85"/>
      <c r="NJK2031" s="85"/>
      <c r="NJL2031" s="85"/>
      <c r="NJM2031" s="85"/>
      <c r="NJN2031" s="85"/>
      <c r="NJO2031" s="85"/>
      <c r="NJP2031" s="85"/>
      <c r="NJQ2031" s="85"/>
      <c r="NJR2031" s="85"/>
      <c r="NJS2031" s="85"/>
      <c r="NJT2031" s="85"/>
      <c r="NJU2031" s="85"/>
      <c r="NJV2031" s="85"/>
      <c r="NJW2031" s="85"/>
      <c r="NJX2031" s="85"/>
      <c r="NJY2031" s="85"/>
      <c r="NJZ2031" s="85"/>
      <c r="NKA2031" s="85"/>
      <c r="NKB2031" s="85"/>
      <c r="NKC2031" s="85"/>
      <c r="NKD2031" s="85"/>
      <c r="NKE2031" s="85"/>
      <c r="NKF2031" s="85"/>
      <c r="NKG2031" s="85"/>
      <c r="NKH2031" s="85"/>
      <c r="NKI2031" s="85"/>
      <c r="NKJ2031" s="85"/>
      <c r="NKK2031" s="85"/>
      <c r="NKL2031" s="85"/>
      <c r="NKM2031" s="85"/>
      <c r="NKN2031" s="85"/>
      <c r="NKO2031" s="85"/>
      <c r="NKP2031" s="85"/>
      <c r="NKQ2031" s="85"/>
      <c r="NKR2031" s="85"/>
      <c r="NKS2031" s="85"/>
      <c r="NKT2031" s="85"/>
      <c r="NKU2031" s="85"/>
      <c r="NKV2031" s="85"/>
      <c r="NKW2031" s="85"/>
      <c r="NKX2031" s="85"/>
      <c r="NKY2031" s="85"/>
      <c r="NKZ2031" s="85"/>
      <c r="NLA2031" s="85"/>
      <c r="NLB2031" s="85"/>
      <c r="NLC2031" s="85"/>
      <c r="NLD2031" s="85"/>
      <c r="NLE2031" s="85"/>
      <c r="NLF2031" s="85"/>
      <c r="NLG2031" s="85"/>
      <c r="NLH2031" s="85"/>
      <c r="NLI2031" s="85"/>
      <c r="NLJ2031" s="85"/>
      <c r="NLK2031" s="85"/>
      <c r="NLL2031" s="85"/>
      <c r="NLM2031" s="85"/>
      <c r="NLN2031" s="85"/>
      <c r="NLO2031" s="85"/>
      <c r="NLP2031" s="85"/>
      <c r="NLQ2031" s="85"/>
      <c r="NLR2031" s="85"/>
      <c r="NLS2031" s="85"/>
      <c r="NLT2031" s="85"/>
      <c r="NLU2031" s="85"/>
      <c r="NLV2031" s="85"/>
      <c r="NLW2031" s="85"/>
      <c r="NLX2031" s="85"/>
      <c r="NLY2031" s="85"/>
      <c r="NLZ2031" s="85"/>
      <c r="NMA2031" s="85"/>
      <c r="NMB2031" s="85"/>
      <c r="NMC2031" s="85"/>
      <c r="NMD2031" s="85"/>
      <c r="NME2031" s="85"/>
      <c r="NMF2031" s="85"/>
      <c r="NMG2031" s="85"/>
      <c r="NMH2031" s="85"/>
      <c r="NMI2031" s="85"/>
      <c r="NMJ2031" s="85"/>
      <c r="NMK2031" s="85"/>
      <c r="NML2031" s="85"/>
      <c r="NMM2031" s="85"/>
      <c r="NMN2031" s="85"/>
      <c r="NMO2031" s="85"/>
      <c r="NMP2031" s="85"/>
      <c r="NMQ2031" s="85"/>
      <c r="NMR2031" s="85"/>
      <c r="NMS2031" s="85"/>
      <c r="NMT2031" s="85"/>
      <c r="NMU2031" s="85"/>
      <c r="NMV2031" s="85"/>
      <c r="NMW2031" s="85"/>
      <c r="NMX2031" s="85"/>
      <c r="NMY2031" s="85"/>
      <c r="NMZ2031" s="85"/>
      <c r="NNA2031" s="85"/>
      <c r="NNB2031" s="85"/>
      <c r="NNC2031" s="85"/>
      <c r="NND2031" s="85"/>
      <c r="NNE2031" s="85"/>
      <c r="NNF2031" s="85"/>
      <c r="NNG2031" s="85"/>
      <c r="NNH2031" s="85"/>
      <c r="NNI2031" s="85"/>
      <c r="NNJ2031" s="85"/>
      <c r="NNK2031" s="85"/>
      <c r="NNL2031" s="85"/>
      <c r="NNM2031" s="85"/>
      <c r="NNN2031" s="85"/>
      <c r="NNO2031" s="85"/>
      <c r="NNP2031" s="85"/>
      <c r="NNQ2031" s="85"/>
      <c r="NNR2031" s="85"/>
      <c r="NNS2031" s="85"/>
      <c r="NNT2031" s="85"/>
      <c r="NNU2031" s="85"/>
      <c r="NNV2031" s="85"/>
      <c r="NNW2031" s="85"/>
      <c r="NNX2031" s="85"/>
      <c r="NNY2031" s="85"/>
      <c r="NNZ2031" s="85"/>
      <c r="NOA2031" s="85"/>
      <c r="NOB2031" s="85"/>
      <c r="NOC2031" s="85"/>
      <c r="NOD2031" s="85"/>
      <c r="NOE2031" s="85"/>
      <c r="NOF2031" s="85"/>
      <c r="NOG2031" s="85"/>
      <c r="NOH2031" s="85"/>
      <c r="NOI2031" s="85"/>
      <c r="NOJ2031" s="85"/>
      <c r="NOK2031" s="85"/>
      <c r="NOL2031" s="85"/>
      <c r="NOM2031" s="85"/>
      <c r="NON2031" s="85"/>
      <c r="NOO2031" s="85"/>
      <c r="NOP2031" s="85"/>
      <c r="NOQ2031" s="85"/>
      <c r="NOR2031" s="85"/>
      <c r="NOS2031" s="85"/>
      <c r="NOT2031" s="85"/>
      <c r="NOU2031" s="85"/>
      <c r="NOV2031" s="85"/>
      <c r="NOW2031" s="85"/>
      <c r="NOX2031" s="85"/>
      <c r="NOY2031" s="85"/>
      <c r="NOZ2031" s="85"/>
      <c r="NPA2031" s="85"/>
      <c r="NPB2031" s="85"/>
      <c r="NPC2031" s="85"/>
      <c r="NPD2031" s="85"/>
      <c r="NPE2031" s="85"/>
      <c r="NPF2031" s="85"/>
      <c r="NPG2031" s="85"/>
      <c r="NPH2031" s="85"/>
      <c r="NPI2031" s="85"/>
      <c r="NPJ2031" s="85"/>
      <c r="NPK2031" s="85"/>
      <c r="NPL2031" s="85"/>
      <c r="NPM2031" s="85"/>
      <c r="NPN2031" s="85"/>
      <c r="NPO2031" s="85"/>
      <c r="NPP2031" s="85"/>
      <c r="NPQ2031" s="85"/>
      <c r="NPR2031" s="85"/>
      <c r="NPS2031" s="85"/>
      <c r="NPT2031" s="85"/>
      <c r="NPU2031" s="85"/>
      <c r="NPV2031" s="85"/>
      <c r="NPW2031" s="85"/>
      <c r="NPX2031" s="85"/>
      <c r="NPY2031" s="85"/>
      <c r="NPZ2031" s="85"/>
      <c r="NQA2031" s="85"/>
      <c r="NQB2031" s="85"/>
      <c r="NQC2031" s="85"/>
      <c r="NQD2031" s="85"/>
      <c r="NQE2031" s="85"/>
      <c r="NQF2031" s="85"/>
      <c r="NQG2031" s="85"/>
      <c r="NQH2031" s="85"/>
      <c r="NQI2031" s="85"/>
      <c r="NQJ2031" s="85"/>
      <c r="NQK2031" s="85"/>
      <c r="NQL2031" s="85"/>
      <c r="NQM2031" s="85"/>
      <c r="NQN2031" s="85"/>
      <c r="NQO2031" s="85"/>
      <c r="NQP2031" s="85"/>
      <c r="NQQ2031" s="85"/>
      <c r="NQR2031" s="85"/>
      <c r="NQS2031" s="85"/>
      <c r="NQT2031" s="85"/>
      <c r="NQU2031" s="85"/>
      <c r="NQV2031" s="85"/>
      <c r="NQW2031" s="85"/>
      <c r="NQX2031" s="85"/>
      <c r="NQY2031" s="85"/>
      <c r="NQZ2031" s="85"/>
      <c r="NRA2031" s="85"/>
      <c r="NRB2031" s="85"/>
      <c r="NRC2031" s="85"/>
      <c r="NRD2031" s="85"/>
      <c r="NRE2031" s="85"/>
      <c r="NRF2031" s="85"/>
      <c r="NRG2031" s="85"/>
      <c r="NRH2031" s="85"/>
      <c r="NRI2031" s="85"/>
      <c r="NRJ2031" s="85"/>
      <c r="NRK2031" s="85"/>
      <c r="NRL2031" s="85"/>
      <c r="NRM2031" s="85"/>
      <c r="NRN2031" s="85"/>
      <c r="NRO2031" s="85"/>
      <c r="NRP2031" s="85"/>
      <c r="NRQ2031" s="85"/>
      <c r="NRR2031" s="85"/>
      <c r="NRS2031" s="85"/>
      <c r="NRT2031" s="85"/>
      <c r="NRU2031" s="85"/>
      <c r="NRV2031" s="85"/>
      <c r="NRW2031" s="85"/>
      <c r="NRX2031" s="85"/>
      <c r="NRY2031" s="85"/>
      <c r="NRZ2031" s="85"/>
      <c r="NSA2031" s="85"/>
      <c r="NSB2031" s="85"/>
      <c r="NSC2031" s="85"/>
      <c r="NSD2031" s="85"/>
      <c r="NSE2031" s="85"/>
      <c r="NSF2031" s="85"/>
      <c r="NSG2031" s="85"/>
      <c r="NSH2031" s="85"/>
      <c r="NSI2031" s="85"/>
      <c r="NSJ2031" s="85"/>
      <c r="NSK2031" s="85"/>
      <c r="NSL2031" s="85"/>
      <c r="NSM2031" s="85"/>
      <c r="NSN2031" s="85"/>
      <c r="NSO2031" s="85"/>
      <c r="NSP2031" s="85"/>
      <c r="NSQ2031" s="85"/>
      <c r="NSR2031" s="85"/>
      <c r="NSS2031" s="85"/>
      <c r="NST2031" s="85"/>
      <c r="NSU2031" s="85"/>
      <c r="NSV2031" s="85"/>
      <c r="NSW2031" s="85"/>
      <c r="NSX2031" s="85"/>
      <c r="NSY2031" s="85"/>
      <c r="NSZ2031" s="85"/>
      <c r="NTA2031" s="85"/>
      <c r="NTB2031" s="85"/>
      <c r="NTC2031" s="85"/>
      <c r="NTD2031" s="85"/>
      <c r="NTE2031" s="85"/>
      <c r="NTF2031" s="85"/>
      <c r="NTG2031" s="85"/>
      <c r="NTH2031" s="85"/>
      <c r="NTI2031" s="85"/>
      <c r="NTJ2031" s="85"/>
      <c r="NTK2031" s="85"/>
      <c r="NTL2031" s="85"/>
      <c r="NTM2031" s="85"/>
      <c r="NTN2031" s="85"/>
      <c r="NTO2031" s="85"/>
      <c r="NTP2031" s="85"/>
      <c r="NTQ2031" s="85"/>
      <c r="NTR2031" s="85"/>
      <c r="NTS2031" s="85"/>
      <c r="NTT2031" s="85"/>
      <c r="NTU2031" s="85"/>
      <c r="NTV2031" s="85"/>
      <c r="NTW2031" s="85"/>
      <c r="NTX2031" s="85"/>
      <c r="NTY2031" s="85"/>
      <c r="NTZ2031" s="85"/>
      <c r="NUA2031" s="85"/>
      <c r="NUB2031" s="85"/>
      <c r="NUC2031" s="85"/>
      <c r="NUD2031" s="85"/>
      <c r="NUE2031" s="85"/>
      <c r="NUF2031" s="85"/>
      <c r="NUG2031" s="85"/>
      <c r="NUH2031" s="85"/>
      <c r="NUI2031" s="85"/>
      <c r="NUJ2031" s="85"/>
      <c r="NUK2031" s="85"/>
      <c r="NUL2031" s="85"/>
      <c r="NUM2031" s="85"/>
      <c r="NUN2031" s="85"/>
      <c r="NUO2031" s="85"/>
      <c r="NUP2031" s="85"/>
      <c r="NUQ2031" s="85"/>
      <c r="NUR2031" s="85"/>
      <c r="NUS2031" s="85"/>
      <c r="NUT2031" s="85"/>
      <c r="NUU2031" s="85"/>
      <c r="NUV2031" s="85"/>
      <c r="NUW2031" s="85"/>
      <c r="NUX2031" s="85"/>
      <c r="NUY2031" s="85"/>
      <c r="NUZ2031" s="85"/>
      <c r="NVA2031" s="85"/>
      <c r="NVB2031" s="85"/>
      <c r="NVC2031" s="85"/>
      <c r="NVD2031" s="85"/>
      <c r="NVE2031" s="85"/>
      <c r="NVF2031" s="85"/>
      <c r="NVG2031" s="85"/>
      <c r="NVH2031" s="85"/>
      <c r="NVI2031" s="85"/>
      <c r="NVJ2031" s="85"/>
      <c r="NVK2031" s="85"/>
      <c r="NVL2031" s="85"/>
      <c r="NVM2031" s="85"/>
      <c r="NVN2031" s="85"/>
      <c r="NVO2031" s="85"/>
      <c r="NVP2031" s="85"/>
      <c r="NVQ2031" s="85"/>
      <c r="NVR2031" s="85"/>
      <c r="NVS2031" s="85"/>
      <c r="NVT2031" s="85"/>
      <c r="NVU2031" s="85"/>
      <c r="NVV2031" s="85"/>
      <c r="NVW2031" s="85"/>
      <c r="NVX2031" s="85"/>
      <c r="NVY2031" s="85"/>
      <c r="NVZ2031" s="85"/>
      <c r="NWA2031" s="85"/>
      <c r="NWB2031" s="85"/>
      <c r="NWC2031" s="85"/>
      <c r="NWD2031" s="85"/>
      <c r="NWE2031" s="85"/>
      <c r="NWF2031" s="85"/>
      <c r="NWG2031" s="85"/>
      <c r="NWH2031" s="85"/>
      <c r="NWI2031" s="85"/>
      <c r="NWJ2031" s="85"/>
      <c r="NWK2031" s="85"/>
      <c r="NWL2031" s="85"/>
      <c r="NWM2031" s="85"/>
      <c r="NWN2031" s="85"/>
      <c r="NWO2031" s="85"/>
      <c r="NWP2031" s="85"/>
      <c r="NWQ2031" s="85"/>
      <c r="NWR2031" s="85"/>
      <c r="NWS2031" s="85"/>
      <c r="NWT2031" s="85"/>
      <c r="NWU2031" s="85"/>
      <c r="NWV2031" s="85"/>
      <c r="NWW2031" s="85"/>
      <c r="NWX2031" s="85"/>
      <c r="NWY2031" s="85"/>
      <c r="NWZ2031" s="85"/>
      <c r="NXA2031" s="85"/>
      <c r="NXB2031" s="85"/>
      <c r="NXC2031" s="85"/>
      <c r="NXD2031" s="85"/>
      <c r="NXE2031" s="85"/>
      <c r="NXF2031" s="85"/>
      <c r="NXG2031" s="85"/>
      <c r="NXH2031" s="85"/>
      <c r="NXI2031" s="85"/>
      <c r="NXJ2031" s="85"/>
      <c r="NXK2031" s="85"/>
      <c r="NXL2031" s="85"/>
      <c r="NXM2031" s="85"/>
      <c r="NXN2031" s="85"/>
      <c r="NXO2031" s="85"/>
      <c r="NXP2031" s="85"/>
      <c r="NXQ2031" s="85"/>
      <c r="NXR2031" s="85"/>
      <c r="NXS2031" s="85"/>
      <c r="NXT2031" s="85"/>
      <c r="NXU2031" s="85"/>
      <c r="NXV2031" s="85"/>
      <c r="NXW2031" s="85"/>
      <c r="NXX2031" s="85"/>
      <c r="NXY2031" s="85"/>
      <c r="NXZ2031" s="85"/>
      <c r="NYA2031" s="85"/>
      <c r="NYB2031" s="85"/>
      <c r="NYC2031" s="85"/>
      <c r="NYD2031" s="85"/>
      <c r="NYE2031" s="85"/>
      <c r="NYF2031" s="85"/>
      <c r="NYG2031" s="85"/>
      <c r="NYH2031" s="85"/>
      <c r="NYI2031" s="85"/>
      <c r="NYJ2031" s="85"/>
      <c r="NYK2031" s="85"/>
      <c r="NYL2031" s="85"/>
      <c r="NYM2031" s="85"/>
      <c r="NYN2031" s="85"/>
      <c r="NYO2031" s="85"/>
      <c r="NYP2031" s="85"/>
      <c r="NYQ2031" s="85"/>
      <c r="NYR2031" s="85"/>
      <c r="NYS2031" s="85"/>
      <c r="NYT2031" s="85"/>
      <c r="NYU2031" s="85"/>
      <c r="NYV2031" s="85"/>
      <c r="NYW2031" s="85"/>
      <c r="NYX2031" s="85"/>
      <c r="NYY2031" s="85"/>
      <c r="NYZ2031" s="85"/>
      <c r="NZA2031" s="85"/>
      <c r="NZB2031" s="85"/>
      <c r="NZC2031" s="85"/>
      <c r="NZD2031" s="85"/>
      <c r="NZE2031" s="85"/>
      <c r="NZF2031" s="85"/>
      <c r="NZG2031" s="85"/>
      <c r="NZH2031" s="85"/>
      <c r="NZI2031" s="85"/>
      <c r="NZJ2031" s="85"/>
      <c r="NZK2031" s="85"/>
      <c r="NZL2031" s="85"/>
      <c r="NZM2031" s="85"/>
      <c r="NZN2031" s="85"/>
      <c r="NZO2031" s="85"/>
      <c r="NZP2031" s="85"/>
      <c r="NZQ2031" s="85"/>
      <c r="NZR2031" s="85"/>
      <c r="NZS2031" s="85"/>
      <c r="NZT2031" s="85"/>
      <c r="NZU2031" s="85"/>
      <c r="NZV2031" s="85"/>
      <c r="NZW2031" s="85"/>
      <c r="NZX2031" s="85"/>
      <c r="NZY2031" s="85"/>
      <c r="NZZ2031" s="85"/>
      <c r="OAA2031" s="85"/>
      <c r="OAB2031" s="85"/>
      <c r="OAC2031" s="85"/>
      <c r="OAD2031" s="85"/>
      <c r="OAE2031" s="85"/>
      <c r="OAF2031" s="85"/>
      <c r="OAG2031" s="85"/>
      <c r="OAH2031" s="85"/>
      <c r="OAI2031" s="85"/>
      <c r="OAJ2031" s="85"/>
      <c r="OAK2031" s="85"/>
      <c r="OAL2031" s="85"/>
      <c r="OAM2031" s="85"/>
      <c r="OAN2031" s="85"/>
      <c r="OAO2031" s="85"/>
      <c r="OAP2031" s="85"/>
      <c r="OAQ2031" s="85"/>
      <c r="OAR2031" s="85"/>
      <c r="OAS2031" s="85"/>
      <c r="OAT2031" s="85"/>
      <c r="OAU2031" s="85"/>
      <c r="OAV2031" s="85"/>
      <c r="OAW2031" s="85"/>
      <c r="OAX2031" s="85"/>
      <c r="OAY2031" s="85"/>
      <c r="OAZ2031" s="85"/>
      <c r="OBA2031" s="85"/>
      <c r="OBB2031" s="85"/>
      <c r="OBC2031" s="85"/>
      <c r="OBD2031" s="85"/>
      <c r="OBE2031" s="85"/>
      <c r="OBF2031" s="85"/>
      <c r="OBG2031" s="85"/>
      <c r="OBH2031" s="85"/>
      <c r="OBI2031" s="85"/>
      <c r="OBJ2031" s="85"/>
      <c r="OBK2031" s="85"/>
      <c r="OBL2031" s="85"/>
      <c r="OBM2031" s="85"/>
      <c r="OBN2031" s="85"/>
      <c r="OBO2031" s="85"/>
      <c r="OBP2031" s="85"/>
      <c r="OBQ2031" s="85"/>
      <c r="OBR2031" s="85"/>
      <c r="OBS2031" s="85"/>
      <c r="OBT2031" s="85"/>
      <c r="OBU2031" s="85"/>
      <c r="OBV2031" s="85"/>
      <c r="OBW2031" s="85"/>
      <c r="OBX2031" s="85"/>
      <c r="OBY2031" s="85"/>
      <c r="OBZ2031" s="85"/>
      <c r="OCA2031" s="85"/>
      <c r="OCB2031" s="85"/>
      <c r="OCC2031" s="85"/>
      <c r="OCD2031" s="85"/>
      <c r="OCE2031" s="85"/>
      <c r="OCF2031" s="85"/>
      <c r="OCG2031" s="85"/>
      <c r="OCH2031" s="85"/>
      <c r="OCI2031" s="85"/>
      <c r="OCJ2031" s="85"/>
      <c r="OCK2031" s="85"/>
      <c r="OCL2031" s="85"/>
      <c r="OCM2031" s="85"/>
      <c r="OCN2031" s="85"/>
      <c r="OCO2031" s="85"/>
      <c r="OCP2031" s="85"/>
      <c r="OCQ2031" s="85"/>
      <c r="OCR2031" s="85"/>
      <c r="OCS2031" s="85"/>
      <c r="OCT2031" s="85"/>
      <c r="OCU2031" s="85"/>
      <c r="OCV2031" s="85"/>
      <c r="OCW2031" s="85"/>
      <c r="OCX2031" s="85"/>
      <c r="OCY2031" s="85"/>
      <c r="OCZ2031" s="85"/>
      <c r="ODA2031" s="85"/>
      <c r="ODB2031" s="85"/>
      <c r="ODC2031" s="85"/>
      <c r="ODD2031" s="85"/>
      <c r="ODE2031" s="85"/>
      <c r="ODF2031" s="85"/>
      <c r="ODG2031" s="85"/>
      <c r="ODH2031" s="85"/>
      <c r="ODI2031" s="85"/>
      <c r="ODJ2031" s="85"/>
      <c r="ODK2031" s="85"/>
      <c r="ODL2031" s="85"/>
      <c r="ODM2031" s="85"/>
      <c r="ODN2031" s="85"/>
      <c r="ODO2031" s="85"/>
      <c r="ODP2031" s="85"/>
      <c r="ODQ2031" s="85"/>
      <c r="ODR2031" s="85"/>
      <c r="ODS2031" s="85"/>
      <c r="ODT2031" s="85"/>
      <c r="ODU2031" s="85"/>
      <c r="ODV2031" s="85"/>
      <c r="ODW2031" s="85"/>
      <c r="ODX2031" s="85"/>
      <c r="ODY2031" s="85"/>
      <c r="ODZ2031" s="85"/>
      <c r="OEA2031" s="85"/>
      <c r="OEB2031" s="85"/>
      <c r="OEC2031" s="85"/>
      <c r="OED2031" s="85"/>
      <c r="OEE2031" s="85"/>
      <c r="OEF2031" s="85"/>
      <c r="OEG2031" s="85"/>
      <c r="OEH2031" s="85"/>
      <c r="OEI2031" s="85"/>
      <c r="OEJ2031" s="85"/>
      <c r="OEK2031" s="85"/>
      <c r="OEL2031" s="85"/>
      <c r="OEM2031" s="85"/>
      <c r="OEN2031" s="85"/>
      <c r="OEO2031" s="85"/>
      <c r="OEP2031" s="85"/>
      <c r="OEQ2031" s="85"/>
      <c r="OER2031" s="85"/>
      <c r="OES2031" s="85"/>
      <c r="OET2031" s="85"/>
      <c r="OEU2031" s="85"/>
      <c r="OEV2031" s="85"/>
      <c r="OEW2031" s="85"/>
      <c r="OEX2031" s="85"/>
      <c r="OEY2031" s="85"/>
      <c r="OEZ2031" s="85"/>
      <c r="OFA2031" s="85"/>
      <c r="OFB2031" s="85"/>
      <c r="OFC2031" s="85"/>
      <c r="OFD2031" s="85"/>
      <c r="OFE2031" s="85"/>
      <c r="OFF2031" s="85"/>
      <c r="OFG2031" s="85"/>
      <c r="OFH2031" s="85"/>
      <c r="OFI2031" s="85"/>
      <c r="OFJ2031" s="85"/>
      <c r="OFK2031" s="85"/>
      <c r="OFL2031" s="85"/>
      <c r="OFM2031" s="85"/>
      <c r="OFN2031" s="85"/>
      <c r="OFO2031" s="85"/>
      <c r="OFP2031" s="85"/>
      <c r="OFQ2031" s="85"/>
      <c r="OFR2031" s="85"/>
      <c r="OFS2031" s="85"/>
      <c r="OFT2031" s="85"/>
      <c r="OFU2031" s="85"/>
      <c r="OFV2031" s="85"/>
      <c r="OFW2031" s="85"/>
      <c r="OFX2031" s="85"/>
      <c r="OFY2031" s="85"/>
      <c r="OFZ2031" s="85"/>
      <c r="OGA2031" s="85"/>
      <c r="OGB2031" s="85"/>
      <c r="OGC2031" s="85"/>
      <c r="OGD2031" s="85"/>
      <c r="OGE2031" s="85"/>
      <c r="OGF2031" s="85"/>
      <c r="OGG2031" s="85"/>
      <c r="OGH2031" s="85"/>
      <c r="OGI2031" s="85"/>
      <c r="OGJ2031" s="85"/>
      <c r="OGK2031" s="85"/>
      <c r="OGL2031" s="85"/>
      <c r="OGM2031" s="85"/>
      <c r="OGN2031" s="85"/>
      <c r="OGO2031" s="85"/>
      <c r="OGP2031" s="85"/>
      <c r="OGQ2031" s="85"/>
      <c r="OGR2031" s="85"/>
      <c r="OGS2031" s="85"/>
      <c r="OGT2031" s="85"/>
      <c r="OGU2031" s="85"/>
      <c r="OGV2031" s="85"/>
      <c r="OGW2031" s="85"/>
      <c r="OGX2031" s="85"/>
      <c r="OGY2031" s="85"/>
      <c r="OGZ2031" s="85"/>
      <c r="OHA2031" s="85"/>
      <c r="OHB2031" s="85"/>
      <c r="OHC2031" s="85"/>
      <c r="OHD2031" s="85"/>
      <c r="OHE2031" s="85"/>
      <c r="OHF2031" s="85"/>
      <c r="OHG2031" s="85"/>
      <c r="OHH2031" s="85"/>
      <c r="OHI2031" s="85"/>
      <c r="OHJ2031" s="85"/>
      <c r="OHK2031" s="85"/>
      <c r="OHL2031" s="85"/>
      <c r="OHM2031" s="85"/>
      <c r="OHN2031" s="85"/>
      <c r="OHO2031" s="85"/>
      <c r="OHP2031" s="85"/>
      <c r="OHQ2031" s="85"/>
      <c r="OHR2031" s="85"/>
      <c r="OHS2031" s="85"/>
      <c r="OHT2031" s="85"/>
      <c r="OHU2031" s="85"/>
      <c r="OHV2031" s="85"/>
      <c r="OHW2031" s="85"/>
      <c r="OHX2031" s="85"/>
      <c r="OHY2031" s="85"/>
      <c r="OHZ2031" s="85"/>
      <c r="OIA2031" s="85"/>
      <c r="OIB2031" s="85"/>
      <c r="OIC2031" s="85"/>
      <c r="OID2031" s="85"/>
      <c r="OIE2031" s="85"/>
      <c r="OIF2031" s="85"/>
      <c r="OIG2031" s="85"/>
      <c r="OIH2031" s="85"/>
      <c r="OII2031" s="85"/>
      <c r="OIJ2031" s="85"/>
      <c r="OIK2031" s="85"/>
      <c r="OIL2031" s="85"/>
      <c r="OIM2031" s="85"/>
      <c r="OIN2031" s="85"/>
      <c r="OIO2031" s="85"/>
      <c r="OIP2031" s="85"/>
      <c r="OIQ2031" s="85"/>
      <c r="OIR2031" s="85"/>
      <c r="OIS2031" s="85"/>
      <c r="OIT2031" s="85"/>
      <c r="OIU2031" s="85"/>
      <c r="OIV2031" s="85"/>
      <c r="OIW2031" s="85"/>
      <c r="OIX2031" s="85"/>
      <c r="OIY2031" s="85"/>
      <c r="OIZ2031" s="85"/>
      <c r="OJA2031" s="85"/>
      <c r="OJB2031" s="85"/>
      <c r="OJC2031" s="85"/>
      <c r="OJD2031" s="85"/>
      <c r="OJE2031" s="85"/>
      <c r="OJF2031" s="85"/>
      <c r="OJG2031" s="85"/>
      <c r="OJH2031" s="85"/>
      <c r="OJI2031" s="85"/>
      <c r="OJJ2031" s="85"/>
      <c r="OJK2031" s="85"/>
      <c r="OJL2031" s="85"/>
      <c r="OJM2031" s="85"/>
      <c r="OJN2031" s="85"/>
      <c r="OJO2031" s="85"/>
      <c r="OJP2031" s="85"/>
      <c r="OJQ2031" s="85"/>
      <c r="OJR2031" s="85"/>
      <c r="OJS2031" s="85"/>
      <c r="OJT2031" s="85"/>
      <c r="OJU2031" s="85"/>
      <c r="OJV2031" s="85"/>
      <c r="OJW2031" s="85"/>
      <c r="OJX2031" s="85"/>
      <c r="OJY2031" s="85"/>
      <c r="OJZ2031" s="85"/>
      <c r="OKA2031" s="85"/>
      <c r="OKB2031" s="85"/>
      <c r="OKC2031" s="85"/>
      <c r="OKD2031" s="85"/>
      <c r="OKE2031" s="85"/>
      <c r="OKF2031" s="85"/>
      <c r="OKG2031" s="85"/>
      <c r="OKH2031" s="85"/>
      <c r="OKI2031" s="85"/>
      <c r="OKJ2031" s="85"/>
      <c r="OKK2031" s="85"/>
      <c r="OKL2031" s="85"/>
      <c r="OKM2031" s="85"/>
      <c r="OKN2031" s="85"/>
      <c r="OKO2031" s="85"/>
      <c r="OKP2031" s="85"/>
      <c r="OKQ2031" s="85"/>
      <c r="OKR2031" s="85"/>
      <c r="OKS2031" s="85"/>
      <c r="OKT2031" s="85"/>
      <c r="OKU2031" s="85"/>
      <c r="OKV2031" s="85"/>
      <c r="OKW2031" s="85"/>
      <c r="OKX2031" s="85"/>
      <c r="OKY2031" s="85"/>
      <c r="OKZ2031" s="85"/>
      <c r="OLA2031" s="85"/>
      <c r="OLB2031" s="85"/>
      <c r="OLC2031" s="85"/>
      <c r="OLD2031" s="85"/>
      <c r="OLE2031" s="85"/>
      <c r="OLF2031" s="85"/>
      <c r="OLG2031" s="85"/>
      <c r="OLH2031" s="85"/>
      <c r="OLI2031" s="85"/>
      <c r="OLJ2031" s="85"/>
      <c r="OLK2031" s="85"/>
      <c r="OLL2031" s="85"/>
      <c r="OLM2031" s="85"/>
      <c r="OLN2031" s="85"/>
      <c r="OLO2031" s="85"/>
      <c r="OLP2031" s="85"/>
      <c r="OLQ2031" s="85"/>
      <c r="OLR2031" s="85"/>
      <c r="OLS2031" s="85"/>
      <c r="OLT2031" s="85"/>
      <c r="OLU2031" s="85"/>
      <c r="OLV2031" s="85"/>
      <c r="OLW2031" s="85"/>
      <c r="OLX2031" s="85"/>
      <c r="OLY2031" s="85"/>
      <c r="OLZ2031" s="85"/>
      <c r="OMA2031" s="85"/>
      <c r="OMB2031" s="85"/>
      <c r="OMC2031" s="85"/>
      <c r="OMD2031" s="85"/>
      <c r="OME2031" s="85"/>
      <c r="OMF2031" s="85"/>
      <c r="OMG2031" s="85"/>
      <c r="OMH2031" s="85"/>
      <c r="OMI2031" s="85"/>
      <c r="OMJ2031" s="85"/>
      <c r="OMK2031" s="85"/>
      <c r="OML2031" s="85"/>
      <c r="OMM2031" s="85"/>
      <c r="OMN2031" s="85"/>
      <c r="OMO2031" s="85"/>
      <c r="OMP2031" s="85"/>
      <c r="OMQ2031" s="85"/>
      <c r="OMR2031" s="85"/>
      <c r="OMS2031" s="85"/>
      <c r="OMT2031" s="85"/>
      <c r="OMU2031" s="85"/>
      <c r="OMV2031" s="85"/>
      <c r="OMW2031" s="85"/>
      <c r="OMX2031" s="85"/>
      <c r="OMY2031" s="85"/>
      <c r="OMZ2031" s="85"/>
      <c r="ONA2031" s="85"/>
      <c r="ONB2031" s="85"/>
      <c r="ONC2031" s="85"/>
      <c r="OND2031" s="85"/>
      <c r="ONE2031" s="85"/>
      <c r="ONF2031" s="85"/>
      <c r="ONG2031" s="85"/>
      <c r="ONH2031" s="85"/>
      <c r="ONI2031" s="85"/>
      <c r="ONJ2031" s="85"/>
      <c r="ONK2031" s="85"/>
      <c r="ONL2031" s="85"/>
      <c r="ONM2031" s="85"/>
      <c r="ONN2031" s="85"/>
      <c r="ONO2031" s="85"/>
      <c r="ONP2031" s="85"/>
      <c r="ONQ2031" s="85"/>
      <c r="ONR2031" s="85"/>
      <c r="ONS2031" s="85"/>
      <c r="ONT2031" s="85"/>
      <c r="ONU2031" s="85"/>
      <c r="ONV2031" s="85"/>
      <c r="ONW2031" s="85"/>
      <c r="ONX2031" s="85"/>
      <c r="ONY2031" s="85"/>
      <c r="ONZ2031" s="85"/>
      <c r="OOA2031" s="85"/>
      <c r="OOB2031" s="85"/>
      <c r="OOC2031" s="85"/>
      <c r="OOD2031" s="85"/>
      <c r="OOE2031" s="85"/>
      <c r="OOF2031" s="85"/>
      <c r="OOG2031" s="85"/>
      <c r="OOH2031" s="85"/>
      <c r="OOI2031" s="85"/>
      <c r="OOJ2031" s="85"/>
      <c r="OOK2031" s="85"/>
      <c r="OOL2031" s="85"/>
      <c r="OOM2031" s="85"/>
      <c r="OON2031" s="85"/>
      <c r="OOO2031" s="85"/>
      <c r="OOP2031" s="85"/>
      <c r="OOQ2031" s="85"/>
      <c r="OOR2031" s="85"/>
      <c r="OOS2031" s="85"/>
      <c r="OOT2031" s="85"/>
      <c r="OOU2031" s="85"/>
      <c r="OOV2031" s="85"/>
      <c r="OOW2031" s="85"/>
      <c r="OOX2031" s="85"/>
      <c r="OOY2031" s="85"/>
      <c r="OOZ2031" s="85"/>
      <c r="OPA2031" s="85"/>
      <c r="OPB2031" s="85"/>
      <c r="OPC2031" s="85"/>
      <c r="OPD2031" s="85"/>
      <c r="OPE2031" s="85"/>
      <c r="OPF2031" s="85"/>
      <c r="OPG2031" s="85"/>
      <c r="OPH2031" s="85"/>
      <c r="OPI2031" s="85"/>
      <c r="OPJ2031" s="85"/>
      <c r="OPK2031" s="85"/>
      <c r="OPL2031" s="85"/>
      <c r="OPM2031" s="85"/>
      <c r="OPN2031" s="85"/>
      <c r="OPO2031" s="85"/>
      <c r="OPP2031" s="85"/>
      <c r="OPQ2031" s="85"/>
      <c r="OPR2031" s="85"/>
      <c r="OPS2031" s="85"/>
      <c r="OPT2031" s="85"/>
      <c r="OPU2031" s="85"/>
      <c r="OPV2031" s="85"/>
      <c r="OPW2031" s="85"/>
      <c r="OPX2031" s="85"/>
      <c r="OPY2031" s="85"/>
      <c r="OPZ2031" s="85"/>
      <c r="OQA2031" s="85"/>
      <c r="OQB2031" s="85"/>
      <c r="OQC2031" s="85"/>
      <c r="OQD2031" s="85"/>
      <c r="OQE2031" s="85"/>
      <c r="OQF2031" s="85"/>
      <c r="OQG2031" s="85"/>
      <c r="OQH2031" s="85"/>
      <c r="OQI2031" s="85"/>
      <c r="OQJ2031" s="85"/>
      <c r="OQK2031" s="85"/>
      <c r="OQL2031" s="85"/>
      <c r="OQM2031" s="85"/>
      <c r="OQN2031" s="85"/>
      <c r="OQO2031" s="85"/>
      <c r="OQP2031" s="85"/>
      <c r="OQQ2031" s="85"/>
      <c r="OQR2031" s="85"/>
      <c r="OQS2031" s="85"/>
      <c r="OQT2031" s="85"/>
      <c r="OQU2031" s="85"/>
      <c r="OQV2031" s="85"/>
      <c r="OQW2031" s="85"/>
      <c r="OQX2031" s="85"/>
      <c r="OQY2031" s="85"/>
      <c r="OQZ2031" s="85"/>
      <c r="ORA2031" s="85"/>
      <c r="ORB2031" s="85"/>
      <c r="ORC2031" s="85"/>
      <c r="ORD2031" s="85"/>
      <c r="ORE2031" s="85"/>
      <c r="ORF2031" s="85"/>
      <c r="ORG2031" s="85"/>
      <c r="ORH2031" s="85"/>
      <c r="ORI2031" s="85"/>
      <c r="ORJ2031" s="85"/>
      <c r="ORK2031" s="85"/>
      <c r="ORL2031" s="85"/>
      <c r="ORM2031" s="85"/>
      <c r="ORN2031" s="85"/>
      <c r="ORO2031" s="85"/>
      <c r="ORP2031" s="85"/>
      <c r="ORQ2031" s="85"/>
      <c r="ORR2031" s="85"/>
      <c r="ORS2031" s="85"/>
      <c r="ORT2031" s="85"/>
      <c r="ORU2031" s="85"/>
      <c r="ORV2031" s="85"/>
      <c r="ORW2031" s="85"/>
      <c r="ORX2031" s="85"/>
      <c r="ORY2031" s="85"/>
      <c r="ORZ2031" s="85"/>
      <c r="OSA2031" s="85"/>
      <c r="OSB2031" s="85"/>
      <c r="OSC2031" s="85"/>
      <c r="OSD2031" s="85"/>
      <c r="OSE2031" s="85"/>
      <c r="OSF2031" s="85"/>
      <c r="OSG2031" s="85"/>
      <c r="OSH2031" s="85"/>
      <c r="OSI2031" s="85"/>
      <c r="OSJ2031" s="85"/>
      <c r="OSK2031" s="85"/>
      <c r="OSL2031" s="85"/>
      <c r="OSM2031" s="85"/>
      <c r="OSN2031" s="85"/>
      <c r="OSO2031" s="85"/>
      <c r="OSP2031" s="85"/>
      <c r="OSQ2031" s="85"/>
      <c r="OSR2031" s="85"/>
      <c r="OSS2031" s="85"/>
      <c r="OST2031" s="85"/>
      <c r="OSU2031" s="85"/>
      <c r="OSV2031" s="85"/>
      <c r="OSW2031" s="85"/>
      <c r="OSX2031" s="85"/>
      <c r="OSY2031" s="85"/>
      <c r="OSZ2031" s="85"/>
      <c r="OTA2031" s="85"/>
      <c r="OTB2031" s="85"/>
      <c r="OTC2031" s="85"/>
      <c r="OTD2031" s="85"/>
      <c r="OTE2031" s="85"/>
      <c r="OTF2031" s="85"/>
      <c r="OTG2031" s="85"/>
      <c r="OTH2031" s="85"/>
      <c r="OTI2031" s="85"/>
      <c r="OTJ2031" s="85"/>
      <c r="OTK2031" s="85"/>
      <c r="OTL2031" s="85"/>
      <c r="OTM2031" s="85"/>
      <c r="OTN2031" s="85"/>
      <c r="OTO2031" s="85"/>
      <c r="OTP2031" s="85"/>
      <c r="OTQ2031" s="85"/>
      <c r="OTR2031" s="85"/>
      <c r="OTS2031" s="85"/>
      <c r="OTT2031" s="85"/>
      <c r="OTU2031" s="85"/>
      <c r="OTV2031" s="85"/>
      <c r="OTW2031" s="85"/>
      <c r="OTX2031" s="85"/>
      <c r="OTY2031" s="85"/>
      <c r="OTZ2031" s="85"/>
      <c r="OUA2031" s="85"/>
      <c r="OUB2031" s="85"/>
      <c r="OUC2031" s="85"/>
      <c r="OUD2031" s="85"/>
      <c r="OUE2031" s="85"/>
      <c r="OUF2031" s="85"/>
      <c r="OUG2031" s="85"/>
      <c r="OUH2031" s="85"/>
      <c r="OUI2031" s="85"/>
      <c r="OUJ2031" s="85"/>
      <c r="OUK2031" s="85"/>
      <c r="OUL2031" s="85"/>
      <c r="OUM2031" s="85"/>
      <c r="OUN2031" s="85"/>
      <c r="OUO2031" s="85"/>
      <c r="OUP2031" s="85"/>
      <c r="OUQ2031" s="85"/>
      <c r="OUR2031" s="85"/>
      <c r="OUS2031" s="85"/>
      <c r="OUT2031" s="85"/>
      <c r="OUU2031" s="85"/>
      <c r="OUV2031" s="85"/>
      <c r="OUW2031" s="85"/>
      <c r="OUX2031" s="85"/>
      <c r="OUY2031" s="85"/>
      <c r="OUZ2031" s="85"/>
      <c r="OVA2031" s="85"/>
      <c r="OVB2031" s="85"/>
      <c r="OVC2031" s="85"/>
      <c r="OVD2031" s="85"/>
      <c r="OVE2031" s="85"/>
      <c r="OVF2031" s="85"/>
      <c r="OVG2031" s="85"/>
      <c r="OVH2031" s="85"/>
      <c r="OVI2031" s="85"/>
      <c r="OVJ2031" s="85"/>
      <c r="OVK2031" s="85"/>
      <c r="OVL2031" s="85"/>
      <c r="OVM2031" s="85"/>
      <c r="OVN2031" s="85"/>
      <c r="OVO2031" s="85"/>
      <c r="OVP2031" s="85"/>
      <c r="OVQ2031" s="85"/>
      <c r="OVR2031" s="85"/>
      <c r="OVS2031" s="85"/>
      <c r="OVT2031" s="85"/>
      <c r="OVU2031" s="85"/>
      <c r="OVV2031" s="85"/>
      <c r="OVW2031" s="85"/>
      <c r="OVX2031" s="85"/>
      <c r="OVY2031" s="85"/>
      <c r="OVZ2031" s="85"/>
      <c r="OWA2031" s="85"/>
      <c r="OWB2031" s="85"/>
      <c r="OWC2031" s="85"/>
      <c r="OWD2031" s="85"/>
      <c r="OWE2031" s="85"/>
      <c r="OWF2031" s="85"/>
      <c r="OWG2031" s="85"/>
      <c r="OWH2031" s="85"/>
      <c r="OWI2031" s="85"/>
      <c r="OWJ2031" s="85"/>
      <c r="OWK2031" s="85"/>
      <c r="OWL2031" s="85"/>
      <c r="OWM2031" s="85"/>
      <c r="OWN2031" s="85"/>
      <c r="OWO2031" s="85"/>
      <c r="OWP2031" s="85"/>
      <c r="OWQ2031" s="85"/>
      <c r="OWR2031" s="85"/>
      <c r="OWS2031" s="85"/>
      <c r="OWT2031" s="85"/>
      <c r="OWU2031" s="85"/>
      <c r="OWV2031" s="85"/>
      <c r="OWW2031" s="85"/>
      <c r="OWX2031" s="85"/>
      <c r="OWY2031" s="85"/>
      <c r="OWZ2031" s="85"/>
      <c r="OXA2031" s="85"/>
      <c r="OXB2031" s="85"/>
      <c r="OXC2031" s="85"/>
      <c r="OXD2031" s="85"/>
      <c r="OXE2031" s="85"/>
      <c r="OXF2031" s="85"/>
      <c r="OXG2031" s="85"/>
      <c r="OXH2031" s="85"/>
      <c r="OXI2031" s="85"/>
      <c r="OXJ2031" s="85"/>
      <c r="OXK2031" s="85"/>
      <c r="OXL2031" s="85"/>
      <c r="OXM2031" s="85"/>
      <c r="OXN2031" s="85"/>
      <c r="OXO2031" s="85"/>
      <c r="OXP2031" s="85"/>
      <c r="OXQ2031" s="85"/>
      <c r="OXR2031" s="85"/>
      <c r="OXS2031" s="85"/>
      <c r="OXT2031" s="85"/>
      <c r="OXU2031" s="85"/>
      <c r="OXV2031" s="85"/>
      <c r="OXW2031" s="85"/>
      <c r="OXX2031" s="85"/>
      <c r="OXY2031" s="85"/>
      <c r="OXZ2031" s="85"/>
      <c r="OYA2031" s="85"/>
      <c r="OYB2031" s="85"/>
      <c r="OYC2031" s="85"/>
      <c r="OYD2031" s="85"/>
      <c r="OYE2031" s="85"/>
      <c r="OYF2031" s="85"/>
      <c r="OYG2031" s="85"/>
      <c r="OYH2031" s="85"/>
      <c r="OYI2031" s="85"/>
      <c r="OYJ2031" s="85"/>
      <c r="OYK2031" s="85"/>
      <c r="OYL2031" s="85"/>
      <c r="OYM2031" s="85"/>
      <c r="OYN2031" s="85"/>
      <c r="OYO2031" s="85"/>
      <c r="OYP2031" s="85"/>
      <c r="OYQ2031" s="85"/>
      <c r="OYR2031" s="85"/>
      <c r="OYS2031" s="85"/>
      <c r="OYT2031" s="85"/>
      <c r="OYU2031" s="85"/>
      <c r="OYV2031" s="85"/>
      <c r="OYW2031" s="85"/>
      <c r="OYX2031" s="85"/>
      <c r="OYY2031" s="85"/>
      <c r="OYZ2031" s="85"/>
      <c r="OZA2031" s="85"/>
      <c r="OZB2031" s="85"/>
      <c r="OZC2031" s="85"/>
      <c r="OZD2031" s="85"/>
      <c r="OZE2031" s="85"/>
      <c r="OZF2031" s="85"/>
      <c r="OZG2031" s="85"/>
      <c r="OZH2031" s="85"/>
      <c r="OZI2031" s="85"/>
      <c r="OZJ2031" s="85"/>
      <c r="OZK2031" s="85"/>
      <c r="OZL2031" s="85"/>
      <c r="OZM2031" s="85"/>
      <c r="OZN2031" s="85"/>
      <c r="OZO2031" s="85"/>
      <c r="OZP2031" s="85"/>
      <c r="OZQ2031" s="85"/>
      <c r="OZR2031" s="85"/>
      <c r="OZS2031" s="85"/>
      <c r="OZT2031" s="85"/>
      <c r="OZU2031" s="85"/>
      <c r="OZV2031" s="85"/>
      <c r="OZW2031" s="85"/>
      <c r="OZX2031" s="85"/>
      <c r="OZY2031" s="85"/>
      <c r="OZZ2031" s="85"/>
      <c r="PAA2031" s="85"/>
      <c r="PAB2031" s="85"/>
      <c r="PAC2031" s="85"/>
      <c r="PAD2031" s="85"/>
      <c r="PAE2031" s="85"/>
      <c r="PAF2031" s="85"/>
      <c r="PAG2031" s="85"/>
      <c r="PAH2031" s="85"/>
      <c r="PAI2031" s="85"/>
      <c r="PAJ2031" s="85"/>
      <c r="PAK2031" s="85"/>
      <c r="PAL2031" s="85"/>
      <c r="PAM2031" s="85"/>
      <c r="PAN2031" s="85"/>
      <c r="PAO2031" s="85"/>
      <c r="PAP2031" s="85"/>
      <c r="PAQ2031" s="85"/>
      <c r="PAR2031" s="85"/>
      <c r="PAS2031" s="85"/>
      <c r="PAT2031" s="85"/>
      <c r="PAU2031" s="85"/>
      <c r="PAV2031" s="85"/>
      <c r="PAW2031" s="85"/>
      <c r="PAX2031" s="85"/>
      <c r="PAY2031" s="85"/>
      <c r="PAZ2031" s="85"/>
      <c r="PBA2031" s="85"/>
      <c r="PBB2031" s="85"/>
      <c r="PBC2031" s="85"/>
      <c r="PBD2031" s="85"/>
      <c r="PBE2031" s="85"/>
      <c r="PBF2031" s="85"/>
      <c r="PBG2031" s="85"/>
      <c r="PBH2031" s="85"/>
      <c r="PBI2031" s="85"/>
      <c r="PBJ2031" s="85"/>
      <c r="PBK2031" s="85"/>
      <c r="PBL2031" s="85"/>
      <c r="PBM2031" s="85"/>
      <c r="PBN2031" s="85"/>
      <c r="PBO2031" s="85"/>
      <c r="PBP2031" s="85"/>
      <c r="PBQ2031" s="85"/>
      <c r="PBR2031" s="85"/>
      <c r="PBS2031" s="85"/>
      <c r="PBT2031" s="85"/>
      <c r="PBU2031" s="85"/>
      <c r="PBV2031" s="85"/>
      <c r="PBW2031" s="85"/>
      <c r="PBX2031" s="85"/>
      <c r="PBY2031" s="85"/>
      <c r="PBZ2031" s="85"/>
      <c r="PCA2031" s="85"/>
      <c r="PCB2031" s="85"/>
      <c r="PCC2031" s="85"/>
      <c r="PCD2031" s="85"/>
      <c r="PCE2031" s="85"/>
      <c r="PCF2031" s="85"/>
      <c r="PCG2031" s="85"/>
      <c r="PCH2031" s="85"/>
      <c r="PCI2031" s="85"/>
      <c r="PCJ2031" s="85"/>
      <c r="PCK2031" s="85"/>
      <c r="PCL2031" s="85"/>
      <c r="PCM2031" s="85"/>
      <c r="PCN2031" s="85"/>
      <c r="PCO2031" s="85"/>
      <c r="PCP2031" s="85"/>
      <c r="PCQ2031" s="85"/>
      <c r="PCR2031" s="85"/>
      <c r="PCS2031" s="85"/>
      <c r="PCT2031" s="85"/>
      <c r="PCU2031" s="85"/>
      <c r="PCV2031" s="85"/>
      <c r="PCW2031" s="85"/>
      <c r="PCX2031" s="85"/>
      <c r="PCY2031" s="85"/>
      <c r="PCZ2031" s="85"/>
      <c r="PDA2031" s="85"/>
      <c r="PDB2031" s="85"/>
      <c r="PDC2031" s="85"/>
      <c r="PDD2031" s="85"/>
      <c r="PDE2031" s="85"/>
      <c r="PDF2031" s="85"/>
      <c r="PDG2031" s="85"/>
      <c r="PDH2031" s="85"/>
      <c r="PDI2031" s="85"/>
      <c r="PDJ2031" s="85"/>
      <c r="PDK2031" s="85"/>
      <c r="PDL2031" s="85"/>
      <c r="PDM2031" s="85"/>
      <c r="PDN2031" s="85"/>
      <c r="PDO2031" s="85"/>
      <c r="PDP2031" s="85"/>
      <c r="PDQ2031" s="85"/>
      <c r="PDR2031" s="85"/>
      <c r="PDS2031" s="85"/>
      <c r="PDT2031" s="85"/>
      <c r="PDU2031" s="85"/>
      <c r="PDV2031" s="85"/>
      <c r="PDW2031" s="85"/>
      <c r="PDX2031" s="85"/>
      <c r="PDY2031" s="85"/>
      <c r="PDZ2031" s="85"/>
      <c r="PEA2031" s="85"/>
      <c r="PEB2031" s="85"/>
      <c r="PEC2031" s="85"/>
      <c r="PED2031" s="85"/>
      <c r="PEE2031" s="85"/>
      <c r="PEF2031" s="85"/>
      <c r="PEG2031" s="85"/>
      <c r="PEH2031" s="85"/>
      <c r="PEI2031" s="85"/>
      <c r="PEJ2031" s="85"/>
      <c r="PEK2031" s="85"/>
      <c r="PEL2031" s="85"/>
      <c r="PEM2031" s="85"/>
      <c r="PEN2031" s="85"/>
      <c r="PEO2031" s="85"/>
      <c r="PEP2031" s="85"/>
      <c r="PEQ2031" s="85"/>
      <c r="PER2031" s="85"/>
      <c r="PES2031" s="85"/>
      <c r="PET2031" s="85"/>
      <c r="PEU2031" s="85"/>
      <c r="PEV2031" s="85"/>
      <c r="PEW2031" s="85"/>
      <c r="PEX2031" s="85"/>
      <c r="PEY2031" s="85"/>
      <c r="PEZ2031" s="85"/>
      <c r="PFA2031" s="85"/>
      <c r="PFB2031" s="85"/>
      <c r="PFC2031" s="85"/>
      <c r="PFD2031" s="85"/>
      <c r="PFE2031" s="85"/>
      <c r="PFF2031" s="85"/>
      <c r="PFG2031" s="85"/>
      <c r="PFH2031" s="85"/>
      <c r="PFI2031" s="85"/>
      <c r="PFJ2031" s="85"/>
      <c r="PFK2031" s="85"/>
      <c r="PFL2031" s="85"/>
      <c r="PFM2031" s="85"/>
      <c r="PFN2031" s="85"/>
      <c r="PFO2031" s="85"/>
      <c r="PFP2031" s="85"/>
      <c r="PFQ2031" s="85"/>
      <c r="PFR2031" s="85"/>
      <c r="PFS2031" s="85"/>
      <c r="PFT2031" s="85"/>
      <c r="PFU2031" s="85"/>
      <c r="PFV2031" s="85"/>
      <c r="PFW2031" s="85"/>
      <c r="PFX2031" s="85"/>
      <c r="PFY2031" s="85"/>
      <c r="PFZ2031" s="85"/>
      <c r="PGA2031" s="85"/>
      <c r="PGB2031" s="85"/>
      <c r="PGC2031" s="85"/>
      <c r="PGD2031" s="85"/>
      <c r="PGE2031" s="85"/>
      <c r="PGF2031" s="85"/>
      <c r="PGG2031" s="85"/>
      <c r="PGH2031" s="85"/>
      <c r="PGI2031" s="85"/>
      <c r="PGJ2031" s="85"/>
      <c r="PGK2031" s="85"/>
      <c r="PGL2031" s="85"/>
      <c r="PGM2031" s="85"/>
      <c r="PGN2031" s="85"/>
      <c r="PGO2031" s="85"/>
      <c r="PGP2031" s="85"/>
      <c r="PGQ2031" s="85"/>
      <c r="PGR2031" s="85"/>
      <c r="PGS2031" s="85"/>
      <c r="PGT2031" s="85"/>
      <c r="PGU2031" s="85"/>
      <c r="PGV2031" s="85"/>
      <c r="PGW2031" s="85"/>
      <c r="PGX2031" s="85"/>
      <c r="PGY2031" s="85"/>
      <c r="PGZ2031" s="85"/>
      <c r="PHA2031" s="85"/>
      <c r="PHB2031" s="85"/>
      <c r="PHC2031" s="85"/>
      <c r="PHD2031" s="85"/>
      <c r="PHE2031" s="85"/>
      <c r="PHF2031" s="85"/>
      <c r="PHG2031" s="85"/>
      <c r="PHH2031" s="85"/>
      <c r="PHI2031" s="85"/>
      <c r="PHJ2031" s="85"/>
      <c r="PHK2031" s="85"/>
      <c r="PHL2031" s="85"/>
      <c r="PHM2031" s="85"/>
      <c r="PHN2031" s="85"/>
      <c r="PHO2031" s="85"/>
      <c r="PHP2031" s="85"/>
      <c r="PHQ2031" s="85"/>
      <c r="PHR2031" s="85"/>
      <c r="PHS2031" s="85"/>
      <c r="PHT2031" s="85"/>
      <c r="PHU2031" s="85"/>
      <c r="PHV2031" s="85"/>
      <c r="PHW2031" s="85"/>
      <c r="PHX2031" s="85"/>
      <c r="PHY2031" s="85"/>
      <c r="PHZ2031" s="85"/>
      <c r="PIA2031" s="85"/>
      <c r="PIB2031" s="85"/>
      <c r="PIC2031" s="85"/>
      <c r="PID2031" s="85"/>
      <c r="PIE2031" s="85"/>
      <c r="PIF2031" s="85"/>
      <c r="PIG2031" s="85"/>
      <c r="PIH2031" s="85"/>
      <c r="PII2031" s="85"/>
      <c r="PIJ2031" s="85"/>
      <c r="PIK2031" s="85"/>
      <c r="PIL2031" s="85"/>
      <c r="PIM2031" s="85"/>
      <c r="PIN2031" s="85"/>
      <c r="PIO2031" s="85"/>
      <c r="PIP2031" s="85"/>
      <c r="PIQ2031" s="85"/>
      <c r="PIR2031" s="85"/>
      <c r="PIS2031" s="85"/>
      <c r="PIT2031" s="85"/>
      <c r="PIU2031" s="85"/>
      <c r="PIV2031" s="85"/>
      <c r="PIW2031" s="85"/>
      <c r="PIX2031" s="85"/>
      <c r="PIY2031" s="85"/>
      <c r="PIZ2031" s="85"/>
      <c r="PJA2031" s="85"/>
      <c r="PJB2031" s="85"/>
      <c r="PJC2031" s="85"/>
      <c r="PJD2031" s="85"/>
      <c r="PJE2031" s="85"/>
      <c r="PJF2031" s="85"/>
      <c r="PJG2031" s="85"/>
      <c r="PJH2031" s="85"/>
      <c r="PJI2031" s="85"/>
      <c r="PJJ2031" s="85"/>
      <c r="PJK2031" s="85"/>
      <c r="PJL2031" s="85"/>
      <c r="PJM2031" s="85"/>
      <c r="PJN2031" s="85"/>
      <c r="PJO2031" s="85"/>
      <c r="PJP2031" s="85"/>
      <c r="PJQ2031" s="85"/>
      <c r="PJR2031" s="85"/>
      <c r="PJS2031" s="85"/>
      <c r="PJT2031" s="85"/>
      <c r="PJU2031" s="85"/>
      <c r="PJV2031" s="85"/>
      <c r="PJW2031" s="85"/>
      <c r="PJX2031" s="85"/>
      <c r="PJY2031" s="85"/>
      <c r="PJZ2031" s="85"/>
      <c r="PKA2031" s="85"/>
      <c r="PKB2031" s="85"/>
      <c r="PKC2031" s="85"/>
      <c r="PKD2031" s="85"/>
      <c r="PKE2031" s="85"/>
      <c r="PKF2031" s="85"/>
      <c r="PKG2031" s="85"/>
      <c r="PKH2031" s="85"/>
      <c r="PKI2031" s="85"/>
      <c r="PKJ2031" s="85"/>
      <c r="PKK2031" s="85"/>
      <c r="PKL2031" s="85"/>
      <c r="PKM2031" s="85"/>
      <c r="PKN2031" s="85"/>
      <c r="PKO2031" s="85"/>
      <c r="PKP2031" s="85"/>
      <c r="PKQ2031" s="85"/>
      <c r="PKR2031" s="85"/>
      <c r="PKS2031" s="85"/>
      <c r="PKT2031" s="85"/>
      <c r="PKU2031" s="85"/>
      <c r="PKV2031" s="85"/>
      <c r="PKW2031" s="85"/>
      <c r="PKX2031" s="85"/>
      <c r="PKY2031" s="85"/>
      <c r="PKZ2031" s="85"/>
      <c r="PLA2031" s="85"/>
      <c r="PLB2031" s="85"/>
      <c r="PLC2031" s="85"/>
      <c r="PLD2031" s="85"/>
      <c r="PLE2031" s="85"/>
      <c r="PLF2031" s="85"/>
      <c r="PLG2031" s="85"/>
      <c r="PLH2031" s="85"/>
      <c r="PLI2031" s="85"/>
      <c r="PLJ2031" s="85"/>
      <c r="PLK2031" s="85"/>
      <c r="PLL2031" s="85"/>
      <c r="PLM2031" s="85"/>
      <c r="PLN2031" s="85"/>
      <c r="PLO2031" s="85"/>
      <c r="PLP2031" s="85"/>
      <c r="PLQ2031" s="85"/>
      <c r="PLR2031" s="85"/>
      <c r="PLS2031" s="85"/>
      <c r="PLT2031" s="85"/>
      <c r="PLU2031" s="85"/>
      <c r="PLV2031" s="85"/>
      <c r="PLW2031" s="85"/>
      <c r="PLX2031" s="85"/>
      <c r="PLY2031" s="85"/>
      <c r="PLZ2031" s="85"/>
      <c r="PMA2031" s="85"/>
      <c r="PMB2031" s="85"/>
      <c r="PMC2031" s="85"/>
      <c r="PMD2031" s="85"/>
      <c r="PME2031" s="85"/>
      <c r="PMF2031" s="85"/>
      <c r="PMG2031" s="85"/>
      <c r="PMH2031" s="85"/>
      <c r="PMI2031" s="85"/>
      <c r="PMJ2031" s="85"/>
      <c r="PMK2031" s="85"/>
      <c r="PML2031" s="85"/>
      <c r="PMM2031" s="85"/>
      <c r="PMN2031" s="85"/>
      <c r="PMO2031" s="85"/>
      <c r="PMP2031" s="85"/>
      <c r="PMQ2031" s="85"/>
      <c r="PMR2031" s="85"/>
      <c r="PMS2031" s="85"/>
      <c r="PMT2031" s="85"/>
      <c r="PMU2031" s="85"/>
      <c r="PMV2031" s="85"/>
      <c r="PMW2031" s="85"/>
      <c r="PMX2031" s="85"/>
      <c r="PMY2031" s="85"/>
      <c r="PMZ2031" s="85"/>
      <c r="PNA2031" s="85"/>
      <c r="PNB2031" s="85"/>
      <c r="PNC2031" s="85"/>
      <c r="PND2031" s="85"/>
      <c r="PNE2031" s="85"/>
      <c r="PNF2031" s="85"/>
      <c r="PNG2031" s="85"/>
      <c r="PNH2031" s="85"/>
      <c r="PNI2031" s="85"/>
      <c r="PNJ2031" s="85"/>
      <c r="PNK2031" s="85"/>
      <c r="PNL2031" s="85"/>
      <c r="PNM2031" s="85"/>
      <c r="PNN2031" s="85"/>
      <c r="PNO2031" s="85"/>
      <c r="PNP2031" s="85"/>
      <c r="PNQ2031" s="85"/>
      <c r="PNR2031" s="85"/>
      <c r="PNS2031" s="85"/>
      <c r="PNT2031" s="85"/>
      <c r="PNU2031" s="85"/>
      <c r="PNV2031" s="85"/>
      <c r="PNW2031" s="85"/>
      <c r="PNX2031" s="85"/>
      <c r="PNY2031" s="85"/>
      <c r="PNZ2031" s="85"/>
      <c r="POA2031" s="85"/>
      <c r="POB2031" s="85"/>
      <c r="POC2031" s="85"/>
      <c r="POD2031" s="85"/>
      <c r="POE2031" s="85"/>
      <c r="POF2031" s="85"/>
      <c r="POG2031" s="85"/>
      <c r="POH2031" s="85"/>
      <c r="POI2031" s="85"/>
      <c r="POJ2031" s="85"/>
      <c r="POK2031" s="85"/>
      <c r="POL2031" s="85"/>
      <c r="POM2031" s="85"/>
      <c r="PON2031" s="85"/>
      <c r="POO2031" s="85"/>
      <c r="POP2031" s="85"/>
      <c r="POQ2031" s="85"/>
      <c r="POR2031" s="85"/>
      <c r="POS2031" s="85"/>
      <c r="POT2031" s="85"/>
      <c r="POU2031" s="85"/>
      <c r="POV2031" s="85"/>
      <c r="POW2031" s="85"/>
      <c r="POX2031" s="85"/>
      <c r="POY2031" s="85"/>
      <c r="POZ2031" s="85"/>
      <c r="PPA2031" s="85"/>
      <c r="PPB2031" s="85"/>
      <c r="PPC2031" s="85"/>
      <c r="PPD2031" s="85"/>
      <c r="PPE2031" s="85"/>
      <c r="PPF2031" s="85"/>
      <c r="PPG2031" s="85"/>
      <c r="PPH2031" s="85"/>
      <c r="PPI2031" s="85"/>
      <c r="PPJ2031" s="85"/>
      <c r="PPK2031" s="85"/>
      <c r="PPL2031" s="85"/>
      <c r="PPM2031" s="85"/>
      <c r="PPN2031" s="85"/>
      <c r="PPO2031" s="85"/>
      <c r="PPP2031" s="85"/>
      <c r="PPQ2031" s="85"/>
      <c r="PPR2031" s="85"/>
      <c r="PPS2031" s="85"/>
      <c r="PPT2031" s="85"/>
      <c r="PPU2031" s="85"/>
      <c r="PPV2031" s="85"/>
      <c r="PPW2031" s="85"/>
      <c r="PPX2031" s="85"/>
      <c r="PPY2031" s="85"/>
      <c r="PPZ2031" s="85"/>
      <c r="PQA2031" s="85"/>
      <c r="PQB2031" s="85"/>
      <c r="PQC2031" s="85"/>
      <c r="PQD2031" s="85"/>
      <c r="PQE2031" s="85"/>
      <c r="PQF2031" s="85"/>
      <c r="PQG2031" s="85"/>
      <c r="PQH2031" s="85"/>
      <c r="PQI2031" s="85"/>
      <c r="PQJ2031" s="85"/>
      <c r="PQK2031" s="85"/>
      <c r="PQL2031" s="85"/>
      <c r="PQM2031" s="85"/>
      <c r="PQN2031" s="85"/>
      <c r="PQO2031" s="85"/>
      <c r="PQP2031" s="85"/>
      <c r="PQQ2031" s="85"/>
      <c r="PQR2031" s="85"/>
      <c r="PQS2031" s="85"/>
      <c r="PQT2031" s="85"/>
      <c r="PQU2031" s="85"/>
      <c r="PQV2031" s="85"/>
      <c r="PQW2031" s="85"/>
      <c r="PQX2031" s="85"/>
      <c r="PQY2031" s="85"/>
      <c r="PQZ2031" s="85"/>
      <c r="PRA2031" s="85"/>
      <c r="PRB2031" s="85"/>
      <c r="PRC2031" s="85"/>
      <c r="PRD2031" s="85"/>
      <c r="PRE2031" s="85"/>
      <c r="PRF2031" s="85"/>
      <c r="PRG2031" s="85"/>
      <c r="PRH2031" s="85"/>
      <c r="PRI2031" s="85"/>
      <c r="PRJ2031" s="85"/>
      <c r="PRK2031" s="85"/>
      <c r="PRL2031" s="85"/>
      <c r="PRM2031" s="85"/>
      <c r="PRN2031" s="85"/>
      <c r="PRO2031" s="85"/>
      <c r="PRP2031" s="85"/>
      <c r="PRQ2031" s="85"/>
      <c r="PRR2031" s="85"/>
      <c r="PRS2031" s="85"/>
      <c r="PRT2031" s="85"/>
      <c r="PRU2031" s="85"/>
      <c r="PRV2031" s="85"/>
      <c r="PRW2031" s="85"/>
      <c r="PRX2031" s="85"/>
      <c r="PRY2031" s="85"/>
      <c r="PRZ2031" s="85"/>
      <c r="PSA2031" s="85"/>
      <c r="PSB2031" s="85"/>
      <c r="PSC2031" s="85"/>
      <c r="PSD2031" s="85"/>
      <c r="PSE2031" s="85"/>
      <c r="PSF2031" s="85"/>
      <c r="PSG2031" s="85"/>
      <c r="PSH2031" s="85"/>
      <c r="PSI2031" s="85"/>
      <c r="PSJ2031" s="85"/>
      <c r="PSK2031" s="85"/>
      <c r="PSL2031" s="85"/>
      <c r="PSM2031" s="85"/>
      <c r="PSN2031" s="85"/>
      <c r="PSO2031" s="85"/>
      <c r="PSP2031" s="85"/>
      <c r="PSQ2031" s="85"/>
      <c r="PSR2031" s="85"/>
      <c r="PSS2031" s="85"/>
      <c r="PST2031" s="85"/>
      <c r="PSU2031" s="85"/>
      <c r="PSV2031" s="85"/>
      <c r="PSW2031" s="85"/>
      <c r="PSX2031" s="85"/>
      <c r="PSY2031" s="85"/>
      <c r="PSZ2031" s="85"/>
      <c r="PTA2031" s="85"/>
      <c r="PTB2031" s="85"/>
      <c r="PTC2031" s="85"/>
      <c r="PTD2031" s="85"/>
      <c r="PTE2031" s="85"/>
      <c r="PTF2031" s="85"/>
      <c r="PTG2031" s="85"/>
      <c r="PTH2031" s="85"/>
      <c r="PTI2031" s="85"/>
      <c r="PTJ2031" s="85"/>
      <c r="PTK2031" s="85"/>
      <c r="PTL2031" s="85"/>
      <c r="PTM2031" s="85"/>
      <c r="PTN2031" s="85"/>
      <c r="PTO2031" s="85"/>
      <c r="PTP2031" s="85"/>
      <c r="PTQ2031" s="85"/>
      <c r="PTR2031" s="85"/>
      <c r="PTS2031" s="85"/>
      <c r="PTT2031" s="85"/>
      <c r="PTU2031" s="85"/>
      <c r="PTV2031" s="85"/>
      <c r="PTW2031" s="85"/>
      <c r="PTX2031" s="85"/>
      <c r="PTY2031" s="85"/>
      <c r="PTZ2031" s="85"/>
      <c r="PUA2031" s="85"/>
      <c r="PUB2031" s="85"/>
      <c r="PUC2031" s="85"/>
      <c r="PUD2031" s="85"/>
      <c r="PUE2031" s="85"/>
      <c r="PUF2031" s="85"/>
      <c r="PUG2031" s="85"/>
      <c r="PUH2031" s="85"/>
      <c r="PUI2031" s="85"/>
      <c r="PUJ2031" s="85"/>
      <c r="PUK2031" s="85"/>
      <c r="PUL2031" s="85"/>
      <c r="PUM2031" s="85"/>
      <c r="PUN2031" s="85"/>
      <c r="PUO2031" s="85"/>
      <c r="PUP2031" s="85"/>
      <c r="PUQ2031" s="85"/>
      <c r="PUR2031" s="85"/>
      <c r="PUS2031" s="85"/>
      <c r="PUT2031" s="85"/>
      <c r="PUU2031" s="85"/>
      <c r="PUV2031" s="85"/>
      <c r="PUW2031" s="85"/>
      <c r="PUX2031" s="85"/>
      <c r="PUY2031" s="85"/>
      <c r="PUZ2031" s="85"/>
      <c r="PVA2031" s="85"/>
      <c r="PVB2031" s="85"/>
      <c r="PVC2031" s="85"/>
      <c r="PVD2031" s="85"/>
      <c r="PVE2031" s="85"/>
      <c r="PVF2031" s="85"/>
      <c r="PVG2031" s="85"/>
      <c r="PVH2031" s="85"/>
      <c r="PVI2031" s="85"/>
      <c r="PVJ2031" s="85"/>
      <c r="PVK2031" s="85"/>
      <c r="PVL2031" s="85"/>
      <c r="PVM2031" s="85"/>
      <c r="PVN2031" s="85"/>
      <c r="PVO2031" s="85"/>
      <c r="PVP2031" s="85"/>
      <c r="PVQ2031" s="85"/>
      <c r="PVR2031" s="85"/>
      <c r="PVS2031" s="85"/>
      <c r="PVT2031" s="85"/>
      <c r="PVU2031" s="85"/>
      <c r="PVV2031" s="85"/>
      <c r="PVW2031" s="85"/>
      <c r="PVX2031" s="85"/>
      <c r="PVY2031" s="85"/>
      <c r="PVZ2031" s="85"/>
      <c r="PWA2031" s="85"/>
      <c r="PWB2031" s="85"/>
      <c r="PWC2031" s="85"/>
      <c r="PWD2031" s="85"/>
      <c r="PWE2031" s="85"/>
      <c r="PWF2031" s="85"/>
      <c r="PWG2031" s="85"/>
      <c r="PWH2031" s="85"/>
      <c r="PWI2031" s="85"/>
      <c r="PWJ2031" s="85"/>
      <c r="PWK2031" s="85"/>
      <c r="PWL2031" s="85"/>
      <c r="PWM2031" s="85"/>
      <c r="PWN2031" s="85"/>
      <c r="PWO2031" s="85"/>
      <c r="PWP2031" s="85"/>
      <c r="PWQ2031" s="85"/>
      <c r="PWR2031" s="85"/>
      <c r="PWS2031" s="85"/>
      <c r="PWT2031" s="85"/>
      <c r="PWU2031" s="85"/>
      <c r="PWV2031" s="85"/>
      <c r="PWW2031" s="85"/>
      <c r="PWX2031" s="85"/>
      <c r="PWY2031" s="85"/>
      <c r="PWZ2031" s="85"/>
      <c r="PXA2031" s="85"/>
      <c r="PXB2031" s="85"/>
      <c r="PXC2031" s="85"/>
      <c r="PXD2031" s="85"/>
      <c r="PXE2031" s="85"/>
      <c r="PXF2031" s="85"/>
      <c r="PXG2031" s="85"/>
      <c r="PXH2031" s="85"/>
      <c r="PXI2031" s="85"/>
      <c r="PXJ2031" s="85"/>
      <c r="PXK2031" s="85"/>
      <c r="PXL2031" s="85"/>
      <c r="PXM2031" s="85"/>
      <c r="PXN2031" s="85"/>
      <c r="PXO2031" s="85"/>
      <c r="PXP2031" s="85"/>
      <c r="PXQ2031" s="85"/>
      <c r="PXR2031" s="85"/>
      <c r="PXS2031" s="85"/>
      <c r="PXT2031" s="85"/>
      <c r="PXU2031" s="85"/>
      <c r="PXV2031" s="85"/>
      <c r="PXW2031" s="85"/>
      <c r="PXX2031" s="85"/>
      <c r="PXY2031" s="85"/>
      <c r="PXZ2031" s="85"/>
      <c r="PYA2031" s="85"/>
      <c r="PYB2031" s="85"/>
      <c r="PYC2031" s="85"/>
      <c r="PYD2031" s="85"/>
      <c r="PYE2031" s="85"/>
      <c r="PYF2031" s="85"/>
      <c r="PYG2031" s="85"/>
      <c r="PYH2031" s="85"/>
      <c r="PYI2031" s="85"/>
      <c r="PYJ2031" s="85"/>
      <c r="PYK2031" s="85"/>
      <c r="PYL2031" s="85"/>
      <c r="PYM2031" s="85"/>
      <c r="PYN2031" s="85"/>
      <c r="PYO2031" s="85"/>
      <c r="PYP2031" s="85"/>
      <c r="PYQ2031" s="85"/>
      <c r="PYR2031" s="85"/>
      <c r="PYS2031" s="85"/>
      <c r="PYT2031" s="85"/>
      <c r="PYU2031" s="85"/>
      <c r="PYV2031" s="85"/>
      <c r="PYW2031" s="85"/>
      <c r="PYX2031" s="85"/>
      <c r="PYY2031" s="85"/>
      <c r="PYZ2031" s="85"/>
      <c r="PZA2031" s="85"/>
      <c r="PZB2031" s="85"/>
      <c r="PZC2031" s="85"/>
      <c r="PZD2031" s="85"/>
      <c r="PZE2031" s="85"/>
      <c r="PZF2031" s="85"/>
      <c r="PZG2031" s="85"/>
      <c r="PZH2031" s="85"/>
      <c r="PZI2031" s="85"/>
      <c r="PZJ2031" s="85"/>
      <c r="PZK2031" s="85"/>
      <c r="PZL2031" s="85"/>
      <c r="PZM2031" s="85"/>
      <c r="PZN2031" s="85"/>
      <c r="PZO2031" s="85"/>
      <c r="PZP2031" s="85"/>
      <c r="PZQ2031" s="85"/>
      <c r="PZR2031" s="85"/>
      <c r="PZS2031" s="85"/>
      <c r="PZT2031" s="85"/>
      <c r="PZU2031" s="85"/>
      <c r="PZV2031" s="85"/>
      <c r="PZW2031" s="85"/>
      <c r="PZX2031" s="85"/>
      <c r="PZY2031" s="85"/>
      <c r="PZZ2031" s="85"/>
      <c r="QAA2031" s="85"/>
      <c r="QAB2031" s="85"/>
      <c r="QAC2031" s="85"/>
      <c r="QAD2031" s="85"/>
      <c r="QAE2031" s="85"/>
      <c r="QAF2031" s="85"/>
      <c r="QAG2031" s="85"/>
      <c r="QAH2031" s="85"/>
      <c r="QAI2031" s="85"/>
      <c r="QAJ2031" s="85"/>
      <c r="QAK2031" s="85"/>
      <c r="QAL2031" s="85"/>
      <c r="QAM2031" s="85"/>
      <c r="QAN2031" s="85"/>
      <c r="QAO2031" s="85"/>
      <c r="QAP2031" s="85"/>
      <c r="QAQ2031" s="85"/>
      <c r="QAR2031" s="85"/>
      <c r="QAS2031" s="85"/>
      <c r="QAT2031" s="85"/>
      <c r="QAU2031" s="85"/>
      <c r="QAV2031" s="85"/>
      <c r="QAW2031" s="85"/>
      <c r="QAX2031" s="85"/>
      <c r="QAY2031" s="85"/>
      <c r="QAZ2031" s="85"/>
      <c r="QBA2031" s="85"/>
      <c r="QBB2031" s="85"/>
      <c r="QBC2031" s="85"/>
      <c r="QBD2031" s="85"/>
      <c r="QBE2031" s="85"/>
      <c r="QBF2031" s="85"/>
      <c r="QBG2031" s="85"/>
      <c r="QBH2031" s="85"/>
      <c r="QBI2031" s="85"/>
      <c r="QBJ2031" s="85"/>
      <c r="QBK2031" s="85"/>
      <c r="QBL2031" s="85"/>
      <c r="QBM2031" s="85"/>
      <c r="QBN2031" s="85"/>
      <c r="QBO2031" s="85"/>
      <c r="QBP2031" s="85"/>
      <c r="QBQ2031" s="85"/>
      <c r="QBR2031" s="85"/>
      <c r="QBS2031" s="85"/>
      <c r="QBT2031" s="85"/>
      <c r="QBU2031" s="85"/>
      <c r="QBV2031" s="85"/>
      <c r="QBW2031" s="85"/>
      <c r="QBX2031" s="85"/>
      <c r="QBY2031" s="85"/>
      <c r="QBZ2031" s="85"/>
      <c r="QCA2031" s="85"/>
      <c r="QCB2031" s="85"/>
      <c r="QCC2031" s="85"/>
      <c r="QCD2031" s="85"/>
      <c r="QCE2031" s="85"/>
      <c r="QCF2031" s="85"/>
      <c r="QCG2031" s="85"/>
      <c r="QCH2031" s="85"/>
      <c r="QCI2031" s="85"/>
      <c r="QCJ2031" s="85"/>
      <c r="QCK2031" s="85"/>
      <c r="QCL2031" s="85"/>
      <c r="QCM2031" s="85"/>
      <c r="QCN2031" s="85"/>
      <c r="QCO2031" s="85"/>
      <c r="QCP2031" s="85"/>
      <c r="QCQ2031" s="85"/>
      <c r="QCR2031" s="85"/>
      <c r="QCS2031" s="85"/>
      <c r="QCT2031" s="85"/>
      <c r="QCU2031" s="85"/>
      <c r="QCV2031" s="85"/>
      <c r="QCW2031" s="85"/>
      <c r="QCX2031" s="85"/>
      <c r="QCY2031" s="85"/>
      <c r="QCZ2031" s="85"/>
      <c r="QDA2031" s="85"/>
      <c r="QDB2031" s="85"/>
      <c r="QDC2031" s="85"/>
      <c r="QDD2031" s="85"/>
      <c r="QDE2031" s="85"/>
      <c r="QDF2031" s="85"/>
      <c r="QDG2031" s="85"/>
      <c r="QDH2031" s="85"/>
      <c r="QDI2031" s="85"/>
      <c r="QDJ2031" s="85"/>
      <c r="QDK2031" s="85"/>
      <c r="QDL2031" s="85"/>
      <c r="QDM2031" s="85"/>
      <c r="QDN2031" s="85"/>
      <c r="QDO2031" s="85"/>
      <c r="QDP2031" s="85"/>
      <c r="QDQ2031" s="85"/>
      <c r="QDR2031" s="85"/>
      <c r="QDS2031" s="85"/>
      <c r="QDT2031" s="85"/>
      <c r="QDU2031" s="85"/>
      <c r="QDV2031" s="85"/>
      <c r="QDW2031" s="85"/>
      <c r="QDX2031" s="85"/>
      <c r="QDY2031" s="85"/>
      <c r="QDZ2031" s="85"/>
      <c r="QEA2031" s="85"/>
      <c r="QEB2031" s="85"/>
      <c r="QEC2031" s="85"/>
      <c r="QED2031" s="85"/>
      <c r="QEE2031" s="85"/>
      <c r="QEF2031" s="85"/>
      <c r="QEG2031" s="85"/>
      <c r="QEH2031" s="85"/>
      <c r="QEI2031" s="85"/>
      <c r="QEJ2031" s="85"/>
      <c r="QEK2031" s="85"/>
      <c r="QEL2031" s="85"/>
      <c r="QEM2031" s="85"/>
      <c r="QEN2031" s="85"/>
      <c r="QEO2031" s="85"/>
      <c r="QEP2031" s="85"/>
      <c r="QEQ2031" s="85"/>
      <c r="QER2031" s="85"/>
      <c r="QES2031" s="85"/>
      <c r="QET2031" s="85"/>
      <c r="QEU2031" s="85"/>
      <c r="QEV2031" s="85"/>
      <c r="QEW2031" s="85"/>
      <c r="QEX2031" s="85"/>
      <c r="QEY2031" s="85"/>
      <c r="QEZ2031" s="85"/>
      <c r="QFA2031" s="85"/>
      <c r="QFB2031" s="85"/>
      <c r="QFC2031" s="85"/>
      <c r="QFD2031" s="85"/>
      <c r="QFE2031" s="85"/>
      <c r="QFF2031" s="85"/>
      <c r="QFG2031" s="85"/>
      <c r="QFH2031" s="85"/>
      <c r="QFI2031" s="85"/>
      <c r="QFJ2031" s="85"/>
      <c r="QFK2031" s="85"/>
      <c r="QFL2031" s="85"/>
      <c r="QFM2031" s="85"/>
      <c r="QFN2031" s="85"/>
      <c r="QFO2031" s="85"/>
      <c r="QFP2031" s="85"/>
      <c r="QFQ2031" s="85"/>
      <c r="QFR2031" s="85"/>
      <c r="QFS2031" s="85"/>
      <c r="QFT2031" s="85"/>
      <c r="QFU2031" s="85"/>
      <c r="QFV2031" s="85"/>
      <c r="QFW2031" s="85"/>
      <c r="QFX2031" s="85"/>
      <c r="QFY2031" s="85"/>
      <c r="QFZ2031" s="85"/>
      <c r="QGA2031" s="85"/>
      <c r="QGB2031" s="85"/>
      <c r="QGC2031" s="85"/>
      <c r="QGD2031" s="85"/>
      <c r="QGE2031" s="85"/>
      <c r="QGF2031" s="85"/>
      <c r="QGG2031" s="85"/>
      <c r="QGH2031" s="85"/>
      <c r="QGI2031" s="85"/>
      <c r="QGJ2031" s="85"/>
      <c r="QGK2031" s="85"/>
      <c r="QGL2031" s="85"/>
      <c r="QGM2031" s="85"/>
      <c r="QGN2031" s="85"/>
      <c r="QGO2031" s="85"/>
      <c r="QGP2031" s="85"/>
      <c r="QGQ2031" s="85"/>
      <c r="QGR2031" s="85"/>
      <c r="QGS2031" s="85"/>
      <c r="QGT2031" s="85"/>
      <c r="QGU2031" s="85"/>
      <c r="QGV2031" s="85"/>
      <c r="QGW2031" s="85"/>
      <c r="QGX2031" s="85"/>
      <c r="QGY2031" s="85"/>
      <c r="QGZ2031" s="85"/>
      <c r="QHA2031" s="85"/>
      <c r="QHB2031" s="85"/>
      <c r="QHC2031" s="85"/>
      <c r="QHD2031" s="85"/>
      <c r="QHE2031" s="85"/>
      <c r="QHF2031" s="85"/>
      <c r="QHG2031" s="85"/>
      <c r="QHH2031" s="85"/>
      <c r="QHI2031" s="85"/>
      <c r="QHJ2031" s="85"/>
      <c r="QHK2031" s="85"/>
      <c r="QHL2031" s="85"/>
      <c r="QHM2031" s="85"/>
      <c r="QHN2031" s="85"/>
      <c r="QHO2031" s="85"/>
      <c r="QHP2031" s="85"/>
      <c r="QHQ2031" s="85"/>
      <c r="QHR2031" s="85"/>
      <c r="QHS2031" s="85"/>
      <c r="QHT2031" s="85"/>
      <c r="QHU2031" s="85"/>
      <c r="QHV2031" s="85"/>
      <c r="QHW2031" s="85"/>
      <c r="QHX2031" s="85"/>
      <c r="QHY2031" s="85"/>
      <c r="QHZ2031" s="85"/>
      <c r="QIA2031" s="85"/>
      <c r="QIB2031" s="85"/>
      <c r="QIC2031" s="85"/>
      <c r="QID2031" s="85"/>
      <c r="QIE2031" s="85"/>
      <c r="QIF2031" s="85"/>
      <c r="QIG2031" s="85"/>
      <c r="QIH2031" s="85"/>
      <c r="QII2031" s="85"/>
      <c r="QIJ2031" s="85"/>
      <c r="QIK2031" s="85"/>
      <c r="QIL2031" s="85"/>
      <c r="QIM2031" s="85"/>
      <c r="QIN2031" s="85"/>
      <c r="QIO2031" s="85"/>
      <c r="QIP2031" s="85"/>
      <c r="QIQ2031" s="85"/>
      <c r="QIR2031" s="85"/>
      <c r="QIS2031" s="85"/>
      <c r="QIT2031" s="85"/>
      <c r="QIU2031" s="85"/>
      <c r="QIV2031" s="85"/>
      <c r="QIW2031" s="85"/>
      <c r="QIX2031" s="85"/>
      <c r="QIY2031" s="85"/>
      <c r="QIZ2031" s="85"/>
      <c r="QJA2031" s="85"/>
      <c r="QJB2031" s="85"/>
      <c r="QJC2031" s="85"/>
      <c r="QJD2031" s="85"/>
      <c r="QJE2031" s="85"/>
      <c r="QJF2031" s="85"/>
      <c r="QJG2031" s="85"/>
      <c r="QJH2031" s="85"/>
      <c r="QJI2031" s="85"/>
      <c r="QJJ2031" s="85"/>
      <c r="QJK2031" s="85"/>
      <c r="QJL2031" s="85"/>
      <c r="QJM2031" s="85"/>
      <c r="QJN2031" s="85"/>
      <c r="QJO2031" s="85"/>
      <c r="QJP2031" s="85"/>
      <c r="QJQ2031" s="85"/>
      <c r="QJR2031" s="85"/>
      <c r="QJS2031" s="85"/>
      <c r="QJT2031" s="85"/>
      <c r="QJU2031" s="85"/>
      <c r="QJV2031" s="85"/>
      <c r="QJW2031" s="85"/>
      <c r="QJX2031" s="85"/>
      <c r="QJY2031" s="85"/>
      <c r="QJZ2031" s="85"/>
      <c r="QKA2031" s="85"/>
      <c r="QKB2031" s="85"/>
      <c r="QKC2031" s="85"/>
      <c r="QKD2031" s="85"/>
      <c r="QKE2031" s="85"/>
      <c r="QKF2031" s="85"/>
      <c r="QKG2031" s="85"/>
      <c r="QKH2031" s="85"/>
      <c r="QKI2031" s="85"/>
      <c r="QKJ2031" s="85"/>
      <c r="QKK2031" s="85"/>
      <c r="QKL2031" s="85"/>
      <c r="QKM2031" s="85"/>
      <c r="QKN2031" s="85"/>
      <c r="QKO2031" s="85"/>
      <c r="QKP2031" s="85"/>
      <c r="QKQ2031" s="85"/>
      <c r="QKR2031" s="85"/>
      <c r="QKS2031" s="85"/>
      <c r="QKT2031" s="85"/>
      <c r="QKU2031" s="85"/>
      <c r="QKV2031" s="85"/>
      <c r="QKW2031" s="85"/>
      <c r="QKX2031" s="85"/>
      <c r="QKY2031" s="85"/>
      <c r="QKZ2031" s="85"/>
      <c r="QLA2031" s="85"/>
      <c r="QLB2031" s="85"/>
      <c r="QLC2031" s="85"/>
      <c r="QLD2031" s="85"/>
      <c r="QLE2031" s="85"/>
      <c r="QLF2031" s="85"/>
      <c r="QLG2031" s="85"/>
      <c r="QLH2031" s="85"/>
      <c r="QLI2031" s="85"/>
      <c r="QLJ2031" s="85"/>
      <c r="QLK2031" s="85"/>
      <c r="QLL2031" s="85"/>
      <c r="QLM2031" s="85"/>
      <c r="QLN2031" s="85"/>
      <c r="QLO2031" s="85"/>
      <c r="QLP2031" s="85"/>
      <c r="QLQ2031" s="85"/>
      <c r="QLR2031" s="85"/>
      <c r="QLS2031" s="85"/>
      <c r="QLT2031" s="85"/>
      <c r="QLU2031" s="85"/>
      <c r="QLV2031" s="85"/>
      <c r="QLW2031" s="85"/>
      <c r="QLX2031" s="85"/>
      <c r="QLY2031" s="85"/>
      <c r="QLZ2031" s="85"/>
      <c r="QMA2031" s="85"/>
      <c r="QMB2031" s="85"/>
      <c r="QMC2031" s="85"/>
      <c r="QMD2031" s="85"/>
      <c r="QME2031" s="85"/>
      <c r="QMF2031" s="85"/>
      <c r="QMG2031" s="85"/>
      <c r="QMH2031" s="85"/>
      <c r="QMI2031" s="85"/>
      <c r="QMJ2031" s="85"/>
      <c r="QMK2031" s="85"/>
      <c r="QML2031" s="85"/>
      <c r="QMM2031" s="85"/>
      <c r="QMN2031" s="85"/>
      <c r="QMO2031" s="85"/>
      <c r="QMP2031" s="85"/>
      <c r="QMQ2031" s="85"/>
      <c r="QMR2031" s="85"/>
      <c r="QMS2031" s="85"/>
      <c r="QMT2031" s="85"/>
      <c r="QMU2031" s="85"/>
      <c r="QMV2031" s="85"/>
      <c r="QMW2031" s="85"/>
      <c r="QMX2031" s="85"/>
      <c r="QMY2031" s="85"/>
      <c r="QMZ2031" s="85"/>
      <c r="QNA2031" s="85"/>
      <c r="QNB2031" s="85"/>
      <c r="QNC2031" s="85"/>
      <c r="QND2031" s="85"/>
      <c r="QNE2031" s="85"/>
      <c r="QNF2031" s="85"/>
      <c r="QNG2031" s="85"/>
      <c r="QNH2031" s="85"/>
      <c r="QNI2031" s="85"/>
      <c r="QNJ2031" s="85"/>
      <c r="QNK2031" s="85"/>
      <c r="QNL2031" s="85"/>
      <c r="QNM2031" s="85"/>
      <c r="QNN2031" s="85"/>
      <c r="QNO2031" s="85"/>
      <c r="QNP2031" s="85"/>
      <c r="QNQ2031" s="85"/>
      <c r="QNR2031" s="85"/>
      <c r="QNS2031" s="85"/>
      <c r="QNT2031" s="85"/>
      <c r="QNU2031" s="85"/>
      <c r="QNV2031" s="85"/>
      <c r="QNW2031" s="85"/>
      <c r="QNX2031" s="85"/>
      <c r="QNY2031" s="85"/>
      <c r="QNZ2031" s="85"/>
      <c r="QOA2031" s="85"/>
      <c r="QOB2031" s="85"/>
      <c r="QOC2031" s="85"/>
      <c r="QOD2031" s="85"/>
      <c r="QOE2031" s="85"/>
      <c r="QOF2031" s="85"/>
      <c r="QOG2031" s="85"/>
      <c r="QOH2031" s="85"/>
      <c r="QOI2031" s="85"/>
      <c r="QOJ2031" s="85"/>
      <c r="QOK2031" s="85"/>
      <c r="QOL2031" s="85"/>
      <c r="QOM2031" s="85"/>
      <c r="QON2031" s="85"/>
      <c r="QOO2031" s="85"/>
      <c r="QOP2031" s="85"/>
      <c r="QOQ2031" s="85"/>
      <c r="QOR2031" s="85"/>
      <c r="QOS2031" s="85"/>
      <c r="QOT2031" s="85"/>
      <c r="QOU2031" s="85"/>
      <c r="QOV2031" s="85"/>
      <c r="QOW2031" s="85"/>
      <c r="QOX2031" s="85"/>
      <c r="QOY2031" s="85"/>
      <c r="QOZ2031" s="85"/>
      <c r="QPA2031" s="85"/>
      <c r="QPB2031" s="85"/>
      <c r="QPC2031" s="85"/>
      <c r="QPD2031" s="85"/>
      <c r="QPE2031" s="85"/>
      <c r="QPF2031" s="85"/>
      <c r="QPG2031" s="85"/>
      <c r="QPH2031" s="85"/>
      <c r="QPI2031" s="85"/>
      <c r="QPJ2031" s="85"/>
      <c r="QPK2031" s="85"/>
      <c r="QPL2031" s="85"/>
      <c r="QPM2031" s="85"/>
      <c r="QPN2031" s="85"/>
      <c r="QPO2031" s="85"/>
      <c r="QPP2031" s="85"/>
      <c r="QPQ2031" s="85"/>
      <c r="QPR2031" s="85"/>
      <c r="QPS2031" s="85"/>
      <c r="QPT2031" s="85"/>
      <c r="QPU2031" s="85"/>
      <c r="QPV2031" s="85"/>
      <c r="QPW2031" s="85"/>
      <c r="QPX2031" s="85"/>
      <c r="QPY2031" s="85"/>
      <c r="QPZ2031" s="85"/>
      <c r="QQA2031" s="85"/>
      <c r="QQB2031" s="85"/>
      <c r="QQC2031" s="85"/>
      <c r="QQD2031" s="85"/>
      <c r="QQE2031" s="85"/>
      <c r="QQF2031" s="85"/>
      <c r="QQG2031" s="85"/>
      <c r="QQH2031" s="85"/>
      <c r="QQI2031" s="85"/>
      <c r="QQJ2031" s="85"/>
      <c r="QQK2031" s="85"/>
      <c r="QQL2031" s="85"/>
      <c r="QQM2031" s="85"/>
      <c r="QQN2031" s="85"/>
      <c r="QQO2031" s="85"/>
      <c r="QQP2031" s="85"/>
      <c r="QQQ2031" s="85"/>
      <c r="QQR2031" s="85"/>
      <c r="QQS2031" s="85"/>
      <c r="QQT2031" s="85"/>
      <c r="QQU2031" s="85"/>
      <c r="QQV2031" s="85"/>
      <c r="QQW2031" s="85"/>
      <c r="QQX2031" s="85"/>
      <c r="QQY2031" s="85"/>
      <c r="QQZ2031" s="85"/>
      <c r="QRA2031" s="85"/>
      <c r="QRB2031" s="85"/>
      <c r="QRC2031" s="85"/>
      <c r="QRD2031" s="85"/>
      <c r="QRE2031" s="85"/>
      <c r="QRF2031" s="85"/>
      <c r="QRG2031" s="85"/>
      <c r="QRH2031" s="85"/>
      <c r="QRI2031" s="85"/>
      <c r="QRJ2031" s="85"/>
      <c r="QRK2031" s="85"/>
      <c r="QRL2031" s="85"/>
      <c r="QRM2031" s="85"/>
      <c r="QRN2031" s="85"/>
      <c r="QRO2031" s="85"/>
      <c r="QRP2031" s="85"/>
      <c r="QRQ2031" s="85"/>
      <c r="QRR2031" s="85"/>
      <c r="QRS2031" s="85"/>
      <c r="QRT2031" s="85"/>
      <c r="QRU2031" s="85"/>
      <c r="QRV2031" s="85"/>
      <c r="QRW2031" s="85"/>
      <c r="QRX2031" s="85"/>
      <c r="QRY2031" s="85"/>
      <c r="QRZ2031" s="85"/>
      <c r="QSA2031" s="85"/>
      <c r="QSB2031" s="85"/>
      <c r="QSC2031" s="85"/>
      <c r="QSD2031" s="85"/>
      <c r="QSE2031" s="85"/>
      <c r="QSF2031" s="85"/>
      <c r="QSG2031" s="85"/>
      <c r="QSH2031" s="85"/>
      <c r="QSI2031" s="85"/>
      <c r="QSJ2031" s="85"/>
      <c r="QSK2031" s="85"/>
      <c r="QSL2031" s="85"/>
      <c r="QSM2031" s="85"/>
      <c r="QSN2031" s="85"/>
      <c r="QSO2031" s="85"/>
      <c r="QSP2031" s="85"/>
      <c r="QSQ2031" s="85"/>
      <c r="QSR2031" s="85"/>
      <c r="QSS2031" s="85"/>
      <c r="QST2031" s="85"/>
      <c r="QSU2031" s="85"/>
      <c r="QSV2031" s="85"/>
      <c r="QSW2031" s="85"/>
      <c r="QSX2031" s="85"/>
      <c r="QSY2031" s="85"/>
      <c r="QSZ2031" s="85"/>
      <c r="QTA2031" s="85"/>
      <c r="QTB2031" s="85"/>
      <c r="QTC2031" s="85"/>
      <c r="QTD2031" s="85"/>
      <c r="QTE2031" s="85"/>
      <c r="QTF2031" s="85"/>
      <c r="QTG2031" s="85"/>
      <c r="QTH2031" s="85"/>
      <c r="QTI2031" s="85"/>
      <c r="QTJ2031" s="85"/>
      <c r="QTK2031" s="85"/>
      <c r="QTL2031" s="85"/>
      <c r="QTM2031" s="85"/>
      <c r="QTN2031" s="85"/>
      <c r="QTO2031" s="85"/>
      <c r="QTP2031" s="85"/>
      <c r="QTQ2031" s="85"/>
      <c r="QTR2031" s="85"/>
      <c r="QTS2031" s="85"/>
      <c r="QTT2031" s="85"/>
      <c r="QTU2031" s="85"/>
      <c r="QTV2031" s="85"/>
      <c r="QTW2031" s="85"/>
      <c r="QTX2031" s="85"/>
      <c r="QTY2031" s="85"/>
      <c r="QTZ2031" s="85"/>
      <c r="QUA2031" s="85"/>
      <c r="QUB2031" s="85"/>
      <c r="QUC2031" s="85"/>
      <c r="QUD2031" s="85"/>
      <c r="QUE2031" s="85"/>
      <c r="QUF2031" s="85"/>
      <c r="QUG2031" s="85"/>
      <c r="QUH2031" s="85"/>
      <c r="QUI2031" s="85"/>
      <c r="QUJ2031" s="85"/>
      <c r="QUK2031" s="85"/>
      <c r="QUL2031" s="85"/>
      <c r="QUM2031" s="85"/>
      <c r="QUN2031" s="85"/>
      <c r="QUO2031" s="85"/>
      <c r="QUP2031" s="85"/>
      <c r="QUQ2031" s="85"/>
      <c r="QUR2031" s="85"/>
      <c r="QUS2031" s="85"/>
      <c r="QUT2031" s="85"/>
      <c r="QUU2031" s="85"/>
      <c r="QUV2031" s="85"/>
      <c r="QUW2031" s="85"/>
      <c r="QUX2031" s="85"/>
      <c r="QUY2031" s="85"/>
      <c r="QUZ2031" s="85"/>
      <c r="QVA2031" s="85"/>
      <c r="QVB2031" s="85"/>
      <c r="QVC2031" s="85"/>
      <c r="QVD2031" s="85"/>
      <c r="QVE2031" s="85"/>
      <c r="QVF2031" s="85"/>
      <c r="QVG2031" s="85"/>
      <c r="QVH2031" s="85"/>
      <c r="QVI2031" s="85"/>
      <c r="QVJ2031" s="85"/>
      <c r="QVK2031" s="85"/>
      <c r="QVL2031" s="85"/>
      <c r="QVM2031" s="85"/>
      <c r="QVN2031" s="85"/>
      <c r="QVO2031" s="85"/>
      <c r="QVP2031" s="85"/>
      <c r="QVQ2031" s="85"/>
      <c r="QVR2031" s="85"/>
      <c r="QVS2031" s="85"/>
      <c r="QVT2031" s="85"/>
      <c r="QVU2031" s="85"/>
      <c r="QVV2031" s="85"/>
      <c r="QVW2031" s="85"/>
      <c r="QVX2031" s="85"/>
      <c r="QVY2031" s="85"/>
      <c r="QVZ2031" s="85"/>
      <c r="QWA2031" s="85"/>
      <c r="QWB2031" s="85"/>
      <c r="QWC2031" s="85"/>
      <c r="QWD2031" s="85"/>
      <c r="QWE2031" s="85"/>
      <c r="QWF2031" s="85"/>
      <c r="QWG2031" s="85"/>
      <c r="QWH2031" s="85"/>
      <c r="QWI2031" s="85"/>
      <c r="QWJ2031" s="85"/>
      <c r="QWK2031" s="85"/>
      <c r="QWL2031" s="85"/>
      <c r="QWM2031" s="85"/>
      <c r="QWN2031" s="85"/>
      <c r="QWO2031" s="85"/>
      <c r="QWP2031" s="85"/>
      <c r="QWQ2031" s="85"/>
      <c r="QWR2031" s="85"/>
      <c r="QWS2031" s="85"/>
      <c r="QWT2031" s="85"/>
      <c r="QWU2031" s="85"/>
      <c r="QWV2031" s="85"/>
      <c r="QWW2031" s="85"/>
      <c r="QWX2031" s="85"/>
      <c r="QWY2031" s="85"/>
      <c r="QWZ2031" s="85"/>
      <c r="QXA2031" s="85"/>
      <c r="QXB2031" s="85"/>
      <c r="QXC2031" s="85"/>
      <c r="QXD2031" s="85"/>
      <c r="QXE2031" s="85"/>
      <c r="QXF2031" s="85"/>
      <c r="QXG2031" s="85"/>
      <c r="QXH2031" s="85"/>
      <c r="QXI2031" s="85"/>
      <c r="QXJ2031" s="85"/>
      <c r="QXK2031" s="85"/>
      <c r="QXL2031" s="85"/>
      <c r="QXM2031" s="85"/>
      <c r="QXN2031" s="85"/>
      <c r="QXO2031" s="85"/>
      <c r="QXP2031" s="85"/>
      <c r="QXQ2031" s="85"/>
      <c r="QXR2031" s="85"/>
      <c r="QXS2031" s="85"/>
      <c r="QXT2031" s="85"/>
      <c r="QXU2031" s="85"/>
      <c r="QXV2031" s="85"/>
      <c r="QXW2031" s="85"/>
      <c r="QXX2031" s="85"/>
      <c r="QXY2031" s="85"/>
      <c r="QXZ2031" s="85"/>
      <c r="QYA2031" s="85"/>
      <c r="QYB2031" s="85"/>
      <c r="QYC2031" s="85"/>
      <c r="QYD2031" s="85"/>
      <c r="QYE2031" s="85"/>
      <c r="QYF2031" s="85"/>
      <c r="QYG2031" s="85"/>
      <c r="QYH2031" s="85"/>
      <c r="QYI2031" s="85"/>
      <c r="QYJ2031" s="85"/>
      <c r="QYK2031" s="85"/>
      <c r="QYL2031" s="85"/>
      <c r="QYM2031" s="85"/>
      <c r="QYN2031" s="85"/>
      <c r="QYO2031" s="85"/>
      <c r="QYP2031" s="85"/>
      <c r="QYQ2031" s="85"/>
      <c r="QYR2031" s="85"/>
      <c r="QYS2031" s="85"/>
      <c r="QYT2031" s="85"/>
      <c r="QYU2031" s="85"/>
      <c r="QYV2031" s="85"/>
      <c r="QYW2031" s="85"/>
      <c r="QYX2031" s="85"/>
      <c r="QYY2031" s="85"/>
      <c r="QYZ2031" s="85"/>
      <c r="QZA2031" s="85"/>
      <c r="QZB2031" s="85"/>
      <c r="QZC2031" s="85"/>
      <c r="QZD2031" s="85"/>
      <c r="QZE2031" s="85"/>
      <c r="QZF2031" s="85"/>
      <c r="QZG2031" s="85"/>
      <c r="QZH2031" s="85"/>
      <c r="QZI2031" s="85"/>
      <c r="QZJ2031" s="85"/>
      <c r="QZK2031" s="85"/>
      <c r="QZL2031" s="85"/>
      <c r="QZM2031" s="85"/>
      <c r="QZN2031" s="85"/>
      <c r="QZO2031" s="85"/>
      <c r="QZP2031" s="85"/>
      <c r="QZQ2031" s="85"/>
      <c r="QZR2031" s="85"/>
      <c r="QZS2031" s="85"/>
      <c r="QZT2031" s="85"/>
      <c r="QZU2031" s="85"/>
      <c r="QZV2031" s="85"/>
      <c r="QZW2031" s="85"/>
      <c r="QZX2031" s="85"/>
      <c r="QZY2031" s="85"/>
      <c r="QZZ2031" s="85"/>
      <c r="RAA2031" s="85"/>
      <c r="RAB2031" s="85"/>
      <c r="RAC2031" s="85"/>
      <c r="RAD2031" s="85"/>
      <c r="RAE2031" s="85"/>
      <c r="RAF2031" s="85"/>
      <c r="RAG2031" s="85"/>
      <c r="RAH2031" s="85"/>
      <c r="RAI2031" s="85"/>
      <c r="RAJ2031" s="85"/>
      <c r="RAK2031" s="85"/>
      <c r="RAL2031" s="85"/>
      <c r="RAM2031" s="85"/>
      <c r="RAN2031" s="85"/>
      <c r="RAO2031" s="85"/>
      <c r="RAP2031" s="85"/>
      <c r="RAQ2031" s="85"/>
      <c r="RAR2031" s="85"/>
      <c r="RAS2031" s="85"/>
      <c r="RAT2031" s="85"/>
      <c r="RAU2031" s="85"/>
      <c r="RAV2031" s="85"/>
      <c r="RAW2031" s="85"/>
      <c r="RAX2031" s="85"/>
      <c r="RAY2031" s="85"/>
      <c r="RAZ2031" s="85"/>
      <c r="RBA2031" s="85"/>
      <c r="RBB2031" s="85"/>
      <c r="RBC2031" s="85"/>
      <c r="RBD2031" s="85"/>
      <c r="RBE2031" s="85"/>
      <c r="RBF2031" s="85"/>
      <c r="RBG2031" s="85"/>
      <c r="RBH2031" s="85"/>
      <c r="RBI2031" s="85"/>
      <c r="RBJ2031" s="85"/>
      <c r="RBK2031" s="85"/>
      <c r="RBL2031" s="85"/>
      <c r="RBM2031" s="85"/>
      <c r="RBN2031" s="85"/>
      <c r="RBO2031" s="85"/>
      <c r="RBP2031" s="85"/>
      <c r="RBQ2031" s="85"/>
      <c r="RBR2031" s="85"/>
      <c r="RBS2031" s="85"/>
      <c r="RBT2031" s="85"/>
      <c r="RBU2031" s="85"/>
      <c r="RBV2031" s="85"/>
      <c r="RBW2031" s="85"/>
      <c r="RBX2031" s="85"/>
      <c r="RBY2031" s="85"/>
      <c r="RBZ2031" s="85"/>
      <c r="RCA2031" s="85"/>
      <c r="RCB2031" s="85"/>
      <c r="RCC2031" s="85"/>
      <c r="RCD2031" s="85"/>
      <c r="RCE2031" s="85"/>
      <c r="RCF2031" s="85"/>
      <c r="RCG2031" s="85"/>
      <c r="RCH2031" s="85"/>
      <c r="RCI2031" s="85"/>
      <c r="RCJ2031" s="85"/>
      <c r="RCK2031" s="85"/>
      <c r="RCL2031" s="85"/>
      <c r="RCM2031" s="85"/>
      <c r="RCN2031" s="85"/>
      <c r="RCO2031" s="85"/>
      <c r="RCP2031" s="85"/>
      <c r="RCQ2031" s="85"/>
      <c r="RCR2031" s="85"/>
      <c r="RCS2031" s="85"/>
      <c r="RCT2031" s="85"/>
      <c r="RCU2031" s="85"/>
      <c r="RCV2031" s="85"/>
      <c r="RCW2031" s="85"/>
      <c r="RCX2031" s="85"/>
      <c r="RCY2031" s="85"/>
      <c r="RCZ2031" s="85"/>
      <c r="RDA2031" s="85"/>
      <c r="RDB2031" s="85"/>
      <c r="RDC2031" s="85"/>
      <c r="RDD2031" s="85"/>
      <c r="RDE2031" s="85"/>
      <c r="RDF2031" s="85"/>
      <c r="RDG2031" s="85"/>
      <c r="RDH2031" s="85"/>
      <c r="RDI2031" s="85"/>
      <c r="RDJ2031" s="85"/>
      <c r="RDK2031" s="85"/>
      <c r="RDL2031" s="85"/>
      <c r="RDM2031" s="85"/>
      <c r="RDN2031" s="85"/>
      <c r="RDO2031" s="85"/>
      <c r="RDP2031" s="85"/>
      <c r="RDQ2031" s="85"/>
      <c r="RDR2031" s="85"/>
      <c r="RDS2031" s="85"/>
      <c r="RDT2031" s="85"/>
      <c r="RDU2031" s="85"/>
      <c r="RDV2031" s="85"/>
      <c r="RDW2031" s="85"/>
      <c r="RDX2031" s="85"/>
      <c r="RDY2031" s="85"/>
      <c r="RDZ2031" s="85"/>
      <c r="REA2031" s="85"/>
      <c r="REB2031" s="85"/>
      <c r="REC2031" s="85"/>
      <c r="RED2031" s="85"/>
      <c r="REE2031" s="85"/>
      <c r="REF2031" s="85"/>
      <c r="REG2031" s="85"/>
      <c r="REH2031" s="85"/>
      <c r="REI2031" s="85"/>
      <c r="REJ2031" s="85"/>
      <c r="REK2031" s="85"/>
      <c r="REL2031" s="85"/>
      <c r="REM2031" s="85"/>
      <c r="REN2031" s="85"/>
      <c r="REO2031" s="85"/>
      <c r="REP2031" s="85"/>
      <c r="REQ2031" s="85"/>
      <c r="RER2031" s="85"/>
      <c r="RES2031" s="85"/>
      <c r="RET2031" s="85"/>
      <c r="REU2031" s="85"/>
      <c r="REV2031" s="85"/>
      <c r="REW2031" s="85"/>
      <c r="REX2031" s="85"/>
      <c r="REY2031" s="85"/>
      <c r="REZ2031" s="85"/>
      <c r="RFA2031" s="85"/>
      <c r="RFB2031" s="85"/>
      <c r="RFC2031" s="85"/>
      <c r="RFD2031" s="85"/>
      <c r="RFE2031" s="85"/>
      <c r="RFF2031" s="85"/>
      <c r="RFG2031" s="85"/>
      <c r="RFH2031" s="85"/>
      <c r="RFI2031" s="85"/>
      <c r="RFJ2031" s="85"/>
      <c r="RFK2031" s="85"/>
      <c r="RFL2031" s="85"/>
      <c r="RFM2031" s="85"/>
      <c r="RFN2031" s="85"/>
      <c r="RFO2031" s="85"/>
      <c r="RFP2031" s="85"/>
      <c r="RFQ2031" s="85"/>
      <c r="RFR2031" s="85"/>
      <c r="RFS2031" s="85"/>
      <c r="RFT2031" s="85"/>
      <c r="RFU2031" s="85"/>
      <c r="RFV2031" s="85"/>
      <c r="RFW2031" s="85"/>
      <c r="RFX2031" s="85"/>
      <c r="RFY2031" s="85"/>
      <c r="RFZ2031" s="85"/>
      <c r="RGA2031" s="85"/>
      <c r="RGB2031" s="85"/>
      <c r="RGC2031" s="85"/>
      <c r="RGD2031" s="85"/>
      <c r="RGE2031" s="85"/>
      <c r="RGF2031" s="85"/>
      <c r="RGG2031" s="85"/>
      <c r="RGH2031" s="85"/>
      <c r="RGI2031" s="85"/>
      <c r="RGJ2031" s="85"/>
      <c r="RGK2031" s="85"/>
      <c r="RGL2031" s="85"/>
      <c r="RGM2031" s="85"/>
      <c r="RGN2031" s="85"/>
      <c r="RGO2031" s="85"/>
      <c r="RGP2031" s="85"/>
      <c r="RGQ2031" s="85"/>
      <c r="RGR2031" s="85"/>
      <c r="RGS2031" s="85"/>
      <c r="RGT2031" s="85"/>
      <c r="RGU2031" s="85"/>
      <c r="RGV2031" s="85"/>
      <c r="RGW2031" s="85"/>
      <c r="RGX2031" s="85"/>
      <c r="RGY2031" s="85"/>
      <c r="RGZ2031" s="85"/>
      <c r="RHA2031" s="85"/>
      <c r="RHB2031" s="85"/>
      <c r="RHC2031" s="85"/>
      <c r="RHD2031" s="85"/>
      <c r="RHE2031" s="85"/>
      <c r="RHF2031" s="85"/>
      <c r="RHG2031" s="85"/>
      <c r="RHH2031" s="85"/>
      <c r="RHI2031" s="85"/>
      <c r="RHJ2031" s="85"/>
      <c r="RHK2031" s="85"/>
      <c r="RHL2031" s="85"/>
      <c r="RHM2031" s="85"/>
      <c r="RHN2031" s="85"/>
      <c r="RHO2031" s="85"/>
      <c r="RHP2031" s="85"/>
      <c r="RHQ2031" s="85"/>
      <c r="RHR2031" s="85"/>
      <c r="RHS2031" s="85"/>
      <c r="RHT2031" s="85"/>
      <c r="RHU2031" s="85"/>
      <c r="RHV2031" s="85"/>
      <c r="RHW2031" s="85"/>
      <c r="RHX2031" s="85"/>
      <c r="RHY2031" s="85"/>
      <c r="RHZ2031" s="85"/>
      <c r="RIA2031" s="85"/>
      <c r="RIB2031" s="85"/>
      <c r="RIC2031" s="85"/>
      <c r="RID2031" s="85"/>
      <c r="RIE2031" s="85"/>
      <c r="RIF2031" s="85"/>
      <c r="RIG2031" s="85"/>
      <c r="RIH2031" s="85"/>
      <c r="RII2031" s="85"/>
      <c r="RIJ2031" s="85"/>
      <c r="RIK2031" s="85"/>
      <c r="RIL2031" s="85"/>
      <c r="RIM2031" s="85"/>
      <c r="RIN2031" s="85"/>
      <c r="RIO2031" s="85"/>
      <c r="RIP2031" s="85"/>
      <c r="RIQ2031" s="85"/>
      <c r="RIR2031" s="85"/>
      <c r="RIS2031" s="85"/>
      <c r="RIT2031" s="85"/>
      <c r="RIU2031" s="85"/>
      <c r="RIV2031" s="85"/>
      <c r="RIW2031" s="85"/>
      <c r="RIX2031" s="85"/>
      <c r="RIY2031" s="85"/>
      <c r="RIZ2031" s="85"/>
      <c r="RJA2031" s="85"/>
      <c r="RJB2031" s="85"/>
      <c r="RJC2031" s="85"/>
      <c r="RJD2031" s="85"/>
      <c r="RJE2031" s="85"/>
      <c r="RJF2031" s="85"/>
      <c r="RJG2031" s="85"/>
      <c r="RJH2031" s="85"/>
      <c r="RJI2031" s="85"/>
      <c r="RJJ2031" s="85"/>
      <c r="RJK2031" s="85"/>
      <c r="RJL2031" s="85"/>
      <c r="RJM2031" s="85"/>
      <c r="RJN2031" s="85"/>
      <c r="RJO2031" s="85"/>
      <c r="RJP2031" s="85"/>
      <c r="RJQ2031" s="85"/>
      <c r="RJR2031" s="85"/>
      <c r="RJS2031" s="85"/>
      <c r="RJT2031" s="85"/>
      <c r="RJU2031" s="85"/>
      <c r="RJV2031" s="85"/>
      <c r="RJW2031" s="85"/>
      <c r="RJX2031" s="85"/>
      <c r="RJY2031" s="85"/>
      <c r="RJZ2031" s="85"/>
      <c r="RKA2031" s="85"/>
      <c r="RKB2031" s="85"/>
      <c r="RKC2031" s="85"/>
      <c r="RKD2031" s="85"/>
      <c r="RKE2031" s="85"/>
      <c r="RKF2031" s="85"/>
      <c r="RKG2031" s="85"/>
      <c r="RKH2031" s="85"/>
      <c r="RKI2031" s="85"/>
      <c r="RKJ2031" s="85"/>
      <c r="RKK2031" s="85"/>
      <c r="RKL2031" s="85"/>
      <c r="RKM2031" s="85"/>
      <c r="RKN2031" s="85"/>
      <c r="RKO2031" s="85"/>
      <c r="RKP2031" s="85"/>
      <c r="RKQ2031" s="85"/>
      <c r="RKR2031" s="85"/>
      <c r="RKS2031" s="85"/>
      <c r="RKT2031" s="85"/>
      <c r="RKU2031" s="85"/>
      <c r="RKV2031" s="85"/>
      <c r="RKW2031" s="85"/>
      <c r="RKX2031" s="85"/>
      <c r="RKY2031" s="85"/>
      <c r="RKZ2031" s="85"/>
      <c r="RLA2031" s="85"/>
      <c r="RLB2031" s="85"/>
      <c r="RLC2031" s="85"/>
      <c r="RLD2031" s="85"/>
      <c r="RLE2031" s="85"/>
      <c r="RLF2031" s="85"/>
      <c r="RLG2031" s="85"/>
      <c r="RLH2031" s="85"/>
      <c r="RLI2031" s="85"/>
      <c r="RLJ2031" s="85"/>
      <c r="RLK2031" s="85"/>
      <c r="RLL2031" s="85"/>
      <c r="RLM2031" s="85"/>
      <c r="RLN2031" s="85"/>
      <c r="RLO2031" s="85"/>
      <c r="RLP2031" s="85"/>
      <c r="RLQ2031" s="85"/>
      <c r="RLR2031" s="85"/>
      <c r="RLS2031" s="85"/>
      <c r="RLT2031" s="85"/>
      <c r="RLU2031" s="85"/>
      <c r="RLV2031" s="85"/>
      <c r="RLW2031" s="85"/>
      <c r="RLX2031" s="85"/>
      <c r="RLY2031" s="85"/>
      <c r="RLZ2031" s="85"/>
      <c r="RMA2031" s="85"/>
      <c r="RMB2031" s="85"/>
      <c r="RMC2031" s="85"/>
      <c r="RMD2031" s="85"/>
      <c r="RME2031" s="85"/>
      <c r="RMF2031" s="85"/>
      <c r="RMG2031" s="85"/>
      <c r="RMH2031" s="85"/>
      <c r="RMI2031" s="85"/>
      <c r="RMJ2031" s="85"/>
      <c r="RMK2031" s="85"/>
      <c r="RML2031" s="85"/>
      <c r="RMM2031" s="85"/>
      <c r="RMN2031" s="85"/>
      <c r="RMO2031" s="85"/>
      <c r="RMP2031" s="85"/>
      <c r="RMQ2031" s="85"/>
      <c r="RMR2031" s="85"/>
      <c r="RMS2031" s="85"/>
      <c r="RMT2031" s="85"/>
      <c r="RMU2031" s="85"/>
      <c r="RMV2031" s="85"/>
      <c r="RMW2031" s="85"/>
      <c r="RMX2031" s="85"/>
      <c r="RMY2031" s="85"/>
      <c r="RMZ2031" s="85"/>
      <c r="RNA2031" s="85"/>
      <c r="RNB2031" s="85"/>
      <c r="RNC2031" s="85"/>
      <c r="RND2031" s="85"/>
      <c r="RNE2031" s="85"/>
      <c r="RNF2031" s="85"/>
      <c r="RNG2031" s="85"/>
      <c r="RNH2031" s="85"/>
      <c r="RNI2031" s="85"/>
      <c r="RNJ2031" s="85"/>
      <c r="RNK2031" s="85"/>
      <c r="RNL2031" s="85"/>
      <c r="RNM2031" s="85"/>
      <c r="RNN2031" s="85"/>
      <c r="RNO2031" s="85"/>
      <c r="RNP2031" s="85"/>
      <c r="RNQ2031" s="85"/>
      <c r="RNR2031" s="85"/>
      <c r="RNS2031" s="85"/>
      <c r="RNT2031" s="85"/>
      <c r="RNU2031" s="85"/>
      <c r="RNV2031" s="85"/>
      <c r="RNW2031" s="85"/>
      <c r="RNX2031" s="85"/>
      <c r="RNY2031" s="85"/>
      <c r="RNZ2031" s="85"/>
      <c r="ROA2031" s="85"/>
      <c r="ROB2031" s="85"/>
      <c r="ROC2031" s="85"/>
      <c r="ROD2031" s="85"/>
      <c r="ROE2031" s="85"/>
      <c r="ROF2031" s="85"/>
      <c r="ROG2031" s="85"/>
      <c r="ROH2031" s="85"/>
      <c r="ROI2031" s="85"/>
      <c r="ROJ2031" s="85"/>
      <c r="ROK2031" s="85"/>
      <c r="ROL2031" s="85"/>
      <c r="ROM2031" s="85"/>
      <c r="RON2031" s="85"/>
      <c r="ROO2031" s="85"/>
      <c r="ROP2031" s="85"/>
      <c r="ROQ2031" s="85"/>
      <c r="ROR2031" s="85"/>
      <c r="ROS2031" s="85"/>
      <c r="ROT2031" s="85"/>
      <c r="ROU2031" s="85"/>
      <c r="ROV2031" s="85"/>
      <c r="ROW2031" s="85"/>
      <c r="ROX2031" s="85"/>
      <c r="ROY2031" s="85"/>
      <c r="ROZ2031" s="85"/>
      <c r="RPA2031" s="85"/>
      <c r="RPB2031" s="85"/>
      <c r="RPC2031" s="85"/>
      <c r="RPD2031" s="85"/>
      <c r="RPE2031" s="85"/>
      <c r="RPF2031" s="85"/>
      <c r="RPG2031" s="85"/>
      <c r="RPH2031" s="85"/>
      <c r="RPI2031" s="85"/>
      <c r="RPJ2031" s="85"/>
      <c r="RPK2031" s="85"/>
      <c r="RPL2031" s="85"/>
      <c r="RPM2031" s="85"/>
      <c r="RPN2031" s="85"/>
      <c r="RPO2031" s="85"/>
      <c r="RPP2031" s="85"/>
      <c r="RPQ2031" s="85"/>
      <c r="RPR2031" s="85"/>
      <c r="RPS2031" s="85"/>
      <c r="RPT2031" s="85"/>
      <c r="RPU2031" s="85"/>
      <c r="RPV2031" s="85"/>
      <c r="RPW2031" s="85"/>
      <c r="RPX2031" s="85"/>
      <c r="RPY2031" s="85"/>
      <c r="RPZ2031" s="85"/>
      <c r="RQA2031" s="85"/>
      <c r="RQB2031" s="85"/>
      <c r="RQC2031" s="85"/>
      <c r="RQD2031" s="85"/>
      <c r="RQE2031" s="85"/>
      <c r="RQF2031" s="85"/>
      <c r="RQG2031" s="85"/>
      <c r="RQH2031" s="85"/>
      <c r="RQI2031" s="85"/>
      <c r="RQJ2031" s="85"/>
      <c r="RQK2031" s="85"/>
      <c r="RQL2031" s="85"/>
      <c r="RQM2031" s="85"/>
      <c r="RQN2031" s="85"/>
      <c r="RQO2031" s="85"/>
      <c r="RQP2031" s="85"/>
      <c r="RQQ2031" s="85"/>
      <c r="RQR2031" s="85"/>
      <c r="RQS2031" s="85"/>
      <c r="RQT2031" s="85"/>
      <c r="RQU2031" s="85"/>
      <c r="RQV2031" s="85"/>
      <c r="RQW2031" s="85"/>
      <c r="RQX2031" s="85"/>
      <c r="RQY2031" s="85"/>
      <c r="RQZ2031" s="85"/>
      <c r="RRA2031" s="85"/>
      <c r="RRB2031" s="85"/>
      <c r="RRC2031" s="85"/>
      <c r="RRD2031" s="85"/>
      <c r="RRE2031" s="85"/>
      <c r="RRF2031" s="85"/>
      <c r="RRG2031" s="85"/>
      <c r="RRH2031" s="85"/>
      <c r="RRI2031" s="85"/>
      <c r="RRJ2031" s="85"/>
      <c r="RRK2031" s="85"/>
      <c r="RRL2031" s="85"/>
      <c r="RRM2031" s="85"/>
      <c r="RRN2031" s="85"/>
      <c r="RRO2031" s="85"/>
      <c r="RRP2031" s="85"/>
      <c r="RRQ2031" s="85"/>
      <c r="RRR2031" s="85"/>
      <c r="RRS2031" s="85"/>
      <c r="RRT2031" s="85"/>
      <c r="RRU2031" s="85"/>
      <c r="RRV2031" s="85"/>
      <c r="RRW2031" s="85"/>
      <c r="RRX2031" s="85"/>
      <c r="RRY2031" s="85"/>
      <c r="RRZ2031" s="85"/>
      <c r="RSA2031" s="85"/>
      <c r="RSB2031" s="85"/>
      <c r="RSC2031" s="85"/>
      <c r="RSD2031" s="85"/>
      <c r="RSE2031" s="85"/>
      <c r="RSF2031" s="85"/>
      <c r="RSG2031" s="85"/>
      <c r="RSH2031" s="85"/>
      <c r="RSI2031" s="85"/>
      <c r="RSJ2031" s="85"/>
      <c r="RSK2031" s="85"/>
      <c r="RSL2031" s="85"/>
      <c r="RSM2031" s="85"/>
      <c r="RSN2031" s="85"/>
      <c r="RSO2031" s="85"/>
      <c r="RSP2031" s="85"/>
      <c r="RSQ2031" s="85"/>
      <c r="RSR2031" s="85"/>
      <c r="RSS2031" s="85"/>
      <c r="RST2031" s="85"/>
      <c r="RSU2031" s="85"/>
      <c r="RSV2031" s="85"/>
      <c r="RSW2031" s="85"/>
      <c r="RSX2031" s="85"/>
      <c r="RSY2031" s="85"/>
      <c r="RSZ2031" s="85"/>
      <c r="RTA2031" s="85"/>
      <c r="RTB2031" s="85"/>
      <c r="RTC2031" s="85"/>
      <c r="RTD2031" s="85"/>
      <c r="RTE2031" s="85"/>
      <c r="RTF2031" s="85"/>
      <c r="RTG2031" s="85"/>
      <c r="RTH2031" s="85"/>
      <c r="RTI2031" s="85"/>
      <c r="RTJ2031" s="85"/>
      <c r="RTK2031" s="85"/>
      <c r="RTL2031" s="85"/>
      <c r="RTM2031" s="85"/>
      <c r="RTN2031" s="85"/>
      <c r="RTO2031" s="85"/>
      <c r="RTP2031" s="85"/>
      <c r="RTQ2031" s="85"/>
      <c r="RTR2031" s="85"/>
      <c r="RTS2031" s="85"/>
      <c r="RTT2031" s="85"/>
      <c r="RTU2031" s="85"/>
      <c r="RTV2031" s="85"/>
      <c r="RTW2031" s="85"/>
      <c r="RTX2031" s="85"/>
      <c r="RTY2031" s="85"/>
      <c r="RTZ2031" s="85"/>
      <c r="RUA2031" s="85"/>
      <c r="RUB2031" s="85"/>
      <c r="RUC2031" s="85"/>
      <c r="RUD2031" s="85"/>
      <c r="RUE2031" s="85"/>
      <c r="RUF2031" s="85"/>
      <c r="RUG2031" s="85"/>
      <c r="RUH2031" s="85"/>
      <c r="RUI2031" s="85"/>
      <c r="RUJ2031" s="85"/>
      <c r="RUK2031" s="85"/>
      <c r="RUL2031" s="85"/>
      <c r="RUM2031" s="85"/>
      <c r="RUN2031" s="85"/>
      <c r="RUO2031" s="85"/>
      <c r="RUP2031" s="85"/>
      <c r="RUQ2031" s="85"/>
      <c r="RUR2031" s="85"/>
      <c r="RUS2031" s="85"/>
      <c r="RUT2031" s="85"/>
      <c r="RUU2031" s="85"/>
      <c r="RUV2031" s="85"/>
      <c r="RUW2031" s="85"/>
      <c r="RUX2031" s="85"/>
      <c r="RUY2031" s="85"/>
      <c r="RUZ2031" s="85"/>
      <c r="RVA2031" s="85"/>
      <c r="RVB2031" s="85"/>
      <c r="RVC2031" s="85"/>
      <c r="RVD2031" s="85"/>
      <c r="RVE2031" s="85"/>
      <c r="RVF2031" s="85"/>
      <c r="RVG2031" s="85"/>
      <c r="RVH2031" s="85"/>
      <c r="RVI2031" s="85"/>
      <c r="RVJ2031" s="85"/>
      <c r="RVK2031" s="85"/>
      <c r="RVL2031" s="85"/>
      <c r="RVM2031" s="85"/>
      <c r="RVN2031" s="85"/>
      <c r="RVO2031" s="85"/>
      <c r="RVP2031" s="85"/>
      <c r="RVQ2031" s="85"/>
      <c r="RVR2031" s="85"/>
      <c r="RVS2031" s="85"/>
      <c r="RVT2031" s="85"/>
      <c r="RVU2031" s="85"/>
      <c r="RVV2031" s="85"/>
      <c r="RVW2031" s="85"/>
      <c r="RVX2031" s="85"/>
      <c r="RVY2031" s="85"/>
      <c r="RVZ2031" s="85"/>
      <c r="RWA2031" s="85"/>
      <c r="RWB2031" s="85"/>
      <c r="RWC2031" s="85"/>
      <c r="RWD2031" s="85"/>
      <c r="RWE2031" s="85"/>
      <c r="RWF2031" s="85"/>
      <c r="RWG2031" s="85"/>
      <c r="RWH2031" s="85"/>
      <c r="RWI2031" s="85"/>
      <c r="RWJ2031" s="85"/>
      <c r="RWK2031" s="85"/>
      <c r="RWL2031" s="85"/>
      <c r="RWM2031" s="85"/>
      <c r="RWN2031" s="85"/>
      <c r="RWO2031" s="85"/>
      <c r="RWP2031" s="85"/>
      <c r="RWQ2031" s="85"/>
      <c r="RWR2031" s="85"/>
      <c r="RWS2031" s="85"/>
      <c r="RWT2031" s="85"/>
      <c r="RWU2031" s="85"/>
      <c r="RWV2031" s="85"/>
      <c r="RWW2031" s="85"/>
      <c r="RWX2031" s="85"/>
      <c r="RWY2031" s="85"/>
      <c r="RWZ2031" s="85"/>
      <c r="RXA2031" s="85"/>
      <c r="RXB2031" s="85"/>
      <c r="RXC2031" s="85"/>
      <c r="RXD2031" s="85"/>
      <c r="RXE2031" s="85"/>
      <c r="RXF2031" s="85"/>
      <c r="RXG2031" s="85"/>
      <c r="RXH2031" s="85"/>
      <c r="RXI2031" s="85"/>
      <c r="RXJ2031" s="85"/>
      <c r="RXK2031" s="85"/>
      <c r="RXL2031" s="85"/>
      <c r="RXM2031" s="85"/>
      <c r="RXN2031" s="85"/>
      <c r="RXO2031" s="85"/>
      <c r="RXP2031" s="85"/>
      <c r="RXQ2031" s="85"/>
      <c r="RXR2031" s="85"/>
      <c r="RXS2031" s="85"/>
      <c r="RXT2031" s="85"/>
      <c r="RXU2031" s="85"/>
      <c r="RXV2031" s="85"/>
      <c r="RXW2031" s="85"/>
      <c r="RXX2031" s="85"/>
      <c r="RXY2031" s="85"/>
      <c r="RXZ2031" s="85"/>
      <c r="RYA2031" s="85"/>
      <c r="RYB2031" s="85"/>
      <c r="RYC2031" s="85"/>
      <c r="RYD2031" s="85"/>
      <c r="RYE2031" s="85"/>
      <c r="RYF2031" s="85"/>
      <c r="RYG2031" s="85"/>
      <c r="RYH2031" s="85"/>
      <c r="RYI2031" s="85"/>
      <c r="RYJ2031" s="85"/>
      <c r="RYK2031" s="85"/>
      <c r="RYL2031" s="85"/>
      <c r="RYM2031" s="85"/>
      <c r="RYN2031" s="85"/>
      <c r="RYO2031" s="85"/>
      <c r="RYP2031" s="85"/>
      <c r="RYQ2031" s="85"/>
      <c r="RYR2031" s="85"/>
      <c r="RYS2031" s="85"/>
      <c r="RYT2031" s="85"/>
      <c r="RYU2031" s="85"/>
      <c r="RYV2031" s="85"/>
      <c r="RYW2031" s="85"/>
      <c r="RYX2031" s="85"/>
      <c r="RYY2031" s="85"/>
      <c r="RYZ2031" s="85"/>
      <c r="RZA2031" s="85"/>
      <c r="RZB2031" s="85"/>
      <c r="RZC2031" s="85"/>
      <c r="RZD2031" s="85"/>
      <c r="RZE2031" s="85"/>
      <c r="RZF2031" s="85"/>
      <c r="RZG2031" s="85"/>
      <c r="RZH2031" s="85"/>
      <c r="RZI2031" s="85"/>
      <c r="RZJ2031" s="85"/>
      <c r="RZK2031" s="85"/>
      <c r="RZL2031" s="85"/>
      <c r="RZM2031" s="85"/>
      <c r="RZN2031" s="85"/>
      <c r="RZO2031" s="85"/>
      <c r="RZP2031" s="85"/>
      <c r="RZQ2031" s="85"/>
      <c r="RZR2031" s="85"/>
      <c r="RZS2031" s="85"/>
      <c r="RZT2031" s="85"/>
      <c r="RZU2031" s="85"/>
      <c r="RZV2031" s="85"/>
      <c r="RZW2031" s="85"/>
      <c r="RZX2031" s="85"/>
      <c r="RZY2031" s="85"/>
      <c r="RZZ2031" s="85"/>
      <c r="SAA2031" s="85"/>
      <c r="SAB2031" s="85"/>
      <c r="SAC2031" s="85"/>
      <c r="SAD2031" s="85"/>
      <c r="SAE2031" s="85"/>
      <c r="SAF2031" s="85"/>
      <c r="SAG2031" s="85"/>
      <c r="SAH2031" s="85"/>
      <c r="SAI2031" s="85"/>
      <c r="SAJ2031" s="85"/>
      <c r="SAK2031" s="85"/>
      <c r="SAL2031" s="85"/>
      <c r="SAM2031" s="85"/>
      <c r="SAN2031" s="85"/>
      <c r="SAO2031" s="85"/>
      <c r="SAP2031" s="85"/>
      <c r="SAQ2031" s="85"/>
      <c r="SAR2031" s="85"/>
      <c r="SAS2031" s="85"/>
      <c r="SAT2031" s="85"/>
      <c r="SAU2031" s="85"/>
      <c r="SAV2031" s="85"/>
      <c r="SAW2031" s="85"/>
      <c r="SAX2031" s="85"/>
      <c r="SAY2031" s="85"/>
      <c r="SAZ2031" s="85"/>
      <c r="SBA2031" s="85"/>
      <c r="SBB2031" s="85"/>
      <c r="SBC2031" s="85"/>
      <c r="SBD2031" s="85"/>
      <c r="SBE2031" s="85"/>
      <c r="SBF2031" s="85"/>
      <c r="SBG2031" s="85"/>
      <c r="SBH2031" s="85"/>
      <c r="SBI2031" s="85"/>
      <c r="SBJ2031" s="85"/>
      <c r="SBK2031" s="85"/>
      <c r="SBL2031" s="85"/>
      <c r="SBM2031" s="85"/>
      <c r="SBN2031" s="85"/>
      <c r="SBO2031" s="85"/>
      <c r="SBP2031" s="85"/>
      <c r="SBQ2031" s="85"/>
      <c r="SBR2031" s="85"/>
      <c r="SBS2031" s="85"/>
      <c r="SBT2031" s="85"/>
      <c r="SBU2031" s="85"/>
      <c r="SBV2031" s="85"/>
      <c r="SBW2031" s="85"/>
      <c r="SBX2031" s="85"/>
      <c r="SBY2031" s="85"/>
      <c r="SBZ2031" s="85"/>
      <c r="SCA2031" s="85"/>
      <c r="SCB2031" s="85"/>
      <c r="SCC2031" s="85"/>
      <c r="SCD2031" s="85"/>
      <c r="SCE2031" s="85"/>
      <c r="SCF2031" s="85"/>
      <c r="SCG2031" s="85"/>
      <c r="SCH2031" s="85"/>
      <c r="SCI2031" s="85"/>
      <c r="SCJ2031" s="85"/>
      <c r="SCK2031" s="85"/>
      <c r="SCL2031" s="85"/>
      <c r="SCM2031" s="85"/>
      <c r="SCN2031" s="85"/>
      <c r="SCO2031" s="85"/>
      <c r="SCP2031" s="85"/>
      <c r="SCQ2031" s="85"/>
      <c r="SCR2031" s="85"/>
      <c r="SCS2031" s="85"/>
      <c r="SCT2031" s="85"/>
      <c r="SCU2031" s="85"/>
      <c r="SCV2031" s="85"/>
      <c r="SCW2031" s="85"/>
      <c r="SCX2031" s="85"/>
      <c r="SCY2031" s="85"/>
      <c r="SCZ2031" s="85"/>
      <c r="SDA2031" s="85"/>
      <c r="SDB2031" s="85"/>
      <c r="SDC2031" s="85"/>
      <c r="SDD2031" s="85"/>
      <c r="SDE2031" s="85"/>
      <c r="SDF2031" s="85"/>
      <c r="SDG2031" s="85"/>
      <c r="SDH2031" s="85"/>
      <c r="SDI2031" s="85"/>
      <c r="SDJ2031" s="85"/>
      <c r="SDK2031" s="85"/>
      <c r="SDL2031" s="85"/>
      <c r="SDM2031" s="85"/>
      <c r="SDN2031" s="85"/>
      <c r="SDO2031" s="85"/>
      <c r="SDP2031" s="85"/>
      <c r="SDQ2031" s="85"/>
      <c r="SDR2031" s="85"/>
      <c r="SDS2031" s="85"/>
      <c r="SDT2031" s="85"/>
      <c r="SDU2031" s="85"/>
      <c r="SDV2031" s="85"/>
      <c r="SDW2031" s="85"/>
      <c r="SDX2031" s="85"/>
      <c r="SDY2031" s="85"/>
      <c r="SDZ2031" s="85"/>
      <c r="SEA2031" s="85"/>
      <c r="SEB2031" s="85"/>
      <c r="SEC2031" s="85"/>
      <c r="SED2031" s="85"/>
      <c r="SEE2031" s="85"/>
      <c r="SEF2031" s="85"/>
      <c r="SEG2031" s="85"/>
      <c r="SEH2031" s="85"/>
      <c r="SEI2031" s="85"/>
      <c r="SEJ2031" s="85"/>
      <c r="SEK2031" s="85"/>
      <c r="SEL2031" s="85"/>
      <c r="SEM2031" s="85"/>
      <c r="SEN2031" s="85"/>
      <c r="SEO2031" s="85"/>
      <c r="SEP2031" s="85"/>
      <c r="SEQ2031" s="85"/>
      <c r="SER2031" s="85"/>
      <c r="SES2031" s="85"/>
      <c r="SET2031" s="85"/>
      <c r="SEU2031" s="85"/>
      <c r="SEV2031" s="85"/>
      <c r="SEW2031" s="85"/>
      <c r="SEX2031" s="85"/>
      <c r="SEY2031" s="85"/>
      <c r="SEZ2031" s="85"/>
      <c r="SFA2031" s="85"/>
      <c r="SFB2031" s="85"/>
      <c r="SFC2031" s="85"/>
      <c r="SFD2031" s="85"/>
      <c r="SFE2031" s="85"/>
      <c r="SFF2031" s="85"/>
      <c r="SFG2031" s="85"/>
      <c r="SFH2031" s="85"/>
      <c r="SFI2031" s="85"/>
      <c r="SFJ2031" s="85"/>
      <c r="SFK2031" s="85"/>
      <c r="SFL2031" s="85"/>
      <c r="SFM2031" s="85"/>
      <c r="SFN2031" s="85"/>
      <c r="SFO2031" s="85"/>
      <c r="SFP2031" s="85"/>
      <c r="SFQ2031" s="85"/>
      <c r="SFR2031" s="85"/>
      <c r="SFS2031" s="85"/>
      <c r="SFT2031" s="85"/>
      <c r="SFU2031" s="85"/>
      <c r="SFV2031" s="85"/>
      <c r="SFW2031" s="85"/>
      <c r="SFX2031" s="85"/>
      <c r="SFY2031" s="85"/>
      <c r="SFZ2031" s="85"/>
      <c r="SGA2031" s="85"/>
      <c r="SGB2031" s="85"/>
      <c r="SGC2031" s="85"/>
      <c r="SGD2031" s="85"/>
      <c r="SGE2031" s="85"/>
      <c r="SGF2031" s="85"/>
      <c r="SGG2031" s="85"/>
      <c r="SGH2031" s="85"/>
      <c r="SGI2031" s="85"/>
      <c r="SGJ2031" s="85"/>
      <c r="SGK2031" s="85"/>
      <c r="SGL2031" s="85"/>
      <c r="SGM2031" s="85"/>
      <c r="SGN2031" s="85"/>
      <c r="SGO2031" s="85"/>
      <c r="SGP2031" s="85"/>
      <c r="SGQ2031" s="85"/>
      <c r="SGR2031" s="85"/>
      <c r="SGS2031" s="85"/>
      <c r="SGT2031" s="85"/>
      <c r="SGU2031" s="85"/>
      <c r="SGV2031" s="85"/>
      <c r="SGW2031" s="85"/>
      <c r="SGX2031" s="85"/>
      <c r="SGY2031" s="85"/>
      <c r="SGZ2031" s="85"/>
      <c r="SHA2031" s="85"/>
      <c r="SHB2031" s="85"/>
      <c r="SHC2031" s="85"/>
      <c r="SHD2031" s="85"/>
      <c r="SHE2031" s="85"/>
      <c r="SHF2031" s="85"/>
      <c r="SHG2031" s="85"/>
      <c r="SHH2031" s="85"/>
      <c r="SHI2031" s="85"/>
      <c r="SHJ2031" s="85"/>
      <c r="SHK2031" s="85"/>
      <c r="SHL2031" s="85"/>
      <c r="SHM2031" s="85"/>
      <c r="SHN2031" s="85"/>
      <c r="SHO2031" s="85"/>
      <c r="SHP2031" s="85"/>
      <c r="SHQ2031" s="85"/>
      <c r="SHR2031" s="85"/>
      <c r="SHS2031" s="85"/>
      <c r="SHT2031" s="85"/>
      <c r="SHU2031" s="85"/>
      <c r="SHV2031" s="85"/>
      <c r="SHW2031" s="85"/>
      <c r="SHX2031" s="85"/>
      <c r="SHY2031" s="85"/>
      <c r="SHZ2031" s="85"/>
      <c r="SIA2031" s="85"/>
      <c r="SIB2031" s="85"/>
      <c r="SIC2031" s="85"/>
      <c r="SID2031" s="85"/>
      <c r="SIE2031" s="85"/>
      <c r="SIF2031" s="85"/>
      <c r="SIG2031" s="85"/>
      <c r="SIH2031" s="85"/>
      <c r="SII2031" s="85"/>
      <c r="SIJ2031" s="85"/>
      <c r="SIK2031" s="85"/>
      <c r="SIL2031" s="85"/>
      <c r="SIM2031" s="85"/>
      <c r="SIN2031" s="85"/>
      <c r="SIO2031" s="85"/>
      <c r="SIP2031" s="85"/>
      <c r="SIQ2031" s="85"/>
      <c r="SIR2031" s="85"/>
      <c r="SIS2031" s="85"/>
      <c r="SIT2031" s="85"/>
      <c r="SIU2031" s="85"/>
      <c r="SIV2031" s="85"/>
      <c r="SIW2031" s="85"/>
      <c r="SIX2031" s="85"/>
      <c r="SIY2031" s="85"/>
      <c r="SIZ2031" s="85"/>
      <c r="SJA2031" s="85"/>
      <c r="SJB2031" s="85"/>
      <c r="SJC2031" s="85"/>
      <c r="SJD2031" s="85"/>
      <c r="SJE2031" s="85"/>
      <c r="SJF2031" s="85"/>
      <c r="SJG2031" s="85"/>
      <c r="SJH2031" s="85"/>
      <c r="SJI2031" s="85"/>
      <c r="SJJ2031" s="85"/>
      <c r="SJK2031" s="85"/>
      <c r="SJL2031" s="85"/>
      <c r="SJM2031" s="85"/>
      <c r="SJN2031" s="85"/>
      <c r="SJO2031" s="85"/>
      <c r="SJP2031" s="85"/>
      <c r="SJQ2031" s="85"/>
      <c r="SJR2031" s="85"/>
      <c r="SJS2031" s="85"/>
      <c r="SJT2031" s="85"/>
      <c r="SJU2031" s="85"/>
      <c r="SJV2031" s="85"/>
      <c r="SJW2031" s="85"/>
      <c r="SJX2031" s="85"/>
      <c r="SJY2031" s="85"/>
      <c r="SJZ2031" s="85"/>
      <c r="SKA2031" s="85"/>
      <c r="SKB2031" s="85"/>
      <c r="SKC2031" s="85"/>
      <c r="SKD2031" s="85"/>
      <c r="SKE2031" s="85"/>
      <c r="SKF2031" s="85"/>
      <c r="SKG2031" s="85"/>
      <c r="SKH2031" s="85"/>
      <c r="SKI2031" s="85"/>
      <c r="SKJ2031" s="85"/>
      <c r="SKK2031" s="85"/>
      <c r="SKL2031" s="85"/>
      <c r="SKM2031" s="85"/>
      <c r="SKN2031" s="85"/>
      <c r="SKO2031" s="85"/>
      <c r="SKP2031" s="85"/>
      <c r="SKQ2031" s="85"/>
      <c r="SKR2031" s="85"/>
      <c r="SKS2031" s="85"/>
      <c r="SKT2031" s="85"/>
      <c r="SKU2031" s="85"/>
      <c r="SKV2031" s="85"/>
      <c r="SKW2031" s="85"/>
      <c r="SKX2031" s="85"/>
      <c r="SKY2031" s="85"/>
      <c r="SKZ2031" s="85"/>
      <c r="SLA2031" s="85"/>
      <c r="SLB2031" s="85"/>
      <c r="SLC2031" s="85"/>
      <c r="SLD2031" s="85"/>
      <c r="SLE2031" s="85"/>
      <c r="SLF2031" s="85"/>
      <c r="SLG2031" s="85"/>
      <c r="SLH2031" s="85"/>
      <c r="SLI2031" s="85"/>
      <c r="SLJ2031" s="85"/>
      <c r="SLK2031" s="85"/>
      <c r="SLL2031" s="85"/>
      <c r="SLM2031" s="85"/>
      <c r="SLN2031" s="85"/>
      <c r="SLO2031" s="85"/>
      <c r="SLP2031" s="85"/>
      <c r="SLQ2031" s="85"/>
      <c r="SLR2031" s="85"/>
      <c r="SLS2031" s="85"/>
      <c r="SLT2031" s="85"/>
      <c r="SLU2031" s="85"/>
      <c r="SLV2031" s="85"/>
      <c r="SLW2031" s="85"/>
      <c r="SLX2031" s="85"/>
      <c r="SLY2031" s="85"/>
      <c r="SLZ2031" s="85"/>
      <c r="SMA2031" s="85"/>
      <c r="SMB2031" s="85"/>
      <c r="SMC2031" s="85"/>
      <c r="SMD2031" s="85"/>
      <c r="SME2031" s="85"/>
      <c r="SMF2031" s="85"/>
      <c r="SMG2031" s="85"/>
      <c r="SMH2031" s="85"/>
      <c r="SMI2031" s="85"/>
      <c r="SMJ2031" s="85"/>
      <c r="SMK2031" s="85"/>
      <c r="SML2031" s="85"/>
      <c r="SMM2031" s="85"/>
      <c r="SMN2031" s="85"/>
      <c r="SMO2031" s="85"/>
      <c r="SMP2031" s="85"/>
      <c r="SMQ2031" s="85"/>
      <c r="SMR2031" s="85"/>
      <c r="SMS2031" s="85"/>
      <c r="SMT2031" s="85"/>
      <c r="SMU2031" s="85"/>
      <c r="SMV2031" s="85"/>
      <c r="SMW2031" s="85"/>
      <c r="SMX2031" s="85"/>
      <c r="SMY2031" s="85"/>
      <c r="SMZ2031" s="85"/>
      <c r="SNA2031" s="85"/>
      <c r="SNB2031" s="85"/>
      <c r="SNC2031" s="85"/>
      <c r="SND2031" s="85"/>
      <c r="SNE2031" s="85"/>
      <c r="SNF2031" s="85"/>
      <c r="SNG2031" s="85"/>
      <c r="SNH2031" s="85"/>
      <c r="SNI2031" s="85"/>
      <c r="SNJ2031" s="85"/>
      <c r="SNK2031" s="85"/>
      <c r="SNL2031" s="85"/>
      <c r="SNM2031" s="85"/>
      <c r="SNN2031" s="85"/>
      <c r="SNO2031" s="85"/>
      <c r="SNP2031" s="85"/>
      <c r="SNQ2031" s="85"/>
      <c r="SNR2031" s="85"/>
      <c r="SNS2031" s="85"/>
      <c r="SNT2031" s="85"/>
      <c r="SNU2031" s="85"/>
      <c r="SNV2031" s="85"/>
      <c r="SNW2031" s="85"/>
      <c r="SNX2031" s="85"/>
      <c r="SNY2031" s="85"/>
      <c r="SNZ2031" s="85"/>
      <c r="SOA2031" s="85"/>
      <c r="SOB2031" s="85"/>
      <c r="SOC2031" s="85"/>
      <c r="SOD2031" s="85"/>
      <c r="SOE2031" s="85"/>
      <c r="SOF2031" s="85"/>
      <c r="SOG2031" s="85"/>
      <c r="SOH2031" s="85"/>
      <c r="SOI2031" s="85"/>
      <c r="SOJ2031" s="85"/>
      <c r="SOK2031" s="85"/>
      <c r="SOL2031" s="85"/>
      <c r="SOM2031" s="85"/>
      <c r="SON2031" s="85"/>
      <c r="SOO2031" s="85"/>
      <c r="SOP2031" s="85"/>
      <c r="SOQ2031" s="85"/>
      <c r="SOR2031" s="85"/>
      <c r="SOS2031" s="85"/>
      <c r="SOT2031" s="85"/>
      <c r="SOU2031" s="85"/>
      <c r="SOV2031" s="85"/>
      <c r="SOW2031" s="85"/>
      <c r="SOX2031" s="85"/>
      <c r="SOY2031" s="85"/>
      <c r="SOZ2031" s="85"/>
      <c r="SPA2031" s="85"/>
      <c r="SPB2031" s="85"/>
      <c r="SPC2031" s="85"/>
      <c r="SPD2031" s="85"/>
      <c r="SPE2031" s="85"/>
      <c r="SPF2031" s="85"/>
      <c r="SPG2031" s="85"/>
      <c r="SPH2031" s="85"/>
      <c r="SPI2031" s="85"/>
      <c r="SPJ2031" s="85"/>
      <c r="SPK2031" s="85"/>
      <c r="SPL2031" s="85"/>
      <c r="SPM2031" s="85"/>
      <c r="SPN2031" s="85"/>
      <c r="SPO2031" s="85"/>
      <c r="SPP2031" s="85"/>
      <c r="SPQ2031" s="85"/>
      <c r="SPR2031" s="85"/>
      <c r="SPS2031" s="85"/>
      <c r="SPT2031" s="85"/>
      <c r="SPU2031" s="85"/>
      <c r="SPV2031" s="85"/>
      <c r="SPW2031" s="85"/>
      <c r="SPX2031" s="85"/>
      <c r="SPY2031" s="85"/>
      <c r="SPZ2031" s="85"/>
      <c r="SQA2031" s="85"/>
      <c r="SQB2031" s="85"/>
      <c r="SQC2031" s="85"/>
      <c r="SQD2031" s="85"/>
      <c r="SQE2031" s="85"/>
      <c r="SQF2031" s="85"/>
      <c r="SQG2031" s="85"/>
      <c r="SQH2031" s="85"/>
      <c r="SQI2031" s="85"/>
      <c r="SQJ2031" s="85"/>
      <c r="SQK2031" s="85"/>
      <c r="SQL2031" s="85"/>
      <c r="SQM2031" s="85"/>
      <c r="SQN2031" s="85"/>
      <c r="SQO2031" s="85"/>
      <c r="SQP2031" s="85"/>
      <c r="SQQ2031" s="85"/>
      <c r="SQR2031" s="85"/>
      <c r="SQS2031" s="85"/>
      <c r="SQT2031" s="85"/>
      <c r="SQU2031" s="85"/>
      <c r="SQV2031" s="85"/>
      <c r="SQW2031" s="85"/>
      <c r="SQX2031" s="85"/>
      <c r="SQY2031" s="85"/>
      <c r="SQZ2031" s="85"/>
      <c r="SRA2031" s="85"/>
      <c r="SRB2031" s="85"/>
      <c r="SRC2031" s="85"/>
      <c r="SRD2031" s="85"/>
      <c r="SRE2031" s="85"/>
      <c r="SRF2031" s="85"/>
      <c r="SRG2031" s="85"/>
      <c r="SRH2031" s="85"/>
      <c r="SRI2031" s="85"/>
      <c r="SRJ2031" s="85"/>
      <c r="SRK2031" s="85"/>
      <c r="SRL2031" s="85"/>
      <c r="SRM2031" s="85"/>
      <c r="SRN2031" s="85"/>
      <c r="SRO2031" s="85"/>
      <c r="SRP2031" s="85"/>
      <c r="SRQ2031" s="85"/>
      <c r="SRR2031" s="85"/>
      <c r="SRS2031" s="85"/>
      <c r="SRT2031" s="85"/>
      <c r="SRU2031" s="85"/>
      <c r="SRV2031" s="85"/>
      <c r="SRW2031" s="85"/>
      <c r="SRX2031" s="85"/>
      <c r="SRY2031" s="85"/>
      <c r="SRZ2031" s="85"/>
      <c r="SSA2031" s="85"/>
      <c r="SSB2031" s="85"/>
      <c r="SSC2031" s="85"/>
      <c r="SSD2031" s="85"/>
      <c r="SSE2031" s="85"/>
      <c r="SSF2031" s="85"/>
      <c r="SSG2031" s="85"/>
      <c r="SSH2031" s="85"/>
      <c r="SSI2031" s="85"/>
      <c r="SSJ2031" s="85"/>
      <c r="SSK2031" s="85"/>
      <c r="SSL2031" s="85"/>
      <c r="SSM2031" s="85"/>
      <c r="SSN2031" s="85"/>
      <c r="SSO2031" s="85"/>
      <c r="SSP2031" s="85"/>
      <c r="SSQ2031" s="85"/>
      <c r="SSR2031" s="85"/>
      <c r="SSS2031" s="85"/>
      <c r="SST2031" s="85"/>
      <c r="SSU2031" s="85"/>
      <c r="SSV2031" s="85"/>
      <c r="SSW2031" s="85"/>
      <c r="SSX2031" s="85"/>
      <c r="SSY2031" s="85"/>
      <c r="SSZ2031" s="85"/>
      <c r="STA2031" s="85"/>
      <c r="STB2031" s="85"/>
      <c r="STC2031" s="85"/>
      <c r="STD2031" s="85"/>
      <c r="STE2031" s="85"/>
      <c r="STF2031" s="85"/>
      <c r="STG2031" s="85"/>
      <c r="STH2031" s="85"/>
      <c r="STI2031" s="85"/>
      <c r="STJ2031" s="85"/>
      <c r="STK2031" s="85"/>
      <c r="STL2031" s="85"/>
      <c r="STM2031" s="85"/>
      <c r="STN2031" s="85"/>
      <c r="STO2031" s="85"/>
      <c r="STP2031" s="85"/>
      <c r="STQ2031" s="85"/>
      <c r="STR2031" s="85"/>
      <c r="STS2031" s="85"/>
      <c r="STT2031" s="85"/>
      <c r="STU2031" s="85"/>
      <c r="STV2031" s="85"/>
      <c r="STW2031" s="85"/>
      <c r="STX2031" s="85"/>
      <c r="STY2031" s="85"/>
      <c r="STZ2031" s="85"/>
      <c r="SUA2031" s="85"/>
      <c r="SUB2031" s="85"/>
      <c r="SUC2031" s="85"/>
      <c r="SUD2031" s="85"/>
      <c r="SUE2031" s="85"/>
      <c r="SUF2031" s="85"/>
      <c r="SUG2031" s="85"/>
      <c r="SUH2031" s="85"/>
      <c r="SUI2031" s="85"/>
      <c r="SUJ2031" s="85"/>
      <c r="SUK2031" s="85"/>
      <c r="SUL2031" s="85"/>
      <c r="SUM2031" s="85"/>
      <c r="SUN2031" s="85"/>
      <c r="SUO2031" s="85"/>
      <c r="SUP2031" s="85"/>
      <c r="SUQ2031" s="85"/>
      <c r="SUR2031" s="85"/>
      <c r="SUS2031" s="85"/>
      <c r="SUT2031" s="85"/>
      <c r="SUU2031" s="85"/>
      <c r="SUV2031" s="85"/>
      <c r="SUW2031" s="85"/>
      <c r="SUX2031" s="85"/>
      <c r="SUY2031" s="85"/>
      <c r="SUZ2031" s="85"/>
      <c r="SVA2031" s="85"/>
      <c r="SVB2031" s="85"/>
      <c r="SVC2031" s="85"/>
      <c r="SVD2031" s="85"/>
      <c r="SVE2031" s="85"/>
      <c r="SVF2031" s="85"/>
      <c r="SVG2031" s="85"/>
      <c r="SVH2031" s="85"/>
      <c r="SVI2031" s="85"/>
      <c r="SVJ2031" s="85"/>
      <c r="SVK2031" s="85"/>
      <c r="SVL2031" s="85"/>
      <c r="SVM2031" s="85"/>
      <c r="SVN2031" s="85"/>
      <c r="SVO2031" s="85"/>
      <c r="SVP2031" s="85"/>
      <c r="SVQ2031" s="85"/>
      <c r="SVR2031" s="85"/>
      <c r="SVS2031" s="85"/>
      <c r="SVT2031" s="85"/>
      <c r="SVU2031" s="85"/>
      <c r="SVV2031" s="85"/>
      <c r="SVW2031" s="85"/>
      <c r="SVX2031" s="85"/>
      <c r="SVY2031" s="85"/>
      <c r="SVZ2031" s="85"/>
      <c r="SWA2031" s="85"/>
      <c r="SWB2031" s="85"/>
      <c r="SWC2031" s="85"/>
      <c r="SWD2031" s="85"/>
      <c r="SWE2031" s="85"/>
      <c r="SWF2031" s="85"/>
      <c r="SWG2031" s="85"/>
      <c r="SWH2031" s="85"/>
      <c r="SWI2031" s="85"/>
      <c r="SWJ2031" s="85"/>
      <c r="SWK2031" s="85"/>
      <c r="SWL2031" s="85"/>
      <c r="SWM2031" s="85"/>
      <c r="SWN2031" s="85"/>
      <c r="SWO2031" s="85"/>
      <c r="SWP2031" s="85"/>
      <c r="SWQ2031" s="85"/>
      <c r="SWR2031" s="85"/>
      <c r="SWS2031" s="85"/>
      <c r="SWT2031" s="85"/>
      <c r="SWU2031" s="85"/>
      <c r="SWV2031" s="85"/>
      <c r="SWW2031" s="85"/>
      <c r="SWX2031" s="85"/>
      <c r="SWY2031" s="85"/>
      <c r="SWZ2031" s="85"/>
      <c r="SXA2031" s="85"/>
      <c r="SXB2031" s="85"/>
      <c r="SXC2031" s="85"/>
      <c r="SXD2031" s="85"/>
      <c r="SXE2031" s="85"/>
      <c r="SXF2031" s="85"/>
      <c r="SXG2031" s="85"/>
      <c r="SXH2031" s="85"/>
      <c r="SXI2031" s="85"/>
      <c r="SXJ2031" s="85"/>
      <c r="SXK2031" s="85"/>
      <c r="SXL2031" s="85"/>
      <c r="SXM2031" s="85"/>
      <c r="SXN2031" s="85"/>
      <c r="SXO2031" s="85"/>
      <c r="SXP2031" s="85"/>
      <c r="SXQ2031" s="85"/>
      <c r="SXR2031" s="85"/>
      <c r="SXS2031" s="85"/>
      <c r="SXT2031" s="85"/>
      <c r="SXU2031" s="85"/>
      <c r="SXV2031" s="85"/>
      <c r="SXW2031" s="85"/>
      <c r="SXX2031" s="85"/>
      <c r="SXY2031" s="85"/>
      <c r="SXZ2031" s="85"/>
      <c r="SYA2031" s="85"/>
      <c r="SYB2031" s="85"/>
      <c r="SYC2031" s="85"/>
      <c r="SYD2031" s="85"/>
      <c r="SYE2031" s="85"/>
      <c r="SYF2031" s="85"/>
      <c r="SYG2031" s="85"/>
      <c r="SYH2031" s="85"/>
      <c r="SYI2031" s="85"/>
      <c r="SYJ2031" s="85"/>
      <c r="SYK2031" s="85"/>
      <c r="SYL2031" s="85"/>
      <c r="SYM2031" s="85"/>
      <c r="SYN2031" s="85"/>
      <c r="SYO2031" s="85"/>
      <c r="SYP2031" s="85"/>
      <c r="SYQ2031" s="85"/>
      <c r="SYR2031" s="85"/>
      <c r="SYS2031" s="85"/>
      <c r="SYT2031" s="85"/>
      <c r="SYU2031" s="85"/>
      <c r="SYV2031" s="85"/>
      <c r="SYW2031" s="85"/>
      <c r="SYX2031" s="85"/>
      <c r="SYY2031" s="85"/>
      <c r="SYZ2031" s="85"/>
      <c r="SZA2031" s="85"/>
      <c r="SZB2031" s="85"/>
      <c r="SZC2031" s="85"/>
      <c r="SZD2031" s="85"/>
      <c r="SZE2031" s="85"/>
      <c r="SZF2031" s="85"/>
      <c r="SZG2031" s="85"/>
      <c r="SZH2031" s="85"/>
      <c r="SZI2031" s="85"/>
      <c r="SZJ2031" s="85"/>
      <c r="SZK2031" s="85"/>
      <c r="SZL2031" s="85"/>
      <c r="SZM2031" s="85"/>
      <c r="SZN2031" s="85"/>
      <c r="SZO2031" s="85"/>
      <c r="SZP2031" s="85"/>
      <c r="SZQ2031" s="85"/>
      <c r="SZR2031" s="85"/>
      <c r="SZS2031" s="85"/>
      <c r="SZT2031" s="85"/>
      <c r="SZU2031" s="85"/>
      <c r="SZV2031" s="85"/>
      <c r="SZW2031" s="85"/>
      <c r="SZX2031" s="85"/>
      <c r="SZY2031" s="85"/>
      <c r="SZZ2031" s="85"/>
      <c r="TAA2031" s="85"/>
      <c r="TAB2031" s="85"/>
      <c r="TAC2031" s="85"/>
      <c r="TAD2031" s="85"/>
      <c r="TAE2031" s="85"/>
      <c r="TAF2031" s="85"/>
      <c r="TAG2031" s="85"/>
      <c r="TAH2031" s="85"/>
      <c r="TAI2031" s="85"/>
      <c r="TAJ2031" s="85"/>
      <c r="TAK2031" s="85"/>
      <c r="TAL2031" s="85"/>
      <c r="TAM2031" s="85"/>
      <c r="TAN2031" s="85"/>
      <c r="TAO2031" s="85"/>
      <c r="TAP2031" s="85"/>
      <c r="TAQ2031" s="85"/>
      <c r="TAR2031" s="85"/>
      <c r="TAS2031" s="85"/>
      <c r="TAT2031" s="85"/>
      <c r="TAU2031" s="85"/>
      <c r="TAV2031" s="85"/>
      <c r="TAW2031" s="85"/>
      <c r="TAX2031" s="85"/>
      <c r="TAY2031" s="85"/>
      <c r="TAZ2031" s="85"/>
      <c r="TBA2031" s="85"/>
      <c r="TBB2031" s="85"/>
      <c r="TBC2031" s="85"/>
      <c r="TBD2031" s="85"/>
      <c r="TBE2031" s="85"/>
      <c r="TBF2031" s="85"/>
      <c r="TBG2031" s="85"/>
      <c r="TBH2031" s="85"/>
      <c r="TBI2031" s="85"/>
      <c r="TBJ2031" s="85"/>
      <c r="TBK2031" s="85"/>
      <c r="TBL2031" s="85"/>
      <c r="TBM2031" s="85"/>
      <c r="TBN2031" s="85"/>
      <c r="TBO2031" s="85"/>
      <c r="TBP2031" s="85"/>
      <c r="TBQ2031" s="85"/>
      <c r="TBR2031" s="85"/>
      <c r="TBS2031" s="85"/>
      <c r="TBT2031" s="85"/>
      <c r="TBU2031" s="85"/>
      <c r="TBV2031" s="85"/>
      <c r="TBW2031" s="85"/>
      <c r="TBX2031" s="85"/>
      <c r="TBY2031" s="85"/>
      <c r="TBZ2031" s="85"/>
      <c r="TCA2031" s="85"/>
      <c r="TCB2031" s="85"/>
      <c r="TCC2031" s="85"/>
      <c r="TCD2031" s="85"/>
      <c r="TCE2031" s="85"/>
      <c r="TCF2031" s="85"/>
      <c r="TCG2031" s="85"/>
      <c r="TCH2031" s="85"/>
      <c r="TCI2031" s="85"/>
      <c r="TCJ2031" s="85"/>
      <c r="TCK2031" s="85"/>
      <c r="TCL2031" s="85"/>
      <c r="TCM2031" s="85"/>
      <c r="TCN2031" s="85"/>
      <c r="TCO2031" s="85"/>
      <c r="TCP2031" s="85"/>
      <c r="TCQ2031" s="85"/>
      <c r="TCR2031" s="85"/>
      <c r="TCS2031" s="85"/>
      <c r="TCT2031" s="85"/>
      <c r="TCU2031" s="85"/>
      <c r="TCV2031" s="85"/>
      <c r="TCW2031" s="85"/>
      <c r="TCX2031" s="85"/>
      <c r="TCY2031" s="85"/>
      <c r="TCZ2031" s="85"/>
      <c r="TDA2031" s="85"/>
      <c r="TDB2031" s="85"/>
      <c r="TDC2031" s="85"/>
      <c r="TDD2031" s="85"/>
      <c r="TDE2031" s="85"/>
      <c r="TDF2031" s="85"/>
      <c r="TDG2031" s="85"/>
      <c r="TDH2031" s="85"/>
      <c r="TDI2031" s="85"/>
      <c r="TDJ2031" s="85"/>
      <c r="TDK2031" s="85"/>
      <c r="TDL2031" s="85"/>
      <c r="TDM2031" s="85"/>
      <c r="TDN2031" s="85"/>
      <c r="TDO2031" s="85"/>
      <c r="TDP2031" s="85"/>
      <c r="TDQ2031" s="85"/>
      <c r="TDR2031" s="85"/>
      <c r="TDS2031" s="85"/>
      <c r="TDT2031" s="85"/>
      <c r="TDU2031" s="85"/>
      <c r="TDV2031" s="85"/>
      <c r="TDW2031" s="85"/>
      <c r="TDX2031" s="85"/>
      <c r="TDY2031" s="85"/>
      <c r="TDZ2031" s="85"/>
      <c r="TEA2031" s="85"/>
      <c r="TEB2031" s="85"/>
      <c r="TEC2031" s="85"/>
      <c r="TED2031" s="85"/>
      <c r="TEE2031" s="85"/>
      <c r="TEF2031" s="85"/>
      <c r="TEG2031" s="85"/>
      <c r="TEH2031" s="85"/>
      <c r="TEI2031" s="85"/>
      <c r="TEJ2031" s="85"/>
      <c r="TEK2031" s="85"/>
      <c r="TEL2031" s="85"/>
      <c r="TEM2031" s="85"/>
      <c r="TEN2031" s="85"/>
      <c r="TEO2031" s="85"/>
      <c r="TEP2031" s="85"/>
      <c r="TEQ2031" s="85"/>
      <c r="TER2031" s="85"/>
      <c r="TES2031" s="85"/>
      <c r="TET2031" s="85"/>
      <c r="TEU2031" s="85"/>
      <c r="TEV2031" s="85"/>
      <c r="TEW2031" s="85"/>
      <c r="TEX2031" s="85"/>
      <c r="TEY2031" s="85"/>
      <c r="TEZ2031" s="85"/>
      <c r="TFA2031" s="85"/>
      <c r="TFB2031" s="85"/>
      <c r="TFC2031" s="85"/>
      <c r="TFD2031" s="85"/>
      <c r="TFE2031" s="85"/>
      <c r="TFF2031" s="85"/>
      <c r="TFG2031" s="85"/>
      <c r="TFH2031" s="85"/>
      <c r="TFI2031" s="85"/>
      <c r="TFJ2031" s="85"/>
      <c r="TFK2031" s="85"/>
      <c r="TFL2031" s="85"/>
      <c r="TFM2031" s="85"/>
      <c r="TFN2031" s="85"/>
      <c r="TFO2031" s="85"/>
      <c r="TFP2031" s="85"/>
      <c r="TFQ2031" s="85"/>
      <c r="TFR2031" s="85"/>
      <c r="TFS2031" s="85"/>
      <c r="TFT2031" s="85"/>
      <c r="TFU2031" s="85"/>
      <c r="TFV2031" s="85"/>
      <c r="TFW2031" s="85"/>
      <c r="TFX2031" s="85"/>
      <c r="TFY2031" s="85"/>
      <c r="TFZ2031" s="85"/>
      <c r="TGA2031" s="85"/>
      <c r="TGB2031" s="85"/>
      <c r="TGC2031" s="85"/>
      <c r="TGD2031" s="85"/>
      <c r="TGE2031" s="85"/>
      <c r="TGF2031" s="85"/>
      <c r="TGG2031" s="85"/>
      <c r="TGH2031" s="85"/>
      <c r="TGI2031" s="85"/>
      <c r="TGJ2031" s="85"/>
      <c r="TGK2031" s="85"/>
      <c r="TGL2031" s="85"/>
      <c r="TGM2031" s="85"/>
      <c r="TGN2031" s="85"/>
      <c r="TGO2031" s="85"/>
      <c r="TGP2031" s="85"/>
      <c r="TGQ2031" s="85"/>
      <c r="TGR2031" s="85"/>
      <c r="TGS2031" s="85"/>
      <c r="TGT2031" s="85"/>
      <c r="TGU2031" s="85"/>
      <c r="TGV2031" s="85"/>
      <c r="TGW2031" s="85"/>
      <c r="TGX2031" s="85"/>
      <c r="TGY2031" s="85"/>
      <c r="TGZ2031" s="85"/>
      <c r="THA2031" s="85"/>
      <c r="THB2031" s="85"/>
      <c r="THC2031" s="85"/>
      <c r="THD2031" s="85"/>
      <c r="THE2031" s="85"/>
      <c r="THF2031" s="85"/>
      <c r="THG2031" s="85"/>
      <c r="THH2031" s="85"/>
      <c r="THI2031" s="85"/>
      <c r="THJ2031" s="85"/>
      <c r="THK2031" s="85"/>
      <c r="THL2031" s="85"/>
      <c r="THM2031" s="85"/>
      <c r="THN2031" s="85"/>
      <c r="THO2031" s="85"/>
      <c r="THP2031" s="85"/>
      <c r="THQ2031" s="85"/>
      <c r="THR2031" s="85"/>
      <c r="THS2031" s="85"/>
      <c r="THT2031" s="85"/>
      <c r="THU2031" s="85"/>
      <c r="THV2031" s="85"/>
      <c r="THW2031" s="85"/>
      <c r="THX2031" s="85"/>
      <c r="THY2031" s="85"/>
      <c r="THZ2031" s="85"/>
      <c r="TIA2031" s="85"/>
      <c r="TIB2031" s="85"/>
      <c r="TIC2031" s="85"/>
      <c r="TID2031" s="85"/>
      <c r="TIE2031" s="85"/>
      <c r="TIF2031" s="85"/>
      <c r="TIG2031" s="85"/>
      <c r="TIH2031" s="85"/>
      <c r="TII2031" s="85"/>
      <c r="TIJ2031" s="85"/>
      <c r="TIK2031" s="85"/>
      <c r="TIL2031" s="85"/>
      <c r="TIM2031" s="85"/>
      <c r="TIN2031" s="85"/>
      <c r="TIO2031" s="85"/>
      <c r="TIP2031" s="85"/>
      <c r="TIQ2031" s="85"/>
      <c r="TIR2031" s="85"/>
      <c r="TIS2031" s="85"/>
      <c r="TIT2031" s="85"/>
      <c r="TIU2031" s="85"/>
      <c r="TIV2031" s="85"/>
      <c r="TIW2031" s="85"/>
      <c r="TIX2031" s="85"/>
      <c r="TIY2031" s="85"/>
      <c r="TIZ2031" s="85"/>
      <c r="TJA2031" s="85"/>
      <c r="TJB2031" s="85"/>
      <c r="TJC2031" s="85"/>
      <c r="TJD2031" s="85"/>
      <c r="TJE2031" s="85"/>
      <c r="TJF2031" s="85"/>
      <c r="TJG2031" s="85"/>
      <c r="TJH2031" s="85"/>
      <c r="TJI2031" s="85"/>
      <c r="TJJ2031" s="85"/>
      <c r="TJK2031" s="85"/>
      <c r="TJL2031" s="85"/>
      <c r="TJM2031" s="85"/>
      <c r="TJN2031" s="85"/>
      <c r="TJO2031" s="85"/>
      <c r="TJP2031" s="85"/>
      <c r="TJQ2031" s="85"/>
      <c r="TJR2031" s="85"/>
      <c r="TJS2031" s="85"/>
      <c r="TJT2031" s="85"/>
      <c r="TJU2031" s="85"/>
      <c r="TJV2031" s="85"/>
      <c r="TJW2031" s="85"/>
      <c r="TJX2031" s="85"/>
      <c r="TJY2031" s="85"/>
      <c r="TJZ2031" s="85"/>
      <c r="TKA2031" s="85"/>
      <c r="TKB2031" s="85"/>
      <c r="TKC2031" s="85"/>
      <c r="TKD2031" s="85"/>
      <c r="TKE2031" s="85"/>
      <c r="TKF2031" s="85"/>
      <c r="TKG2031" s="85"/>
      <c r="TKH2031" s="85"/>
      <c r="TKI2031" s="85"/>
      <c r="TKJ2031" s="85"/>
      <c r="TKK2031" s="85"/>
      <c r="TKL2031" s="85"/>
      <c r="TKM2031" s="85"/>
      <c r="TKN2031" s="85"/>
      <c r="TKO2031" s="85"/>
      <c r="TKP2031" s="85"/>
      <c r="TKQ2031" s="85"/>
      <c r="TKR2031" s="85"/>
      <c r="TKS2031" s="85"/>
      <c r="TKT2031" s="85"/>
      <c r="TKU2031" s="85"/>
      <c r="TKV2031" s="85"/>
      <c r="TKW2031" s="85"/>
      <c r="TKX2031" s="85"/>
      <c r="TKY2031" s="85"/>
      <c r="TKZ2031" s="85"/>
      <c r="TLA2031" s="85"/>
      <c r="TLB2031" s="85"/>
      <c r="TLC2031" s="85"/>
      <c r="TLD2031" s="85"/>
      <c r="TLE2031" s="85"/>
      <c r="TLF2031" s="85"/>
      <c r="TLG2031" s="85"/>
      <c r="TLH2031" s="85"/>
      <c r="TLI2031" s="85"/>
      <c r="TLJ2031" s="85"/>
      <c r="TLK2031" s="85"/>
      <c r="TLL2031" s="85"/>
      <c r="TLM2031" s="85"/>
      <c r="TLN2031" s="85"/>
      <c r="TLO2031" s="85"/>
      <c r="TLP2031" s="85"/>
      <c r="TLQ2031" s="85"/>
      <c r="TLR2031" s="85"/>
      <c r="TLS2031" s="85"/>
      <c r="TLT2031" s="85"/>
      <c r="TLU2031" s="85"/>
      <c r="TLV2031" s="85"/>
      <c r="TLW2031" s="85"/>
      <c r="TLX2031" s="85"/>
      <c r="TLY2031" s="85"/>
      <c r="TLZ2031" s="85"/>
      <c r="TMA2031" s="85"/>
      <c r="TMB2031" s="85"/>
      <c r="TMC2031" s="85"/>
      <c r="TMD2031" s="85"/>
      <c r="TME2031" s="85"/>
      <c r="TMF2031" s="85"/>
      <c r="TMG2031" s="85"/>
      <c r="TMH2031" s="85"/>
      <c r="TMI2031" s="85"/>
      <c r="TMJ2031" s="85"/>
      <c r="TMK2031" s="85"/>
      <c r="TML2031" s="85"/>
      <c r="TMM2031" s="85"/>
      <c r="TMN2031" s="85"/>
      <c r="TMO2031" s="85"/>
      <c r="TMP2031" s="85"/>
      <c r="TMQ2031" s="85"/>
      <c r="TMR2031" s="85"/>
      <c r="TMS2031" s="85"/>
      <c r="TMT2031" s="85"/>
      <c r="TMU2031" s="85"/>
      <c r="TMV2031" s="85"/>
      <c r="TMW2031" s="85"/>
      <c r="TMX2031" s="85"/>
      <c r="TMY2031" s="85"/>
      <c r="TMZ2031" s="85"/>
      <c r="TNA2031" s="85"/>
      <c r="TNB2031" s="85"/>
      <c r="TNC2031" s="85"/>
      <c r="TND2031" s="85"/>
      <c r="TNE2031" s="85"/>
      <c r="TNF2031" s="85"/>
      <c r="TNG2031" s="85"/>
      <c r="TNH2031" s="85"/>
      <c r="TNI2031" s="85"/>
      <c r="TNJ2031" s="85"/>
      <c r="TNK2031" s="85"/>
      <c r="TNL2031" s="85"/>
      <c r="TNM2031" s="85"/>
      <c r="TNN2031" s="85"/>
      <c r="TNO2031" s="85"/>
      <c r="TNP2031" s="85"/>
      <c r="TNQ2031" s="85"/>
      <c r="TNR2031" s="85"/>
      <c r="TNS2031" s="85"/>
      <c r="TNT2031" s="85"/>
      <c r="TNU2031" s="85"/>
      <c r="TNV2031" s="85"/>
      <c r="TNW2031" s="85"/>
      <c r="TNX2031" s="85"/>
      <c r="TNY2031" s="85"/>
      <c r="TNZ2031" s="85"/>
      <c r="TOA2031" s="85"/>
      <c r="TOB2031" s="85"/>
      <c r="TOC2031" s="85"/>
      <c r="TOD2031" s="85"/>
      <c r="TOE2031" s="85"/>
      <c r="TOF2031" s="85"/>
      <c r="TOG2031" s="85"/>
      <c r="TOH2031" s="85"/>
      <c r="TOI2031" s="85"/>
      <c r="TOJ2031" s="85"/>
      <c r="TOK2031" s="85"/>
      <c r="TOL2031" s="85"/>
      <c r="TOM2031" s="85"/>
      <c r="TON2031" s="85"/>
      <c r="TOO2031" s="85"/>
      <c r="TOP2031" s="85"/>
      <c r="TOQ2031" s="85"/>
      <c r="TOR2031" s="85"/>
      <c r="TOS2031" s="85"/>
      <c r="TOT2031" s="85"/>
      <c r="TOU2031" s="85"/>
      <c r="TOV2031" s="85"/>
      <c r="TOW2031" s="85"/>
      <c r="TOX2031" s="85"/>
      <c r="TOY2031" s="85"/>
      <c r="TOZ2031" s="85"/>
      <c r="TPA2031" s="85"/>
      <c r="TPB2031" s="85"/>
      <c r="TPC2031" s="85"/>
      <c r="TPD2031" s="85"/>
      <c r="TPE2031" s="85"/>
      <c r="TPF2031" s="85"/>
      <c r="TPG2031" s="85"/>
      <c r="TPH2031" s="85"/>
      <c r="TPI2031" s="85"/>
      <c r="TPJ2031" s="85"/>
      <c r="TPK2031" s="85"/>
      <c r="TPL2031" s="85"/>
      <c r="TPM2031" s="85"/>
      <c r="TPN2031" s="85"/>
      <c r="TPO2031" s="85"/>
      <c r="TPP2031" s="85"/>
      <c r="TPQ2031" s="85"/>
      <c r="TPR2031" s="85"/>
      <c r="TPS2031" s="85"/>
      <c r="TPT2031" s="85"/>
      <c r="TPU2031" s="85"/>
      <c r="TPV2031" s="85"/>
      <c r="TPW2031" s="85"/>
      <c r="TPX2031" s="85"/>
      <c r="TPY2031" s="85"/>
      <c r="TPZ2031" s="85"/>
      <c r="TQA2031" s="85"/>
      <c r="TQB2031" s="85"/>
      <c r="TQC2031" s="85"/>
      <c r="TQD2031" s="85"/>
      <c r="TQE2031" s="85"/>
      <c r="TQF2031" s="85"/>
      <c r="TQG2031" s="85"/>
      <c r="TQH2031" s="85"/>
      <c r="TQI2031" s="85"/>
      <c r="TQJ2031" s="85"/>
      <c r="TQK2031" s="85"/>
      <c r="TQL2031" s="85"/>
      <c r="TQM2031" s="85"/>
      <c r="TQN2031" s="85"/>
      <c r="TQO2031" s="85"/>
      <c r="TQP2031" s="85"/>
      <c r="TQQ2031" s="85"/>
      <c r="TQR2031" s="85"/>
      <c r="TQS2031" s="85"/>
      <c r="TQT2031" s="85"/>
      <c r="TQU2031" s="85"/>
      <c r="TQV2031" s="85"/>
      <c r="TQW2031" s="85"/>
      <c r="TQX2031" s="85"/>
      <c r="TQY2031" s="85"/>
      <c r="TQZ2031" s="85"/>
      <c r="TRA2031" s="85"/>
      <c r="TRB2031" s="85"/>
      <c r="TRC2031" s="85"/>
      <c r="TRD2031" s="85"/>
      <c r="TRE2031" s="85"/>
      <c r="TRF2031" s="85"/>
      <c r="TRG2031" s="85"/>
      <c r="TRH2031" s="85"/>
      <c r="TRI2031" s="85"/>
      <c r="TRJ2031" s="85"/>
      <c r="TRK2031" s="85"/>
      <c r="TRL2031" s="85"/>
      <c r="TRM2031" s="85"/>
      <c r="TRN2031" s="85"/>
      <c r="TRO2031" s="85"/>
      <c r="TRP2031" s="85"/>
      <c r="TRQ2031" s="85"/>
      <c r="TRR2031" s="85"/>
      <c r="TRS2031" s="85"/>
      <c r="TRT2031" s="85"/>
      <c r="TRU2031" s="85"/>
      <c r="TRV2031" s="85"/>
      <c r="TRW2031" s="85"/>
      <c r="TRX2031" s="85"/>
      <c r="TRY2031" s="85"/>
      <c r="TRZ2031" s="85"/>
      <c r="TSA2031" s="85"/>
      <c r="TSB2031" s="85"/>
      <c r="TSC2031" s="85"/>
      <c r="TSD2031" s="85"/>
      <c r="TSE2031" s="85"/>
      <c r="TSF2031" s="85"/>
      <c r="TSG2031" s="85"/>
      <c r="TSH2031" s="85"/>
      <c r="TSI2031" s="85"/>
      <c r="TSJ2031" s="85"/>
      <c r="TSK2031" s="85"/>
      <c r="TSL2031" s="85"/>
      <c r="TSM2031" s="85"/>
      <c r="TSN2031" s="85"/>
      <c r="TSO2031" s="85"/>
      <c r="TSP2031" s="85"/>
      <c r="TSQ2031" s="85"/>
      <c r="TSR2031" s="85"/>
      <c r="TSS2031" s="85"/>
      <c r="TST2031" s="85"/>
      <c r="TSU2031" s="85"/>
      <c r="TSV2031" s="85"/>
      <c r="TSW2031" s="85"/>
      <c r="TSX2031" s="85"/>
      <c r="TSY2031" s="85"/>
      <c r="TSZ2031" s="85"/>
      <c r="TTA2031" s="85"/>
      <c r="TTB2031" s="85"/>
      <c r="TTC2031" s="85"/>
      <c r="TTD2031" s="85"/>
      <c r="TTE2031" s="85"/>
      <c r="TTF2031" s="85"/>
      <c r="TTG2031" s="85"/>
      <c r="TTH2031" s="85"/>
      <c r="TTI2031" s="85"/>
      <c r="TTJ2031" s="85"/>
      <c r="TTK2031" s="85"/>
      <c r="TTL2031" s="85"/>
      <c r="TTM2031" s="85"/>
      <c r="TTN2031" s="85"/>
      <c r="TTO2031" s="85"/>
      <c r="TTP2031" s="85"/>
      <c r="TTQ2031" s="85"/>
      <c r="TTR2031" s="85"/>
      <c r="TTS2031" s="85"/>
      <c r="TTT2031" s="85"/>
      <c r="TTU2031" s="85"/>
      <c r="TTV2031" s="85"/>
      <c r="TTW2031" s="85"/>
      <c r="TTX2031" s="85"/>
      <c r="TTY2031" s="85"/>
      <c r="TTZ2031" s="85"/>
      <c r="TUA2031" s="85"/>
      <c r="TUB2031" s="85"/>
      <c r="TUC2031" s="85"/>
      <c r="TUD2031" s="85"/>
      <c r="TUE2031" s="85"/>
      <c r="TUF2031" s="85"/>
      <c r="TUG2031" s="85"/>
      <c r="TUH2031" s="85"/>
      <c r="TUI2031" s="85"/>
      <c r="TUJ2031" s="85"/>
      <c r="TUK2031" s="85"/>
      <c r="TUL2031" s="85"/>
      <c r="TUM2031" s="85"/>
      <c r="TUN2031" s="85"/>
      <c r="TUO2031" s="85"/>
      <c r="TUP2031" s="85"/>
      <c r="TUQ2031" s="85"/>
      <c r="TUR2031" s="85"/>
      <c r="TUS2031" s="85"/>
      <c r="TUT2031" s="85"/>
      <c r="TUU2031" s="85"/>
      <c r="TUV2031" s="85"/>
      <c r="TUW2031" s="85"/>
      <c r="TUX2031" s="85"/>
      <c r="TUY2031" s="85"/>
      <c r="TUZ2031" s="85"/>
      <c r="TVA2031" s="85"/>
      <c r="TVB2031" s="85"/>
      <c r="TVC2031" s="85"/>
      <c r="TVD2031" s="85"/>
      <c r="TVE2031" s="85"/>
      <c r="TVF2031" s="85"/>
      <c r="TVG2031" s="85"/>
      <c r="TVH2031" s="85"/>
      <c r="TVI2031" s="85"/>
      <c r="TVJ2031" s="85"/>
      <c r="TVK2031" s="85"/>
      <c r="TVL2031" s="85"/>
      <c r="TVM2031" s="85"/>
      <c r="TVN2031" s="85"/>
      <c r="TVO2031" s="85"/>
      <c r="TVP2031" s="85"/>
      <c r="TVQ2031" s="85"/>
      <c r="TVR2031" s="85"/>
      <c r="TVS2031" s="85"/>
      <c r="TVT2031" s="85"/>
      <c r="TVU2031" s="85"/>
      <c r="TVV2031" s="85"/>
      <c r="TVW2031" s="85"/>
      <c r="TVX2031" s="85"/>
      <c r="TVY2031" s="85"/>
      <c r="TVZ2031" s="85"/>
      <c r="TWA2031" s="85"/>
      <c r="TWB2031" s="85"/>
      <c r="TWC2031" s="85"/>
      <c r="TWD2031" s="85"/>
      <c r="TWE2031" s="85"/>
      <c r="TWF2031" s="85"/>
      <c r="TWG2031" s="85"/>
      <c r="TWH2031" s="85"/>
      <c r="TWI2031" s="85"/>
      <c r="TWJ2031" s="85"/>
      <c r="TWK2031" s="85"/>
      <c r="TWL2031" s="85"/>
      <c r="TWM2031" s="85"/>
      <c r="TWN2031" s="85"/>
      <c r="TWO2031" s="85"/>
      <c r="TWP2031" s="85"/>
      <c r="TWQ2031" s="85"/>
      <c r="TWR2031" s="85"/>
      <c r="TWS2031" s="85"/>
      <c r="TWT2031" s="85"/>
      <c r="TWU2031" s="85"/>
      <c r="TWV2031" s="85"/>
      <c r="TWW2031" s="85"/>
      <c r="TWX2031" s="85"/>
      <c r="TWY2031" s="85"/>
      <c r="TWZ2031" s="85"/>
      <c r="TXA2031" s="85"/>
      <c r="TXB2031" s="85"/>
      <c r="TXC2031" s="85"/>
      <c r="TXD2031" s="85"/>
      <c r="TXE2031" s="85"/>
      <c r="TXF2031" s="85"/>
      <c r="TXG2031" s="85"/>
      <c r="TXH2031" s="85"/>
      <c r="TXI2031" s="85"/>
      <c r="TXJ2031" s="85"/>
      <c r="TXK2031" s="85"/>
      <c r="TXL2031" s="85"/>
      <c r="TXM2031" s="85"/>
      <c r="TXN2031" s="85"/>
      <c r="TXO2031" s="85"/>
      <c r="TXP2031" s="85"/>
      <c r="TXQ2031" s="85"/>
      <c r="TXR2031" s="85"/>
      <c r="TXS2031" s="85"/>
      <c r="TXT2031" s="85"/>
      <c r="TXU2031" s="85"/>
      <c r="TXV2031" s="85"/>
      <c r="TXW2031" s="85"/>
      <c r="TXX2031" s="85"/>
      <c r="TXY2031" s="85"/>
      <c r="TXZ2031" s="85"/>
      <c r="TYA2031" s="85"/>
      <c r="TYB2031" s="85"/>
      <c r="TYC2031" s="85"/>
      <c r="TYD2031" s="85"/>
      <c r="TYE2031" s="85"/>
      <c r="TYF2031" s="85"/>
      <c r="TYG2031" s="85"/>
      <c r="TYH2031" s="85"/>
      <c r="TYI2031" s="85"/>
      <c r="TYJ2031" s="85"/>
      <c r="TYK2031" s="85"/>
      <c r="TYL2031" s="85"/>
      <c r="TYM2031" s="85"/>
      <c r="TYN2031" s="85"/>
      <c r="TYO2031" s="85"/>
      <c r="TYP2031" s="85"/>
      <c r="TYQ2031" s="85"/>
      <c r="TYR2031" s="85"/>
      <c r="TYS2031" s="85"/>
      <c r="TYT2031" s="85"/>
      <c r="TYU2031" s="85"/>
      <c r="TYV2031" s="85"/>
      <c r="TYW2031" s="85"/>
      <c r="TYX2031" s="85"/>
      <c r="TYY2031" s="85"/>
      <c r="TYZ2031" s="85"/>
      <c r="TZA2031" s="85"/>
      <c r="TZB2031" s="85"/>
      <c r="TZC2031" s="85"/>
      <c r="TZD2031" s="85"/>
      <c r="TZE2031" s="85"/>
      <c r="TZF2031" s="85"/>
      <c r="TZG2031" s="85"/>
      <c r="TZH2031" s="85"/>
      <c r="TZI2031" s="85"/>
      <c r="TZJ2031" s="85"/>
      <c r="TZK2031" s="85"/>
      <c r="TZL2031" s="85"/>
      <c r="TZM2031" s="85"/>
      <c r="TZN2031" s="85"/>
      <c r="TZO2031" s="85"/>
      <c r="TZP2031" s="85"/>
      <c r="TZQ2031" s="85"/>
      <c r="TZR2031" s="85"/>
      <c r="TZS2031" s="85"/>
      <c r="TZT2031" s="85"/>
      <c r="TZU2031" s="85"/>
      <c r="TZV2031" s="85"/>
      <c r="TZW2031" s="85"/>
      <c r="TZX2031" s="85"/>
      <c r="TZY2031" s="85"/>
      <c r="TZZ2031" s="85"/>
      <c r="UAA2031" s="85"/>
      <c r="UAB2031" s="85"/>
      <c r="UAC2031" s="85"/>
      <c r="UAD2031" s="85"/>
      <c r="UAE2031" s="85"/>
      <c r="UAF2031" s="85"/>
      <c r="UAG2031" s="85"/>
      <c r="UAH2031" s="85"/>
      <c r="UAI2031" s="85"/>
      <c r="UAJ2031" s="85"/>
      <c r="UAK2031" s="85"/>
      <c r="UAL2031" s="85"/>
      <c r="UAM2031" s="85"/>
      <c r="UAN2031" s="85"/>
      <c r="UAO2031" s="85"/>
      <c r="UAP2031" s="85"/>
      <c r="UAQ2031" s="85"/>
      <c r="UAR2031" s="85"/>
      <c r="UAS2031" s="85"/>
      <c r="UAT2031" s="85"/>
      <c r="UAU2031" s="85"/>
      <c r="UAV2031" s="85"/>
      <c r="UAW2031" s="85"/>
      <c r="UAX2031" s="85"/>
      <c r="UAY2031" s="85"/>
      <c r="UAZ2031" s="85"/>
      <c r="UBA2031" s="85"/>
      <c r="UBB2031" s="85"/>
      <c r="UBC2031" s="85"/>
      <c r="UBD2031" s="85"/>
      <c r="UBE2031" s="85"/>
      <c r="UBF2031" s="85"/>
      <c r="UBG2031" s="85"/>
      <c r="UBH2031" s="85"/>
      <c r="UBI2031" s="85"/>
      <c r="UBJ2031" s="85"/>
      <c r="UBK2031" s="85"/>
      <c r="UBL2031" s="85"/>
      <c r="UBM2031" s="85"/>
      <c r="UBN2031" s="85"/>
      <c r="UBO2031" s="85"/>
      <c r="UBP2031" s="85"/>
      <c r="UBQ2031" s="85"/>
      <c r="UBR2031" s="85"/>
      <c r="UBS2031" s="85"/>
      <c r="UBT2031" s="85"/>
      <c r="UBU2031" s="85"/>
      <c r="UBV2031" s="85"/>
      <c r="UBW2031" s="85"/>
      <c r="UBX2031" s="85"/>
      <c r="UBY2031" s="85"/>
      <c r="UBZ2031" s="85"/>
      <c r="UCA2031" s="85"/>
      <c r="UCB2031" s="85"/>
      <c r="UCC2031" s="85"/>
      <c r="UCD2031" s="85"/>
      <c r="UCE2031" s="85"/>
      <c r="UCF2031" s="85"/>
      <c r="UCG2031" s="85"/>
      <c r="UCH2031" s="85"/>
      <c r="UCI2031" s="85"/>
      <c r="UCJ2031" s="85"/>
      <c r="UCK2031" s="85"/>
      <c r="UCL2031" s="85"/>
      <c r="UCM2031" s="85"/>
      <c r="UCN2031" s="85"/>
      <c r="UCO2031" s="85"/>
      <c r="UCP2031" s="85"/>
      <c r="UCQ2031" s="85"/>
      <c r="UCR2031" s="85"/>
      <c r="UCS2031" s="85"/>
      <c r="UCT2031" s="85"/>
      <c r="UCU2031" s="85"/>
      <c r="UCV2031" s="85"/>
      <c r="UCW2031" s="85"/>
      <c r="UCX2031" s="85"/>
      <c r="UCY2031" s="85"/>
      <c r="UCZ2031" s="85"/>
      <c r="UDA2031" s="85"/>
      <c r="UDB2031" s="85"/>
      <c r="UDC2031" s="85"/>
      <c r="UDD2031" s="85"/>
      <c r="UDE2031" s="85"/>
      <c r="UDF2031" s="85"/>
      <c r="UDG2031" s="85"/>
      <c r="UDH2031" s="85"/>
      <c r="UDI2031" s="85"/>
      <c r="UDJ2031" s="85"/>
      <c r="UDK2031" s="85"/>
      <c r="UDL2031" s="85"/>
      <c r="UDM2031" s="85"/>
      <c r="UDN2031" s="85"/>
      <c r="UDO2031" s="85"/>
      <c r="UDP2031" s="85"/>
      <c r="UDQ2031" s="85"/>
      <c r="UDR2031" s="85"/>
      <c r="UDS2031" s="85"/>
      <c r="UDT2031" s="85"/>
      <c r="UDU2031" s="85"/>
      <c r="UDV2031" s="85"/>
      <c r="UDW2031" s="85"/>
      <c r="UDX2031" s="85"/>
      <c r="UDY2031" s="85"/>
      <c r="UDZ2031" s="85"/>
      <c r="UEA2031" s="85"/>
      <c r="UEB2031" s="85"/>
      <c r="UEC2031" s="85"/>
      <c r="UED2031" s="85"/>
      <c r="UEE2031" s="85"/>
      <c r="UEF2031" s="85"/>
      <c r="UEG2031" s="85"/>
      <c r="UEH2031" s="85"/>
      <c r="UEI2031" s="85"/>
      <c r="UEJ2031" s="85"/>
      <c r="UEK2031" s="85"/>
      <c r="UEL2031" s="85"/>
      <c r="UEM2031" s="85"/>
      <c r="UEN2031" s="85"/>
      <c r="UEO2031" s="85"/>
      <c r="UEP2031" s="85"/>
      <c r="UEQ2031" s="85"/>
      <c r="UER2031" s="85"/>
      <c r="UES2031" s="85"/>
      <c r="UET2031" s="85"/>
      <c r="UEU2031" s="85"/>
      <c r="UEV2031" s="85"/>
      <c r="UEW2031" s="85"/>
      <c r="UEX2031" s="85"/>
      <c r="UEY2031" s="85"/>
      <c r="UEZ2031" s="85"/>
      <c r="UFA2031" s="85"/>
      <c r="UFB2031" s="85"/>
      <c r="UFC2031" s="85"/>
      <c r="UFD2031" s="85"/>
      <c r="UFE2031" s="85"/>
      <c r="UFF2031" s="85"/>
      <c r="UFG2031" s="85"/>
      <c r="UFH2031" s="85"/>
      <c r="UFI2031" s="85"/>
      <c r="UFJ2031" s="85"/>
      <c r="UFK2031" s="85"/>
      <c r="UFL2031" s="85"/>
      <c r="UFM2031" s="85"/>
      <c r="UFN2031" s="85"/>
      <c r="UFO2031" s="85"/>
      <c r="UFP2031" s="85"/>
      <c r="UFQ2031" s="85"/>
      <c r="UFR2031" s="85"/>
      <c r="UFS2031" s="85"/>
      <c r="UFT2031" s="85"/>
      <c r="UFU2031" s="85"/>
      <c r="UFV2031" s="85"/>
      <c r="UFW2031" s="85"/>
      <c r="UFX2031" s="85"/>
      <c r="UFY2031" s="85"/>
      <c r="UFZ2031" s="85"/>
      <c r="UGA2031" s="85"/>
      <c r="UGB2031" s="85"/>
      <c r="UGC2031" s="85"/>
      <c r="UGD2031" s="85"/>
      <c r="UGE2031" s="85"/>
      <c r="UGF2031" s="85"/>
      <c r="UGG2031" s="85"/>
      <c r="UGH2031" s="85"/>
      <c r="UGI2031" s="85"/>
      <c r="UGJ2031" s="85"/>
      <c r="UGK2031" s="85"/>
      <c r="UGL2031" s="85"/>
      <c r="UGM2031" s="85"/>
      <c r="UGN2031" s="85"/>
      <c r="UGO2031" s="85"/>
      <c r="UGP2031" s="85"/>
      <c r="UGQ2031" s="85"/>
      <c r="UGR2031" s="85"/>
      <c r="UGS2031" s="85"/>
      <c r="UGT2031" s="85"/>
      <c r="UGU2031" s="85"/>
      <c r="UGV2031" s="85"/>
      <c r="UGW2031" s="85"/>
      <c r="UGX2031" s="85"/>
      <c r="UGY2031" s="85"/>
      <c r="UGZ2031" s="85"/>
      <c r="UHA2031" s="85"/>
      <c r="UHB2031" s="85"/>
      <c r="UHC2031" s="85"/>
      <c r="UHD2031" s="85"/>
      <c r="UHE2031" s="85"/>
      <c r="UHF2031" s="85"/>
      <c r="UHG2031" s="85"/>
      <c r="UHH2031" s="85"/>
      <c r="UHI2031" s="85"/>
      <c r="UHJ2031" s="85"/>
      <c r="UHK2031" s="85"/>
      <c r="UHL2031" s="85"/>
      <c r="UHM2031" s="85"/>
      <c r="UHN2031" s="85"/>
      <c r="UHO2031" s="85"/>
      <c r="UHP2031" s="85"/>
      <c r="UHQ2031" s="85"/>
      <c r="UHR2031" s="85"/>
      <c r="UHS2031" s="85"/>
      <c r="UHT2031" s="85"/>
      <c r="UHU2031" s="85"/>
      <c r="UHV2031" s="85"/>
      <c r="UHW2031" s="85"/>
      <c r="UHX2031" s="85"/>
      <c r="UHY2031" s="85"/>
      <c r="UHZ2031" s="85"/>
      <c r="UIA2031" s="85"/>
      <c r="UIB2031" s="85"/>
      <c r="UIC2031" s="85"/>
      <c r="UID2031" s="85"/>
      <c r="UIE2031" s="85"/>
      <c r="UIF2031" s="85"/>
      <c r="UIG2031" s="85"/>
      <c r="UIH2031" s="85"/>
      <c r="UII2031" s="85"/>
      <c r="UIJ2031" s="85"/>
      <c r="UIK2031" s="85"/>
      <c r="UIL2031" s="85"/>
      <c r="UIM2031" s="85"/>
      <c r="UIN2031" s="85"/>
      <c r="UIO2031" s="85"/>
      <c r="UIP2031" s="85"/>
      <c r="UIQ2031" s="85"/>
      <c r="UIR2031" s="85"/>
      <c r="UIS2031" s="85"/>
      <c r="UIT2031" s="85"/>
      <c r="UIU2031" s="85"/>
      <c r="UIV2031" s="85"/>
      <c r="UIW2031" s="85"/>
      <c r="UIX2031" s="85"/>
      <c r="UIY2031" s="85"/>
      <c r="UIZ2031" s="85"/>
      <c r="UJA2031" s="85"/>
      <c r="UJB2031" s="85"/>
      <c r="UJC2031" s="85"/>
      <c r="UJD2031" s="85"/>
      <c r="UJE2031" s="85"/>
      <c r="UJF2031" s="85"/>
      <c r="UJG2031" s="85"/>
      <c r="UJH2031" s="85"/>
      <c r="UJI2031" s="85"/>
      <c r="UJJ2031" s="85"/>
      <c r="UJK2031" s="85"/>
      <c r="UJL2031" s="85"/>
      <c r="UJM2031" s="85"/>
      <c r="UJN2031" s="85"/>
      <c r="UJO2031" s="85"/>
      <c r="UJP2031" s="85"/>
      <c r="UJQ2031" s="85"/>
      <c r="UJR2031" s="85"/>
      <c r="UJS2031" s="85"/>
      <c r="UJT2031" s="85"/>
      <c r="UJU2031" s="85"/>
      <c r="UJV2031" s="85"/>
      <c r="UJW2031" s="85"/>
      <c r="UJX2031" s="85"/>
      <c r="UJY2031" s="85"/>
      <c r="UJZ2031" s="85"/>
      <c r="UKA2031" s="85"/>
      <c r="UKB2031" s="85"/>
      <c r="UKC2031" s="85"/>
      <c r="UKD2031" s="85"/>
      <c r="UKE2031" s="85"/>
      <c r="UKF2031" s="85"/>
      <c r="UKG2031" s="85"/>
      <c r="UKH2031" s="85"/>
      <c r="UKI2031" s="85"/>
      <c r="UKJ2031" s="85"/>
      <c r="UKK2031" s="85"/>
      <c r="UKL2031" s="85"/>
      <c r="UKM2031" s="85"/>
      <c r="UKN2031" s="85"/>
      <c r="UKO2031" s="85"/>
      <c r="UKP2031" s="85"/>
      <c r="UKQ2031" s="85"/>
      <c r="UKR2031" s="85"/>
      <c r="UKS2031" s="85"/>
      <c r="UKT2031" s="85"/>
      <c r="UKU2031" s="85"/>
      <c r="UKV2031" s="85"/>
      <c r="UKW2031" s="85"/>
      <c r="UKX2031" s="85"/>
      <c r="UKY2031" s="85"/>
      <c r="UKZ2031" s="85"/>
      <c r="ULA2031" s="85"/>
      <c r="ULB2031" s="85"/>
      <c r="ULC2031" s="85"/>
      <c r="ULD2031" s="85"/>
      <c r="ULE2031" s="85"/>
      <c r="ULF2031" s="85"/>
      <c r="ULG2031" s="85"/>
      <c r="ULH2031" s="85"/>
      <c r="ULI2031" s="85"/>
      <c r="ULJ2031" s="85"/>
      <c r="ULK2031" s="85"/>
      <c r="ULL2031" s="85"/>
      <c r="ULM2031" s="85"/>
      <c r="ULN2031" s="85"/>
      <c r="ULO2031" s="85"/>
      <c r="ULP2031" s="85"/>
      <c r="ULQ2031" s="85"/>
      <c r="ULR2031" s="85"/>
      <c r="ULS2031" s="85"/>
      <c r="ULT2031" s="85"/>
      <c r="ULU2031" s="85"/>
      <c r="ULV2031" s="85"/>
      <c r="ULW2031" s="85"/>
      <c r="ULX2031" s="85"/>
      <c r="ULY2031" s="85"/>
      <c r="ULZ2031" s="85"/>
      <c r="UMA2031" s="85"/>
      <c r="UMB2031" s="85"/>
      <c r="UMC2031" s="85"/>
      <c r="UMD2031" s="85"/>
      <c r="UME2031" s="85"/>
      <c r="UMF2031" s="85"/>
      <c r="UMG2031" s="85"/>
      <c r="UMH2031" s="85"/>
      <c r="UMI2031" s="85"/>
      <c r="UMJ2031" s="85"/>
      <c r="UMK2031" s="85"/>
      <c r="UML2031" s="85"/>
      <c r="UMM2031" s="85"/>
      <c r="UMN2031" s="85"/>
      <c r="UMO2031" s="85"/>
      <c r="UMP2031" s="85"/>
      <c r="UMQ2031" s="85"/>
      <c r="UMR2031" s="85"/>
      <c r="UMS2031" s="85"/>
      <c r="UMT2031" s="85"/>
      <c r="UMU2031" s="85"/>
      <c r="UMV2031" s="85"/>
      <c r="UMW2031" s="85"/>
      <c r="UMX2031" s="85"/>
      <c r="UMY2031" s="85"/>
      <c r="UMZ2031" s="85"/>
      <c r="UNA2031" s="85"/>
      <c r="UNB2031" s="85"/>
      <c r="UNC2031" s="85"/>
      <c r="UND2031" s="85"/>
      <c r="UNE2031" s="85"/>
      <c r="UNF2031" s="85"/>
      <c r="UNG2031" s="85"/>
      <c r="UNH2031" s="85"/>
      <c r="UNI2031" s="85"/>
      <c r="UNJ2031" s="85"/>
      <c r="UNK2031" s="85"/>
      <c r="UNL2031" s="85"/>
      <c r="UNM2031" s="85"/>
      <c r="UNN2031" s="85"/>
      <c r="UNO2031" s="85"/>
      <c r="UNP2031" s="85"/>
      <c r="UNQ2031" s="85"/>
      <c r="UNR2031" s="85"/>
      <c r="UNS2031" s="85"/>
      <c r="UNT2031" s="85"/>
      <c r="UNU2031" s="85"/>
      <c r="UNV2031" s="85"/>
      <c r="UNW2031" s="85"/>
      <c r="UNX2031" s="85"/>
      <c r="UNY2031" s="85"/>
      <c r="UNZ2031" s="85"/>
      <c r="UOA2031" s="85"/>
      <c r="UOB2031" s="85"/>
      <c r="UOC2031" s="85"/>
      <c r="UOD2031" s="85"/>
      <c r="UOE2031" s="85"/>
      <c r="UOF2031" s="85"/>
      <c r="UOG2031" s="85"/>
      <c r="UOH2031" s="85"/>
      <c r="UOI2031" s="85"/>
      <c r="UOJ2031" s="85"/>
      <c r="UOK2031" s="85"/>
      <c r="UOL2031" s="85"/>
      <c r="UOM2031" s="85"/>
      <c r="UON2031" s="85"/>
      <c r="UOO2031" s="85"/>
      <c r="UOP2031" s="85"/>
      <c r="UOQ2031" s="85"/>
      <c r="UOR2031" s="85"/>
      <c r="UOS2031" s="85"/>
      <c r="UOT2031" s="85"/>
      <c r="UOU2031" s="85"/>
      <c r="UOV2031" s="85"/>
      <c r="UOW2031" s="85"/>
      <c r="UOX2031" s="85"/>
      <c r="UOY2031" s="85"/>
      <c r="UOZ2031" s="85"/>
      <c r="UPA2031" s="85"/>
      <c r="UPB2031" s="85"/>
      <c r="UPC2031" s="85"/>
      <c r="UPD2031" s="85"/>
      <c r="UPE2031" s="85"/>
      <c r="UPF2031" s="85"/>
      <c r="UPG2031" s="85"/>
      <c r="UPH2031" s="85"/>
      <c r="UPI2031" s="85"/>
      <c r="UPJ2031" s="85"/>
      <c r="UPK2031" s="85"/>
      <c r="UPL2031" s="85"/>
      <c r="UPM2031" s="85"/>
      <c r="UPN2031" s="85"/>
      <c r="UPO2031" s="85"/>
      <c r="UPP2031" s="85"/>
      <c r="UPQ2031" s="85"/>
      <c r="UPR2031" s="85"/>
      <c r="UPS2031" s="85"/>
      <c r="UPT2031" s="85"/>
      <c r="UPU2031" s="85"/>
      <c r="UPV2031" s="85"/>
      <c r="UPW2031" s="85"/>
      <c r="UPX2031" s="85"/>
      <c r="UPY2031" s="85"/>
      <c r="UPZ2031" s="85"/>
      <c r="UQA2031" s="85"/>
      <c r="UQB2031" s="85"/>
      <c r="UQC2031" s="85"/>
      <c r="UQD2031" s="85"/>
      <c r="UQE2031" s="85"/>
      <c r="UQF2031" s="85"/>
      <c r="UQG2031" s="85"/>
      <c r="UQH2031" s="85"/>
      <c r="UQI2031" s="85"/>
      <c r="UQJ2031" s="85"/>
      <c r="UQK2031" s="85"/>
      <c r="UQL2031" s="85"/>
      <c r="UQM2031" s="85"/>
      <c r="UQN2031" s="85"/>
      <c r="UQO2031" s="85"/>
      <c r="UQP2031" s="85"/>
      <c r="UQQ2031" s="85"/>
      <c r="UQR2031" s="85"/>
      <c r="UQS2031" s="85"/>
      <c r="UQT2031" s="85"/>
      <c r="UQU2031" s="85"/>
      <c r="UQV2031" s="85"/>
      <c r="UQW2031" s="85"/>
      <c r="UQX2031" s="85"/>
      <c r="UQY2031" s="85"/>
      <c r="UQZ2031" s="85"/>
      <c r="URA2031" s="85"/>
      <c r="URB2031" s="85"/>
      <c r="URC2031" s="85"/>
      <c r="URD2031" s="85"/>
      <c r="URE2031" s="85"/>
      <c r="URF2031" s="85"/>
      <c r="URG2031" s="85"/>
      <c r="URH2031" s="85"/>
      <c r="URI2031" s="85"/>
      <c r="URJ2031" s="85"/>
      <c r="URK2031" s="85"/>
      <c r="URL2031" s="85"/>
      <c r="URM2031" s="85"/>
      <c r="URN2031" s="85"/>
      <c r="URO2031" s="85"/>
      <c r="URP2031" s="85"/>
      <c r="URQ2031" s="85"/>
      <c r="URR2031" s="85"/>
      <c r="URS2031" s="85"/>
      <c r="URT2031" s="85"/>
      <c r="URU2031" s="85"/>
      <c r="URV2031" s="85"/>
      <c r="URW2031" s="85"/>
      <c r="URX2031" s="85"/>
      <c r="URY2031" s="85"/>
      <c r="URZ2031" s="85"/>
      <c r="USA2031" s="85"/>
      <c r="USB2031" s="85"/>
      <c r="USC2031" s="85"/>
      <c r="USD2031" s="85"/>
      <c r="USE2031" s="85"/>
      <c r="USF2031" s="85"/>
      <c r="USG2031" s="85"/>
      <c r="USH2031" s="85"/>
      <c r="USI2031" s="85"/>
      <c r="USJ2031" s="85"/>
      <c r="USK2031" s="85"/>
      <c r="USL2031" s="85"/>
      <c r="USM2031" s="85"/>
      <c r="USN2031" s="85"/>
      <c r="USO2031" s="85"/>
      <c r="USP2031" s="85"/>
      <c r="USQ2031" s="85"/>
      <c r="USR2031" s="85"/>
      <c r="USS2031" s="85"/>
      <c r="UST2031" s="85"/>
      <c r="USU2031" s="85"/>
      <c r="USV2031" s="85"/>
      <c r="USW2031" s="85"/>
      <c r="USX2031" s="85"/>
      <c r="USY2031" s="85"/>
      <c r="USZ2031" s="85"/>
      <c r="UTA2031" s="85"/>
      <c r="UTB2031" s="85"/>
      <c r="UTC2031" s="85"/>
      <c r="UTD2031" s="85"/>
      <c r="UTE2031" s="85"/>
      <c r="UTF2031" s="85"/>
      <c r="UTG2031" s="85"/>
      <c r="UTH2031" s="85"/>
      <c r="UTI2031" s="85"/>
      <c r="UTJ2031" s="85"/>
      <c r="UTK2031" s="85"/>
      <c r="UTL2031" s="85"/>
      <c r="UTM2031" s="85"/>
      <c r="UTN2031" s="85"/>
      <c r="UTO2031" s="85"/>
      <c r="UTP2031" s="85"/>
      <c r="UTQ2031" s="85"/>
      <c r="UTR2031" s="85"/>
      <c r="UTS2031" s="85"/>
      <c r="UTT2031" s="85"/>
      <c r="UTU2031" s="85"/>
      <c r="UTV2031" s="85"/>
      <c r="UTW2031" s="85"/>
      <c r="UTX2031" s="85"/>
      <c r="UTY2031" s="85"/>
      <c r="UTZ2031" s="85"/>
      <c r="UUA2031" s="85"/>
      <c r="UUB2031" s="85"/>
      <c r="UUC2031" s="85"/>
      <c r="UUD2031" s="85"/>
      <c r="UUE2031" s="85"/>
      <c r="UUF2031" s="85"/>
      <c r="UUG2031" s="85"/>
      <c r="UUH2031" s="85"/>
      <c r="UUI2031" s="85"/>
      <c r="UUJ2031" s="85"/>
      <c r="UUK2031" s="85"/>
      <c r="UUL2031" s="85"/>
      <c r="UUM2031" s="85"/>
      <c r="UUN2031" s="85"/>
      <c r="UUO2031" s="85"/>
      <c r="UUP2031" s="85"/>
      <c r="UUQ2031" s="85"/>
      <c r="UUR2031" s="85"/>
      <c r="UUS2031" s="85"/>
      <c r="UUT2031" s="85"/>
      <c r="UUU2031" s="85"/>
      <c r="UUV2031" s="85"/>
      <c r="UUW2031" s="85"/>
      <c r="UUX2031" s="85"/>
      <c r="UUY2031" s="85"/>
      <c r="UUZ2031" s="85"/>
      <c r="UVA2031" s="85"/>
      <c r="UVB2031" s="85"/>
      <c r="UVC2031" s="85"/>
      <c r="UVD2031" s="85"/>
      <c r="UVE2031" s="85"/>
      <c r="UVF2031" s="85"/>
      <c r="UVG2031" s="85"/>
      <c r="UVH2031" s="85"/>
      <c r="UVI2031" s="85"/>
      <c r="UVJ2031" s="85"/>
      <c r="UVK2031" s="85"/>
      <c r="UVL2031" s="85"/>
      <c r="UVM2031" s="85"/>
      <c r="UVN2031" s="85"/>
      <c r="UVO2031" s="85"/>
      <c r="UVP2031" s="85"/>
      <c r="UVQ2031" s="85"/>
      <c r="UVR2031" s="85"/>
      <c r="UVS2031" s="85"/>
      <c r="UVT2031" s="85"/>
      <c r="UVU2031" s="85"/>
      <c r="UVV2031" s="85"/>
      <c r="UVW2031" s="85"/>
      <c r="UVX2031" s="85"/>
      <c r="UVY2031" s="85"/>
      <c r="UVZ2031" s="85"/>
      <c r="UWA2031" s="85"/>
      <c r="UWB2031" s="85"/>
      <c r="UWC2031" s="85"/>
      <c r="UWD2031" s="85"/>
      <c r="UWE2031" s="85"/>
      <c r="UWF2031" s="85"/>
      <c r="UWG2031" s="85"/>
      <c r="UWH2031" s="85"/>
      <c r="UWI2031" s="85"/>
      <c r="UWJ2031" s="85"/>
      <c r="UWK2031" s="85"/>
      <c r="UWL2031" s="85"/>
      <c r="UWM2031" s="85"/>
      <c r="UWN2031" s="85"/>
      <c r="UWO2031" s="85"/>
      <c r="UWP2031" s="85"/>
      <c r="UWQ2031" s="85"/>
      <c r="UWR2031" s="85"/>
      <c r="UWS2031" s="85"/>
      <c r="UWT2031" s="85"/>
      <c r="UWU2031" s="85"/>
      <c r="UWV2031" s="85"/>
      <c r="UWW2031" s="85"/>
      <c r="UWX2031" s="85"/>
      <c r="UWY2031" s="85"/>
      <c r="UWZ2031" s="85"/>
      <c r="UXA2031" s="85"/>
      <c r="UXB2031" s="85"/>
      <c r="UXC2031" s="85"/>
      <c r="UXD2031" s="85"/>
      <c r="UXE2031" s="85"/>
      <c r="UXF2031" s="85"/>
      <c r="UXG2031" s="85"/>
      <c r="UXH2031" s="85"/>
      <c r="UXI2031" s="85"/>
      <c r="UXJ2031" s="85"/>
      <c r="UXK2031" s="85"/>
      <c r="UXL2031" s="85"/>
      <c r="UXM2031" s="85"/>
      <c r="UXN2031" s="85"/>
      <c r="UXO2031" s="85"/>
      <c r="UXP2031" s="85"/>
      <c r="UXQ2031" s="85"/>
      <c r="UXR2031" s="85"/>
      <c r="UXS2031" s="85"/>
      <c r="UXT2031" s="85"/>
      <c r="UXU2031" s="85"/>
      <c r="UXV2031" s="85"/>
      <c r="UXW2031" s="85"/>
      <c r="UXX2031" s="85"/>
      <c r="UXY2031" s="85"/>
      <c r="UXZ2031" s="85"/>
      <c r="UYA2031" s="85"/>
      <c r="UYB2031" s="85"/>
      <c r="UYC2031" s="85"/>
      <c r="UYD2031" s="85"/>
      <c r="UYE2031" s="85"/>
      <c r="UYF2031" s="85"/>
      <c r="UYG2031" s="85"/>
      <c r="UYH2031" s="85"/>
      <c r="UYI2031" s="85"/>
      <c r="UYJ2031" s="85"/>
      <c r="UYK2031" s="85"/>
      <c r="UYL2031" s="85"/>
      <c r="UYM2031" s="85"/>
      <c r="UYN2031" s="85"/>
      <c r="UYO2031" s="85"/>
      <c r="UYP2031" s="85"/>
      <c r="UYQ2031" s="85"/>
      <c r="UYR2031" s="85"/>
      <c r="UYS2031" s="85"/>
      <c r="UYT2031" s="85"/>
      <c r="UYU2031" s="85"/>
      <c r="UYV2031" s="85"/>
      <c r="UYW2031" s="85"/>
      <c r="UYX2031" s="85"/>
      <c r="UYY2031" s="85"/>
      <c r="UYZ2031" s="85"/>
      <c r="UZA2031" s="85"/>
      <c r="UZB2031" s="85"/>
      <c r="UZC2031" s="85"/>
      <c r="UZD2031" s="85"/>
      <c r="UZE2031" s="85"/>
      <c r="UZF2031" s="85"/>
      <c r="UZG2031" s="85"/>
      <c r="UZH2031" s="85"/>
      <c r="UZI2031" s="85"/>
      <c r="UZJ2031" s="85"/>
      <c r="UZK2031" s="85"/>
      <c r="UZL2031" s="85"/>
      <c r="UZM2031" s="85"/>
      <c r="UZN2031" s="85"/>
      <c r="UZO2031" s="85"/>
      <c r="UZP2031" s="85"/>
      <c r="UZQ2031" s="85"/>
      <c r="UZR2031" s="85"/>
      <c r="UZS2031" s="85"/>
      <c r="UZT2031" s="85"/>
      <c r="UZU2031" s="85"/>
      <c r="UZV2031" s="85"/>
      <c r="UZW2031" s="85"/>
      <c r="UZX2031" s="85"/>
      <c r="UZY2031" s="85"/>
      <c r="UZZ2031" s="85"/>
      <c r="VAA2031" s="85"/>
      <c r="VAB2031" s="85"/>
      <c r="VAC2031" s="85"/>
      <c r="VAD2031" s="85"/>
      <c r="VAE2031" s="85"/>
      <c r="VAF2031" s="85"/>
      <c r="VAG2031" s="85"/>
      <c r="VAH2031" s="85"/>
      <c r="VAI2031" s="85"/>
      <c r="VAJ2031" s="85"/>
      <c r="VAK2031" s="85"/>
      <c r="VAL2031" s="85"/>
      <c r="VAM2031" s="85"/>
      <c r="VAN2031" s="85"/>
      <c r="VAO2031" s="85"/>
      <c r="VAP2031" s="85"/>
      <c r="VAQ2031" s="85"/>
      <c r="VAR2031" s="85"/>
      <c r="VAS2031" s="85"/>
      <c r="VAT2031" s="85"/>
      <c r="VAU2031" s="85"/>
      <c r="VAV2031" s="85"/>
      <c r="VAW2031" s="85"/>
      <c r="VAX2031" s="85"/>
      <c r="VAY2031" s="85"/>
      <c r="VAZ2031" s="85"/>
      <c r="VBA2031" s="85"/>
      <c r="VBB2031" s="85"/>
      <c r="VBC2031" s="85"/>
      <c r="VBD2031" s="85"/>
      <c r="VBE2031" s="85"/>
      <c r="VBF2031" s="85"/>
      <c r="VBG2031" s="85"/>
      <c r="VBH2031" s="85"/>
      <c r="VBI2031" s="85"/>
      <c r="VBJ2031" s="85"/>
      <c r="VBK2031" s="85"/>
      <c r="VBL2031" s="85"/>
      <c r="VBM2031" s="85"/>
      <c r="VBN2031" s="85"/>
      <c r="VBO2031" s="85"/>
      <c r="VBP2031" s="85"/>
      <c r="VBQ2031" s="85"/>
      <c r="VBR2031" s="85"/>
      <c r="VBS2031" s="85"/>
      <c r="VBT2031" s="85"/>
      <c r="VBU2031" s="85"/>
      <c r="VBV2031" s="85"/>
      <c r="VBW2031" s="85"/>
      <c r="VBX2031" s="85"/>
      <c r="VBY2031" s="85"/>
      <c r="VBZ2031" s="85"/>
      <c r="VCA2031" s="85"/>
      <c r="VCB2031" s="85"/>
      <c r="VCC2031" s="85"/>
      <c r="VCD2031" s="85"/>
      <c r="VCE2031" s="85"/>
      <c r="VCF2031" s="85"/>
      <c r="VCG2031" s="85"/>
      <c r="VCH2031" s="85"/>
      <c r="VCI2031" s="85"/>
      <c r="VCJ2031" s="85"/>
      <c r="VCK2031" s="85"/>
      <c r="VCL2031" s="85"/>
      <c r="VCM2031" s="85"/>
      <c r="VCN2031" s="85"/>
      <c r="VCO2031" s="85"/>
      <c r="VCP2031" s="85"/>
      <c r="VCQ2031" s="85"/>
      <c r="VCR2031" s="85"/>
      <c r="VCS2031" s="85"/>
      <c r="VCT2031" s="85"/>
      <c r="VCU2031" s="85"/>
      <c r="VCV2031" s="85"/>
      <c r="VCW2031" s="85"/>
      <c r="VCX2031" s="85"/>
      <c r="VCY2031" s="85"/>
      <c r="VCZ2031" s="85"/>
      <c r="VDA2031" s="85"/>
      <c r="VDB2031" s="85"/>
      <c r="VDC2031" s="85"/>
      <c r="VDD2031" s="85"/>
      <c r="VDE2031" s="85"/>
      <c r="VDF2031" s="85"/>
      <c r="VDG2031" s="85"/>
      <c r="VDH2031" s="85"/>
      <c r="VDI2031" s="85"/>
      <c r="VDJ2031" s="85"/>
      <c r="VDK2031" s="85"/>
      <c r="VDL2031" s="85"/>
      <c r="VDM2031" s="85"/>
      <c r="VDN2031" s="85"/>
      <c r="VDO2031" s="85"/>
      <c r="VDP2031" s="85"/>
      <c r="VDQ2031" s="85"/>
      <c r="VDR2031" s="85"/>
      <c r="VDS2031" s="85"/>
      <c r="VDT2031" s="85"/>
      <c r="VDU2031" s="85"/>
      <c r="VDV2031" s="85"/>
      <c r="VDW2031" s="85"/>
      <c r="VDX2031" s="85"/>
      <c r="VDY2031" s="85"/>
      <c r="VDZ2031" s="85"/>
      <c r="VEA2031" s="85"/>
      <c r="VEB2031" s="85"/>
      <c r="VEC2031" s="85"/>
      <c r="VED2031" s="85"/>
      <c r="VEE2031" s="85"/>
      <c r="VEF2031" s="85"/>
      <c r="VEG2031" s="85"/>
      <c r="VEH2031" s="85"/>
      <c r="VEI2031" s="85"/>
      <c r="VEJ2031" s="85"/>
      <c r="VEK2031" s="85"/>
      <c r="VEL2031" s="85"/>
      <c r="VEM2031" s="85"/>
      <c r="VEN2031" s="85"/>
      <c r="VEO2031" s="85"/>
      <c r="VEP2031" s="85"/>
      <c r="VEQ2031" s="85"/>
      <c r="VER2031" s="85"/>
      <c r="VES2031" s="85"/>
      <c r="VET2031" s="85"/>
      <c r="VEU2031" s="85"/>
      <c r="VEV2031" s="85"/>
      <c r="VEW2031" s="85"/>
      <c r="VEX2031" s="85"/>
      <c r="VEY2031" s="85"/>
      <c r="VEZ2031" s="85"/>
      <c r="VFA2031" s="85"/>
      <c r="VFB2031" s="85"/>
      <c r="VFC2031" s="85"/>
      <c r="VFD2031" s="85"/>
      <c r="VFE2031" s="85"/>
      <c r="VFF2031" s="85"/>
      <c r="VFG2031" s="85"/>
      <c r="VFH2031" s="85"/>
      <c r="VFI2031" s="85"/>
      <c r="VFJ2031" s="85"/>
      <c r="VFK2031" s="85"/>
      <c r="VFL2031" s="85"/>
      <c r="VFM2031" s="85"/>
      <c r="VFN2031" s="85"/>
      <c r="VFO2031" s="85"/>
      <c r="VFP2031" s="85"/>
      <c r="VFQ2031" s="85"/>
      <c r="VFR2031" s="85"/>
      <c r="VFS2031" s="85"/>
      <c r="VFT2031" s="85"/>
      <c r="VFU2031" s="85"/>
      <c r="VFV2031" s="85"/>
      <c r="VFW2031" s="85"/>
      <c r="VFX2031" s="85"/>
      <c r="VFY2031" s="85"/>
      <c r="VFZ2031" s="85"/>
      <c r="VGA2031" s="85"/>
      <c r="VGB2031" s="85"/>
      <c r="VGC2031" s="85"/>
      <c r="VGD2031" s="85"/>
      <c r="VGE2031" s="85"/>
      <c r="VGF2031" s="85"/>
      <c r="VGG2031" s="85"/>
      <c r="VGH2031" s="85"/>
      <c r="VGI2031" s="85"/>
      <c r="VGJ2031" s="85"/>
      <c r="VGK2031" s="85"/>
      <c r="VGL2031" s="85"/>
      <c r="VGM2031" s="85"/>
      <c r="VGN2031" s="85"/>
      <c r="VGO2031" s="85"/>
      <c r="VGP2031" s="85"/>
      <c r="VGQ2031" s="85"/>
      <c r="VGR2031" s="85"/>
      <c r="VGS2031" s="85"/>
      <c r="VGT2031" s="85"/>
      <c r="VGU2031" s="85"/>
      <c r="VGV2031" s="85"/>
      <c r="VGW2031" s="85"/>
      <c r="VGX2031" s="85"/>
      <c r="VGY2031" s="85"/>
      <c r="VGZ2031" s="85"/>
      <c r="VHA2031" s="85"/>
      <c r="VHB2031" s="85"/>
      <c r="VHC2031" s="85"/>
      <c r="VHD2031" s="85"/>
      <c r="VHE2031" s="85"/>
      <c r="VHF2031" s="85"/>
      <c r="VHG2031" s="85"/>
      <c r="VHH2031" s="85"/>
      <c r="VHI2031" s="85"/>
      <c r="VHJ2031" s="85"/>
      <c r="VHK2031" s="85"/>
      <c r="VHL2031" s="85"/>
      <c r="VHM2031" s="85"/>
      <c r="VHN2031" s="85"/>
      <c r="VHO2031" s="85"/>
      <c r="VHP2031" s="85"/>
      <c r="VHQ2031" s="85"/>
      <c r="VHR2031" s="85"/>
      <c r="VHS2031" s="85"/>
      <c r="VHT2031" s="85"/>
      <c r="VHU2031" s="85"/>
      <c r="VHV2031" s="85"/>
      <c r="VHW2031" s="85"/>
      <c r="VHX2031" s="85"/>
      <c r="VHY2031" s="85"/>
      <c r="VHZ2031" s="85"/>
      <c r="VIA2031" s="85"/>
      <c r="VIB2031" s="85"/>
      <c r="VIC2031" s="85"/>
      <c r="VID2031" s="85"/>
      <c r="VIE2031" s="85"/>
      <c r="VIF2031" s="85"/>
      <c r="VIG2031" s="85"/>
      <c r="VIH2031" s="85"/>
      <c r="VII2031" s="85"/>
      <c r="VIJ2031" s="85"/>
      <c r="VIK2031" s="85"/>
      <c r="VIL2031" s="85"/>
      <c r="VIM2031" s="85"/>
      <c r="VIN2031" s="85"/>
      <c r="VIO2031" s="85"/>
      <c r="VIP2031" s="85"/>
      <c r="VIQ2031" s="85"/>
      <c r="VIR2031" s="85"/>
      <c r="VIS2031" s="85"/>
      <c r="VIT2031" s="85"/>
      <c r="VIU2031" s="85"/>
      <c r="VIV2031" s="85"/>
      <c r="VIW2031" s="85"/>
      <c r="VIX2031" s="85"/>
      <c r="VIY2031" s="85"/>
      <c r="VIZ2031" s="85"/>
      <c r="VJA2031" s="85"/>
      <c r="VJB2031" s="85"/>
      <c r="VJC2031" s="85"/>
      <c r="VJD2031" s="85"/>
      <c r="VJE2031" s="85"/>
      <c r="VJF2031" s="85"/>
      <c r="VJG2031" s="85"/>
      <c r="VJH2031" s="85"/>
      <c r="VJI2031" s="85"/>
      <c r="VJJ2031" s="85"/>
      <c r="VJK2031" s="85"/>
      <c r="VJL2031" s="85"/>
      <c r="VJM2031" s="85"/>
      <c r="VJN2031" s="85"/>
      <c r="VJO2031" s="85"/>
      <c r="VJP2031" s="85"/>
      <c r="VJQ2031" s="85"/>
      <c r="VJR2031" s="85"/>
      <c r="VJS2031" s="85"/>
      <c r="VJT2031" s="85"/>
      <c r="VJU2031" s="85"/>
      <c r="VJV2031" s="85"/>
      <c r="VJW2031" s="85"/>
      <c r="VJX2031" s="85"/>
      <c r="VJY2031" s="85"/>
      <c r="VJZ2031" s="85"/>
      <c r="VKA2031" s="85"/>
      <c r="VKB2031" s="85"/>
      <c r="VKC2031" s="85"/>
      <c r="VKD2031" s="85"/>
      <c r="VKE2031" s="85"/>
      <c r="VKF2031" s="85"/>
      <c r="VKG2031" s="85"/>
      <c r="VKH2031" s="85"/>
      <c r="VKI2031" s="85"/>
      <c r="VKJ2031" s="85"/>
      <c r="VKK2031" s="85"/>
      <c r="VKL2031" s="85"/>
      <c r="VKM2031" s="85"/>
      <c r="VKN2031" s="85"/>
      <c r="VKO2031" s="85"/>
      <c r="VKP2031" s="85"/>
      <c r="VKQ2031" s="85"/>
      <c r="VKR2031" s="85"/>
      <c r="VKS2031" s="85"/>
      <c r="VKT2031" s="85"/>
      <c r="VKU2031" s="85"/>
      <c r="VKV2031" s="85"/>
      <c r="VKW2031" s="85"/>
      <c r="VKX2031" s="85"/>
      <c r="VKY2031" s="85"/>
      <c r="VKZ2031" s="85"/>
      <c r="VLA2031" s="85"/>
      <c r="VLB2031" s="85"/>
      <c r="VLC2031" s="85"/>
      <c r="VLD2031" s="85"/>
      <c r="VLE2031" s="85"/>
      <c r="VLF2031" s="85"/>
      <c r="VLG2031" s="85"/>
      <c r="VLH2031" s="85"/>
      <c r="VLI2031" s="85"/>
      <c r="VLJ2031" s="85"/>
      <c r="VLK2031" s="85"/>
      <c r="VLL2031" s="85"/>
      <c r="VLM2031" s="85"/>
      <c r="VLN2031" s="85"/>
      <c r="VLO2031" s="85"/>
      <c r="VLP2031" s="85"/>
      <c r="VLQ2031" s="85"/>
      <c r="VLR2031" s="85"/>
      <c r="VLS2031" s="85"/>
      <c r="VLT2031" s="85"/>
      <c r="VLU2031" s="85"/>
      <c r="VLV2031" s="85"/>
      <c r="VLW2031" s="85"/>
      <c r="VLX2031" s="85"/>
      <c r="VLY2031" s="85"/>
      <c r="VLZ2031" s="85"/>
      <c r="VMA2031" s="85"/>
      <c r="VMB2031" s="85"/>
      <c r="VMC2031" s="85"/>
      <c r="VMD2031" s="85"/>
      <c r="VME2031" s="85"/>
      <c r="VMF2031" s="85"/>
      <c r="VMG2031" s="85"/>
      <c r="VMH2031" s="85"/>
      <c r="VMI2031" s="85"/>
      <c r="VMJ2031" s="85"/>
      <c r="VMK2031" s="85"/>
      <c r="VML2031" s="85"/>
      <c r="VMM2031" s="85"/>
      <c r="VMN2031" s="85"/>
      <c r="VMO2031" s="85"/>
      <c r="VMP2031" s="85"/>
      <c r="VMQ2031" s="85"/>
      <c r="VMR2031" s="85"/>
      <c r="VMS2031" s="85"/>
      <c r="VMT2031" s="85"/>
      <c r="VMU2031" s="85"/>
      <c r="VMV2031" s="85"/>
      <c r="VMW2031" s="85"/>
      <c r="VMX2031" s="85"/>
      <c r="VMY2031" s="85"/>
      <c r="VMZ2031" s="85"/>
      <c r="VNA2031" s="85"/>
      <c r="VNB2031" s="85"/>
      <c r="VNC2031" s="85"/>
      <c r="VND2031" s="85"/>
      <c r="VNE2031" s="85"/>
      <c r="VNF2031" s="85"/>
      <c r="VNG2031" s="85"/>
      <c r="VNH2031" s="85"/>
      <c r="VNI2031" s="85"/>
      <c r="VNJ2031" s="85"/>
      <c r="VNK2031" s="85"/>
      <c r="VNL2031" s="85"/>
      <c r="VNM2031" s="85"/>
      <c r="VNN2031" s="85"/>
      <c r="VNO2031" s="85"/>
      <c r="VNP2031" s="85"/>
      <c r="VNQ2031" s="85"/>
      <c r="VNR2031" s="85"/>
      <c r="VNS2031" s="85"/>
      <c r="VNT2031" s="85"/>
      <c r="VNU2031" s="85"/>
      <c r="VNV2031" s="85"/>
      <c r="VNW2031" s="85"/>
      <c r="VNX2031" s="85"/>
      <c r="VNY2031" s="85"/>
      <c r="VNZ2031" s="85"/>
      <c r="VOA2031" s="85"/>
      <c r="VOB2031" s="85"/>
      <c r="VOC2031" s="85"/>
      <c r="VOD2031" s="85"/>
      <c r="VOE2031" s="85"/>
      <c r="VOF2031" s="85"/>
      <c r="VOG2031" s="85"/>
      <c r="VOH2031" s="85"/>
      <c r="VOI2031" s="85"/>
      <c r="VOJ2031" s="85"/>
      <c r="VOK2031" s="85"/>
      <c r="VOL2031" s="85"/>
      <c r="VOM2031" s="85"/>
      <c r="VON2031" s="85"/>
      <c r="VOO2031" s="85"/>
      <c r="VOP2031" s="85"/>
      <c r="VOQ2031" s="85"/>
      <c r="VOR2031" s="85"/>
      <c r="VOS2031" s="85"/>
      <c r="VOT2031" s="85"/>
      <c r="VOU2031" s="85"/>
      <c r="VOV2031" s="85"/>
      <c r="VOW2031" s="85"/>
      <c r="VOX2031" s="85"/>
      <c r="VOY2031" s="85"/>
      <c r="VOZ2031" s="85"/>
      <c r="VPA2031" s="85"/>
      <c r="VPB2031" s="85"/>
      <c r="VPC2031" s="85"/>
      <c r="VPD2031" s="85"/>
      <c r="VPE2031" s="85"/>
      <c r="VPF2031" s="85"/>
      <c r="VPG2031" s="85"/>
      <c r="VPH2031" s="85"/>
      <c r="VPI2031" s="85"/>
      <c r="VPJ2031" s="85"/>
      <c r="VPK2031" s="85"/>
      <c r="VPL2031" s="85"/>
      <c r="VPM2031" s="85"/>
      <c r="VPN2031" s="85"/>
      <c r="VPO2031" s="85"/>
      <c r="VPP2031" s="85"/>
      <c r="VPQ2031" s="85"/>
      <c r="VPR2031" s="85"/>
      <c r="VPS2031" s="85"/>
      <c r="VPT2031" s="85"/>
      <c r="VPU2031" s="85"/>
      <c r="VPV2031" s="85"/>
      <c r="VPW2031" s="85"/>
      <c r="VPX2031" s="85"/>
      <c r="VPY2031" s="85"/>
      <c r="VPZ2031" s="85"/>
      <c r="VQA2031" s="85"/>
      <c r="VQB2031" s="85"/>
      <c r="VQC2031" s="85"/>
      <c r="VQD2031" s="85"/>
      <c r="VQE2031" s="85"/>
      <c r="VQF2031" s="85"/>
      <c r="VQG2031" s="85"/>
      <c r="VQH2031" s="85"/>
      <c r="VQI2031" s="85"/>
      <c r="VQJ2031" s="85"/>
      <c r="VQK2031" s="85"/>
      <c r="VQL2031" s="85"/>
      <c r="VQM2031" s="85"/>
      <c r="VQN2031" s="85"/>
      <c r="VQO2031" s="85"/>
      <c r="VQP2031" s="85"/>
      <c r="VQQ2031" s="85"/>
      <c r="VQR2031" s="85"/>
      <c r="VQS2031" s="85"/>
      <c r="VQT2031" s="85"/>
      <c r="VQU2031" s="85"/>
      <c r="VQV2031" s="85"/>
      <c r="VQW2031" s="85"/>
      <c r="VQX2031" s="85"/>
      <c r="VQY2031" s="85"/>
      <c r="VQZ2031" s="85"/>
      <c r="VRA2031" s="85"/>
      <c r="VRB2031" s="85"/>
      <c r="VRC2031" s="85"/>
      <c r="VRD2031" s="85"/>
      <c r="VRE2031" s="85"/>
      <c r="VRF2031" s="85"/>
      <c r="VRG2031" s="85"/>
      <c r="VRH2031" s="85"/>
      <c r="VRI2031" s="85"/>
      <c r="VRJ2031" s="85"/>
      <c r="VRK2031" s="85"/>
      <c r="VRL2031" s="85"/>
      <c r="VRM2031" s="85"/>
      <c r="VRN2031" s="85"/>
      <c r="VRO2031" s="85"/>
      <c r="VRP2031" s="85"/>
      <c r="VRQ2031" s="85"/>
      <c r="VRR2031" s="85"/>
      <c r="VRS2031" s="85"/>
      <c r="VRT2031" s="85"/>
      <c r="VRU2031" s="85"/>
      <c r="VRV2031" s="85"/>
      <c r="VRW2031" s="85"/>
      <c r="VRX2031" s="85"/>
      <c r="VRY2031" s="85"/>
      <c r="VRZ2031" s="85"/>
      <c r="VSA2031" s="85"/>
      <c r="VSB2031" s="85"/>
      <c r="VSC2031" s="85"/>
      <c r="VSD2031" s="85"/>
      <c r="VSE2031" s="85"/>
      <c r="VSF2031" s="85"/>
      <c r="VSG2031" s="85"/>
      <c r="VSH2031" s="85"/>
      <c r="VSI2031" s="85"/>
      <c r="VSJ2031" s="85"/>
      <c r="VSK2031" s="85"/>
      <c r="VSL2031" s="85"/>
      <c r="VSM2031" s="85"/>
      <c r="VSN2031" s="85"/>
      <c r="VSO2031" s="85"/>
      <c r="VSP2031" s="85"/>
      <c r="VSQ2031" s="85"/>
      <c r="VSR2031" s="85"/>
      <c r="VSS2031" s="85"/>
      <c r="VST2031" s="85"/>
      <c r="VSU2031" s="85"/>
      <c r="VSV2031" s="85"/>
      <c r="VSW2031" s="85"/>
      <c r="VSX2031" s="85"/>
      <c r="VSY2031" s="85"/>
      <c r="VSZ2031" s="85"/>
      <c r="VTA2031" s="85"/>
      <c r="VTB2031" s="85"/>
      <c r="VTC2031" s="85"/>
      <c r="VTD2031" s="85"/>
      <c r="VTE2031" s="85"/>
      <c r="VTF2031" s="85"/>
      <c r="VTG2031" s="85"/>
      <c r="VTH2031" s="85"/>
      <c r="VTI2031" s="85"/>
      <c r="VTJ2031" s="85"/>
      <c r="VTK2031" s="85"/>
      <c r="VTL2031" s="85"/>
      <c r="VTM2031" s="85"/>
      <c r="VTN2031" s="85"/>
      <c r="VTO2031" s="85"/>
      <c r="VTP2031" s="85"/>
      <c r="VTQ2031" s="85"/>
      <c r="VTR2031" s="85"/>
      <c r="VTS2031" s="85"/>
      <c r="VTT2031" s="85"/>
      <c r="VTU2031" s="85"/>
      <c r="VTV2031" s="85"/>
      <c r="VTW2031" s="85"/>
      <c r="VTX2031" s="85"/>
      <c r="VTY2031" s="85"/>
      <c r="VTZ2031" s="85"/>
      <c r="VUA2031" s="85"/>
      <c r="VUB2031" s="85"/>
      <c r="VUC2031" s="85"/>
      <c r="VUD2031" s="85"/>
      <c r="VUE2031" s="85"/>
      <c r="VUF2031" s="85"/>
      <c r="VUG2031" s="85"/>
      <c r="VUH2031" s="85"/>
      <c r="VUI2031" s="85"/>
      <c r="VUJ2031" s="85"/>
      <c r="VUK2031" s="85"/>
      <c r="VUL2031" s="85"/>
      <c r="VUM2031" s="85"/>
      <c r="VUN2031" s="85"/>
      <c r="VUO2031" s="85"/>
      <c r="VUP2031" s="85"/>
      <c r="VUQ2031" s="85"/>
      <c r="VUR2031" s="85"/>
      <c r="VUS2031" s="85"/>
      <c r="VUT2031" s="85"/>
      <c r="VUU2031" s="85"/>
      <c r="VUV2031" s="85"/>
      <c r="VUW2031" s="85"/>
      <c r="VUX2031" s="85"/>
      <c r="VUY2031" s="85"/>
      <c r="VUZ2031" s="85"/>
      <c r="VVA2031" s="85"/>
      <c r="VVB2031" s="85"/>
      <c r="VVC2031" s="85"/>
      <c r="VVD2031" s="85"/>
      <c r="VVE2031" s="85"/>
      <c r="VVF2031" s="85"/>
      <c r="VVG2031" s="85"/>
      <c r="VVH2031" s="85"/>
      <c r="VVI2031" s="85"/>
      <c r="VVJ2031" s="85"/>
      <c r="VVK2031" s="85"/>
      <c r="VVL2031" s="85"/>
      <c r="VVM2031" s="85"/>
      <c r="VVN2031" s="85"/>
      <c r="VVO2031" s="85"/>
      <c r="VVP2031" s="85"/>
      <c r="VVQ2031" s="85"/>
      <c r="VVR2031" s="85"/>
      <c r="VVS2031" s="85"/>
      <c r="VVT2031" s="85"/>
      <c r="VVU2031" s="85"/>
      <c r="VVV2031" s="85"/>
      <c r="VVW2031" s="85"/>
      <c r="VVX2031" s="85"/>
      <c r="VVY2031" s="85"/>
      <c r="VVZ2031" s="85"/>
      <c r="VWA2031" s="85"/>
      <c r="VWB2031" s="85"/>
      <c r="VWC2031" s="85"/>
      <c r="VWD2031" s="85"/>
      <c r="VWE2031" s="85"/>
      <c r="VWF2031" s="85"/>
      <c r="VWG2031" s="85"/>
      <c r="VWH2031" s="85"/>
      <c r="VWI2031" s="85"/>
      <c r="VWJ2031" s="85"/>
      <c r="VWK2031" s="85"/>
      <c r="VWL2031" s="85"/>
      <c r="VWM2031" s="85"/>
      <c r="VWN2031" s="85"/>
      <c r="VWO2031" s="85"/>
      <c r="VWP2031" s="85"/>
      <c r="VWQ2031" s="85"/>
      <c r="VWR2031" s="85"/>
      <c r="VWS2031" s="85"/>
      <c r="VWT2031" s="85"/>
      <c r="VWU2031" s="85"/>
      <c r="VWV2031" s="85"/>
      <c r="VWW2031" s="85"/>
      <c r="VWX2031" s="85"/>
      <c r="VWY2031" s="85"/>
      <c r="VWZ2031" s="85"/>
      <c r="VXA2031" s="85"/>
      <c r="VXB2031" s="85"/>
      <c r="VXC2031" s="85"/>
      <c r="VXD2031" s="85"/>
      <c r="VXE2031" s="85"/>
      <c r="VXF2031" s="85"/>
      <c r="VXG2031" s="85"/>
      <c r="VXH2031" s="85"/>
      <c r="VXI2031" s="85"/>
      <c r="VXJ2031" s="85"/>
      <c r="VXK2031" s="85"/>
      <c r="VXL2031" s="85"/>
      <c r="VXM2031" s="85"/>
      <c r="VXN2031" s="85"/>
      <c r="VXO2031" s="85"/>
      <c r="VXP2031" s="85"/>
      <c r="VXQ2031" s="85"/>
      <c r="VXR2031" s="85"/>
      <c r="VXS2031" s="85"/>
      <c r="VXT2031" s="85"/>
      <c r="VXU2031" s="85"/>
      <c r="VXV2031" s="85"/>
      <c r="VXW2031" s="85"/>
      <c r="VXX2031" s="85"/>
      <c r="VXY2031" s="85"/>
      <c r="VXZ2031" s="85"/>
      <c r="VYA2031" s="85"/>
      <c r="VYB2031" s="85"/>
      <c r="VYC2031" s="85"/>
      <c r="VYD2031" s="85"/>
      <c r="VYE2031" s="85"/>
      <c r="VYF2031" s="85"/>
      <c r="VYG2031" s="85"/>
      <c r="VYH2031" s="85"/>
      <c r="VYI2031" s="85"/>
      <c r="VYJ2031" s="85"/>
      <c r="VYK2031" s="85"/>
      <c r="VYL2031" s="85"/>
      <c r="VYM2031" s="85"/>
      <c r="VYN2031" s="85"/>
      <c r="VYO2031" s="85"/>
      <c r="VYP2031" s="85"/>
      <c r="VYQ2031" s="85"/>
      <c r="VYR2031" s="85"/>
      <c r="VYS2031" s="85"/>
      <c r="VYT2031" s="85"/>
      <c r="VYU2031" s="85"/>
      <c r="VYV2031" s="85"/>
      <c r="VYW2031" s="85"/>
      <c r="VYX2031" s="85"/>
      <c r="VYY2031" s="85"/>
      <c r="VYZ2031" s="85"/>
      <c r="VZA2031" s="85"/>
      <c r="VZB2031" s="85"/>
      <c r="VZC2031" s="85"/>
      <c r="VZD2031" s="85"/>
      <c r="VZE2031" s="85"/>
      <c r="VZF2031" s="85"/>
      <c r="VZG2031" s="85"/>
      <c r="VZH2031" s="85"/>
      <c r="VZI2031" s="85"/>
      <c r="VZJ2031" s="85"/>
      <c r="VZK2031" s="85"/>
      <c r="VZL2031" s="85"/>
      <c r="VZM2031" s="85"/>
      <c r="VZN2031" s="85"/>
      <c r="VZO2031" s="85"/>
      <c r="VZP2031" s="85"/>
      <c r="VZQ2031" s="85"/>
      <c r="VZR2031" s="85"/>
      <c r="VZS2031" s="85"/>
      <c r="VZT2031" s="85"/>
      <c r="VZU2031" s="85"/>
      <c r="VZV2031" s="85"/>
      <c r="VZW2031" s="85"/>
      <c r="VZX2031" s="85"/>
      <c r="VZY2031" s="85"/>
      <c r="VZZ2031" s="85"/>
      <c r="WAA2031" s="85"/>
      <c r="WAB2031" s="85"/>
      <c r="WAC2031" s="85"/>
      <c r="WAD2031" s="85"/>
      <c r="WAE2031" s="85"/>
      <c r="WAF2031" s="85"/>
      <c r="WAG2031" s="85"/>
      <c r="WAH2031" s="85"/>
      <c r="WAI2031" s="85"/>
      <c r="WAJ2031" s="85"/>
      <c r="WAK2031" s="85"/>
      <c r="WAL2031" s="85"/>
      <c r="WAM2031" s="85"/>
      <c r="WAN2031" s="85"/>
      <c r="WAO2031" s="85"/>
      <c r="WAP2031" s="85"/>
      <c r="WAQ2031" s="85"/>
      <c r="WAR2031" s="85"/>
      <c r="WAS2031" s="85"/>
      <c r="WAT2031" s="85"/>
      <c r="WAU2031" s="85"/>
      <c r="WAV2031" s="85"/>
      <c r="WAW2031" s="85"/>
      <c r="WAX2031" s="85"/>
      <c r="WAY2031" s="85"/>
      <c r="WAZ2031" s="85"/>
      <c r="WBA2031" s="85"/>
      <c r="WBB2031" s="85"/>
      <c r="WBC2031" s="85"/>
      <c r="WBD2031" s="85"/>
      <c r="WBE2031" s="85"/>
      <c r="WBF2031" s="85"/>
      <c r="WBG2031" s="85"/>
      <c r="WBH2031" s="85"/>
      <c r="WBI2031" s="85"/>
      <c r="WBJ2031" s="85"/>
      <c r="WBK2031" s="85"/>
      <c r="WBL2031" s="85"/>
      <c r="WBM2031" s="85"/>
      <c r="WBN2031" s="85"/>
      <c r="WBO2031" s="85"/>
      <c r="WBP2031" s="85"/>
      <c r="WBQ2031" s="85"/>
      <c r="WBR2031" s="85"/>
      <c r="WBS2031" s="85"/>
      <c r="WBT2031" s="85"/>
      <c r="WBU2031" s="85"/>
      <c r="WBV2031" s="85"/>
      <c r="WBW2031" s="85"/>
      <c r="WBX2031" s="85"/>
      <c r="WBY2031" s="85"/>
      <c r="WBZ2031" s="85"/>
      <c r="WCA2031" s="85"/>
      <c r="WCB2031" s="85"/>
      <c r="WCC2031" s="85"/>
      <c r="WCD2031" s="85"/>
      <c r="WCE2031" s="85"/>
      <c r="WCF2031" s="85"/>
      <c r="WCG2031" s="85"/>
      <c r="WCH2031" s="85"/>
      <c r="WCI2031" s="85"/>
      <c r="WCJ2031" s="85"/>
      <c r="WCK2031" s="85"/>
      <c r="WCL2031" s="85"/>
      <c r="WCM2031" s="85"/>
      <c r="WCN2031" s="85"/>
      <c r="WCO2031" s="85"/>
      <c r="WCP2031" s="85"/>
      <c r="WCQ2031" s="85"/>
      <c r="WCR2031" s="85"/>
      <c r="WCS2031" s="85"/>
      <c r="WCT2031" s="85"/>
      <c r="WCU2031" s="85"/>
      <c r="WCV2031" s="85"/>
      <c r="WCW2031" s="85"/>
      <c r="WCX2031" s="85"/>
      <c r="WCY2031" s="85"/>
      <c r="WCZ2031" s="85"/>
      <c r="WDA2031" s="85"/>
      <c r="WDB2031" s="85"/>
      <c r="WDC2031" s="85"/>
      <c r="WDD2031" s="85"/>
      <c r="WDE2031" s="85"/>
      <c r="WDF2031" s="85"/>
      <c r="WDG2031" s="85"/>
      <c r="WDH2031" s="85"/>
      <c r="WDI2031" s="85"/>
      <c r="WDJ2031" s="85"/>
      <c r="WDK2031" s="85"/>
      <c r="WDL2031" s="85"/>
      <c r="WDM2031" s="85"/>
      <c r="WDN2031" s="85"/>
      <c r="WDO2031" s="85"/>
      <c r="WDP2031" s="85"/>
      <c r="WDQ2031" s="85"/>
      <c r="WDR2031" s="85"/>
      <c r="WDS2031" s="85"/>
      <c r="WDT2031" s="85"/>
      <c r="WDU2031" s="85"/>
      <c r="WDV2031" s="85"/>
      <c r="WDW2031" s="85"/>
      <c r="WDX2031" s="85"/>
      <c r="WDY2031" s="85"/>
      <c r="WDZ2031" s="85"/>
      <c r="WEA2031" s="85"/>
      <c r="WEB2031" s="85"/>
      <c r="WEC2031" s="85"/>
      <c r="WED2031" s="85"/>
      <c r="WEE2031" s="85"/>
      <c r="WEF2031" s="85"/>
      <c r="WEG2031" s="85"/>
      <c r="WEH2031" s="85"/>
      <c r="WEI2031" s="85"/>
      <c r="WEJ2031" s="85"/>
      <c r="WEK2031" s="85"/>
      <c r="WEL2031" s="85"/>
      <c r="WEM2031" s="85"/>
      <c r="WEN2031" s="85"/>
      <c r="WEO2031" s="85"/>
      <c r="WEP2031" s="85"/>
      <c r="WEQ2031" s="85"/>
      <c r="WER2031" s="85"/>
      <c r="WES2031" s="85"/>
      <c r="WET2031" s="85"/>
      <c r="WEU2031" s="85"/>
      <c r="WEV2031" s="85"/>
      <c r="WEW2031" s="85"/>
      <c r="WEX2031" s="85"/>
      <c r="WEY2031" s="85"/>
      <c r="WEZ2031" s="85"/>
      <c r="WFA2031" s="85"/>
      <c r="WFB2031" s="85"/>
      <c r="WFC2031" s="85"/>
      <c r="WFD2031" s="85"/>
      <c r="WFE2031" s="85"/>
      <c r="WFF2031" s="85"/>
      <c r="WFG2031" s="85"/>
      <c r="WFH2031" s="85"/>
      <c r="WFI2031" s="85"/>
      <c r="WFJ2031" s="85"/>
      <c r="WFK2031" s="85"/>
      <c r="WFL2031" s="85"/>
      <c r="WFM2031" s="85"/>
      <c r="WFN2031" s="85"/>
      <c r="WFO2031" s="85"/>
      <c r="WFP2031" s="85"/>
      <c r="WFQ2031" s="85"/>
      <c r="WFR2031" s="85"/>
      <c r="WFS2031" s="85"/>
      <c r="WFT2031" s="85"/>
      <c r="WFU2031" s="85"/>
      <c r="WFV2031" s="85"/>
      <c r="WFW2031" s="85"/>
      <c r="WFX2031" s="85"/>
      <c r="WFY2031" s="85"/>
      <c r="WFZ2031" s="85"/>
      <c r="WGA2031" s="85"/>
      <c r="WGB2031" s="85"/>
      <c r="WGC2031" s="85"/>
      <c r="WGD2031" s="85"/>
      <c r="WGE2031" s="85"/>
      <c r="WGF2031" s="85"/>
      <c r="WGG2031" s="85"/>
      <c r="WGH2031" s="85"/>
      <c r="WGI2031" s="85"/>
      <c r="WGJ2031" s="85"/>
      <c r="WGK2031" s="85"/>
      <c r="WGL2031" s="85"/>
      <c r="WGM2031" s="85"/>
      <c r="WGN2031" s="85"/>
      <c r="WGO2031" s="85"/>
      <c r="WGP2031" s="85"/>
      <c r="WGQ2031" s="85"/>
      <c r="WGR2031" s="85"/>
      <c r="WGS2031" s="85"/>
      <c r="WGT2031" s="85"/>
      <c r="WGU2031" s="85"/>
      <c r="WGV2031" s="85"/>
      <c r="WGW2031" s="85"/>
      <c r="WGX2031" s="85"/>
      <c r="WGY2031" s="85"/>
      <c r="WGZ2031" s="85"/>
      <c r="WHA2031" s="85"/>
      <c r="WHB2031" s="85"/>
      <c r="WHC2031" s="85"/>
      <c r="WHD2031" s="85"/>
      <c r="WHE2031" s="85"/>
      <c r="WHF2031" s="85"/>
      <c r="WHG2031" s="85"/>
      <c r="WHH2031" s="85"/>
      <c r="WHI2031" s="85"/>
      <c r="WHJ2031" s="85"/>
      <c r="WHK2031" s="85"/>
      <c r="WHL2031" s="85"/>
      <c r="WHM2031" s="85"/>
      <c r="WHN2031" s="85"/>
      <c r="WHO2031" s="85"/>
      <c r="WHP2031" s="85"/>
      <c r="WHQ2031" s="85"/>
      <c r="WHR2031" s="85"/>
      <c r="WHS2031" s="85"/>
      <c r="WHT2031" s="85"/>
      <c r="WHU2031" s="85"/>
      <c r="WHV2031" s="85"/>
      <c r="WHW2031" s="85"/>
      <c r="WHX2031" s="85"/>
      <c r="WHY2031" s="85"/>
      <c r="WHZ2031" s="85"/>
      <c r="WIA2031" s="85"/>
      <c r="WIB2031" s="85"/>
      <c r="WIC2031" s="85"/>
      <c r="WID2031" s="85"/>
      <c r="WIE2031" s="85"/>
      <c r="WIF2031" s="85"/>
      <c r="WIG2031" s="85"/>
      <c r="WIH2031" s="85"/>
      <c r="WII2031" s="85"/>
      <c r="WIJ2031" s="85"/>
      <c r="WIK2031" s="85"/>
      <c r="WIL2031" s="85"/>
      <c r="WIM2031" s="85"/>
      <c r="WIN2031" s="85"/>
      <c r="WIO2031" s="85"/>
      <c r="WIP2031" s="85"/>
      <c r="WIQ2031" s="85"/>
      <c r="WIR2031" s="85"/>
      <c r="WIS2031" s="85"/>
      <c r="WIT2031" s="85"/>
      <c r="WIU2031" s="85"/>
      <c r="WIV2031" s="85"/>
      <c r="WIW2031" s="85"/>
      <c r="WIX2031" s="85"/>
      <c r="WIY2031" s="85"/>
      <c r="WIZ2031" s="85"/>
      <c r="WJA2031" s="85"/>
      <c r="WJB2031" s="85"/>
      <c r="WJC2031" s="85"/>
      <c r="WJD2031" s="85"/>
      <c r="WJE2031" s="85"/>
      <c r="WJF2031" s="85"/>
      <c r="WJG2031" s="85"/>
      <c r="WJH2031" s="85"/>
      <c r="WJI2031" s="85"/>
      <c r="WJJ2031" s="85"/>
      <c r="WJK2031" s="85"/>
      <c r="WJL2031" s="85"/>
      <c r="WJM2031" s="85"/>
      <c r="WJN2031" s="85"/>
      <c r="WJO2031" s="85"/>
      <c r="WJP2031" s="85"/>
      <c r="WJQ2031" s="85"/>
      <c r="WJR2031" s="85"/>
      <c r="WJS2031" s="85"/>
      <c r="WJT2031" s="85"/>
      <c r="WJU2031" s="85"/>
      <c r="WJV2031" s="85"/>
      <c r="WJW2031" s="85"/>
      <c r="WJX2031" s="85"/>
      <c r="WJY2031" s="85"/>
      <c r="WJZ2031" s="85"/>
      <c r="WKA2031" s="85"/>
      <c r="WKB2031" s="85"/>
      <c r="WKC2031" s="85"/>
      <c r="WKD2031" s="85"/>
      <c r="WKE2031" s="85"/>
      <c r="WKF2031" s="85"/>
      <c r="WKG2031" s="85"/>
      <c r="WKH2031" s="85"/>
      <c r="WKI2031" s="85"/>
      <c r="WKJ2031" s="85"/>
      <c r="WKK2031" s="85"/>
      <c r="WKL2031" s="85"/>
      <c r="WKM2031" s="85"/>
      <c r="WKN2031" s="85"/>
      <c r="WKO2031" s="85"/>
      <c r="WKP2031" s="85"/>
      <c r="WKQ2031" s="85"/>
      <c r="WKR2031" s="85"/>
      <c r="WKS2031" s="85"/>
      <c r="WKT2031" s="85"/>
      <c r="WKU2031" s="85"/>
      <c r="WKV2031" s="85"/>
      <c r="WKW2031" s="85"/>
      <c r="WKX2031" s="85"/>
      <c r="WKY2031" s="85"/>
      <c r="WKZ2031" s="85"/>
      <c r="WLA2031" s="85"/>
      <c r="WLB2031" s="85"/>
      <c r="WLC2031" s="85"/>
      <c r="WLD2031" s="85"/>
      <c r="WLE2031" s="85"/>
      <c r="WLF2031" s="85"/>
      <c r="WLG2031" s="85"/>
      <c r="WLH2031" s="85"/>
      <c r="WLI2031" s="85"/>
      <c r="WLJ2031" s="85"/>
      <c r="WLK2031" s="85"/>
      <c r="WLL2031" s="85"/>
      <c r="WLM2031" s="85"/>
      <c r="WLN2031" s="85"/>
      <c r="WLO2031" s="85"/>
      <c r="WLP2031" s="85"/>
      <c r="WLQ2031" s="85"/>
      <c r="WLR2031" s="85"/>
      <c r="WLS2031" s="85"/>
      <c r="WLT2031" s="85"/>
      <c r="WLU2031" s="85"/>
      <c r="WLV2031" s="85"/>
      <c r="WLW2031" s="85"/>
      <c r="WLX2031" s="85"/>
      <c r="WLY2031" s="85"/>
      <c r="WLZ2031" s="85"/>
      <c r="WMA2031" s="85"/>
      <c r="WMB2031" s="85"/>
      <c r="WMC2031" s="85"/>
      <c r="WMD2031" s="85"/>
      <c r="WME2031" s="85"/>
      <c r="WMF2031" s="85"/>
      <c r="WMG2031" s="85"/>
      <c r="WMH2031" s="85"/>
      <c r="WMI2031" s="85"/>
      <c r="WMJ2031" s="85"/>
      <c r="WMK2031" s="85"/>
      <c r="WML2031" s="85"/>
      <c r="WMM2031" s="85"/>
      <c r="WMN2031" s="85"/>
      <c r="WMO2031" s="85"/>
      <c r="WMP2031" s="85"/>
      <c r="WMQ2031" s="85"/>
      <c r="WMR2031" s="85"/>
      <c r="WMS2031" s="85"/>
      <c r="WMT2031" s="85"/>
      <c r="WMU2031" s="85"/>
      <c r="WMV2031" s="85"/>
      <c r="WMW2031" s="85"/>
      <c r="WMX2031" s="85"/>
      <c r="WMY2031" s="85"/>
      <c r="WMZ2031" s="85"/>
      <c r="WNA2031" s="85"/>
      <c r="WNB2031" s="85"/>
      <c r="WNC2031" s="85"/>
      <c r="WND2031" s="85"/>
      <c r="WNE2031" s="85"/>
      <c r="WNF2031" s="85"/>
      <c r="WNG2031" s="85"/>
      <c r="WNH2031" s="85"/>
      <c r="WNI2031" s="85"/>
      <c r="WNJ2031" s="85"/>
      <c r="WNK2031" s="85"/>
      <c r="WNL2031" s="85"/>
      <c r="WNM2031" s="85"/>
      <c r="WNN2031" s="85"/>
      <c r="WNO2031" s="85"/>
      <c r="WNP2031" s="85"/>
      <c r="WNQ2031" s="85"/>
      <c r="WNR2031" s="85"/>
      <c r="WNS2031" s="85"/>
      <c r="WNT2031" s="85"/>
      <c r="WNU2031" s="85"/>
      <c r="WNV2031" s="85"/>
      <c r="WNW2031" s="85"/>
      <c r="WNX2031" s="85"/>
      <c r="WNY2031" s="85"/>
      <c r="WNZ2031" s="85"/>
      <c r="WOA2031" s="85"/>
      <c r="WOB2031" s="85"/>
      <c r="WOC2031" s="85"/>
      <c r="WOD2031" s="85"/>
      <c r="WOE2031" s="85"/>
      <c r="WOF2031" s="85"/>
      <c r="WOG2031" s="85"/>
      <c r="WOH2031" s="85"/>
      <c r="WOI2031" s="85"/>
      <c r="WOJ2031" s="85"/>
      <c r="WOK2031" s="85"/>
      <c r="WOL2031" s="85"/>
      <c r="WOM2031" s="85"/>
      <c r="WON2031" s="85"/>
      <c r="WOO2031" s="85"/>
      <c r="WOP2031" s="85"/>
      <c r="WOQ2031" s="85"/>
      <c r="WOR2031" s="85"/>
      <c r="WOS2031" s="85"/>
      <c r="WOT2031" s="85"/>
      <c r="WOU2031" s="85"/>
      <c r="WOV2031" s="85"/>
      <c r="WOW2031" s="85"/>
      <c r="WOX2031" s="85"/>
      <c r="WOY2031" s="85"/>
      <c r="WOZ2031" s="85"/>
      <c r="WPA2031" s="85"/>
      <c r="WPB2031" s="85"/>
      <c r="WPC2031" s="85"/>
      <c r="WPD2031" s="85"/>
      <c r="WPE2031" s="85"/>
      <c r="WPF2031" s="85"/>
      <c r="WPG2031" s="85"/>
      <c r="WPH2031" s="85"/>
      <c r="WPI2031" s="85"/>
      <c r="WPJ2031" s="85"/>
      <c r="WPK2031" s="85"/>
      <c r="WPL2031" s="85"/>
      <c r="WPM2031" s="85"/>
      <c r="WPN2031" s="85"/>
      <c r="WPO2031" s="85"/>
      <c r="WPP2031" s="85"/>
      <c r="WPQ2031" s="85"/>
      <c r="WPR2031" s="85"/>
      <c r="WPS2031" s="85"/>
      <c r="WPT2031" s="85"/>
      <c r="WPU2031" s="85"/>
      <c r="WPV2031" s="85"/>
      <c r="WPW2031" s="85"/>
      <c r="WPX2031" s="85"/>
      <c r="WPY2031" s="85"/>
      <c r="WPZ2031" s="85"/>
      <c r="WQA2031" s="85"/>
      <c r="WQB2031" s="85"/>
      <c r="WQC2031" s="85"/>
      <c r="WQD2031" s="85"/>
      <c r="WQE2031" s="85"/>
      <c r="WQF2031" s="85"/>
      <c r="WQG2031" s="85"/>
      <c r="WQH2031" s="85"/>
      <c r="WQI2031" s="85"/>
      <c r="WQJ2031" s="85"/>
      <c r="WQK2031" s="85"/>
      <c r="WQL2031" s="85"/>
      <c r="WQM2031" s="85"/>
      <c r="WQN2031" s="85"/>
      <c r="WQO2031" s="85"/>
      <c r="WQP2031" s="85"/>
      <c r="WQQ2031" s="85"/>
      <c r="WQR2031" s="85"/>
      <c r="WQS2031" s="85"/>
      <c r="WQT2031" s="85"/>
      <c r="WQU2031" s="85"/>
      <c r="WQV2031" s="85"/>
      <c r="WQW2031" s="85"/>
      <c r="WQX2031" s="85"/>
      <c r="WQY2031" s="85"/>
      <c r="WQZ2031" s="85"/>
      <c r="WRA2031" s="85"/>
      <c r="WRB2031" s="85"/>
      <c r="WRC2031" s="85"/>
      <c r="WRD2031" s="85"/>
      <c r="WRE2031" s="85"/>
      <c r="WRF2031" s="85"/>
      <c r="WRG2031" s="85"/>
      <c r="WRH2031" s="85"/>
      <c r="WRI2031" s="85"/>
      <c r="WRJ2031" s="85"/>
      <c r="WRK2031" s="85"/>
      <c r="WRL2031" s="85"/>
      <c r="WRM2031" s="85"/>
      <c r="WRN2031" s="85"/>
      <c r="WRO2031" s="85"/>
      <c r="WRP2031" s="85"/>
      <c r="WRQ2031" s="85"/>
      <c r="WRR2031" s="85"/>
      <c r="WRS2031" s="85"/>
      <c r="WRT2031" s="85"/>
      <c r="WRU2031" s="85"/>
      <c r="WRV2031" s="85"/>
      <c r="WRW2031" s="85"/>
      <c r="WRX2031" s="85"/>
      <c r="WRY2031" s="85"/>
      <c r="WRZ2031" s="85"/>
      <c r="WSA2031" s="85"/>
      <c r="WSB2031" s="85"/>
      <c r="WSC2031" s="85"/>
      <c r="WSD2031" s="85"/>
      <c r="WSE2031" s="85"/>
      <c r="WSF2031" s="85"/>
      <c r="WSG2031" s="85"/>
      <c r="WSH2031" s="85"/>
      <c r="WSI2031" s="85"/>
      <c r="WSJ2031" s="85"/>
      <c r="WSK2031" s="85"/>
      <c r="WSL2031" s="85"/>
      <c r="WSM2031" s="85"/>
      <c r="WSN2031" s="85"/>
      <c r="WSO2031" s="85"/>
      <c r="WSP2031" s="85"/>
      <c r="WSQ2031" s="85"/>
      <c r="WSR2031" s="85"/>
      <c r="WSS2031" s="85"/>
      <c r="WST2031" s="85"/>
      <c r="WSU2031" s="85"/>
      <c r="WSV2031" s="85"/>
      <c r="WSW2031" s="85"/>
      <c r="WSX2031" s="85"/>
      <c r="WSY2031" s="85"/>
      <c r="WSZ2031" s="85"/>
      <c r="WTA2031" s="85"/>
      <c r="WTB2031" s="85"/>
      <c r="WTC2031" s="85"/>
      <c r="WTD2031" s="85"/>
      <c r="WTE2031" s="85"/>
      <c r="WTF2031" s="85"/>
      <c r="WTG2031" s="85"/>
      <c r="WTH2031" s="85"/>
      <c r="WTI2031" s="85"/>
      <c r="WTJ2031" s="85"/>
      <c r="WTK2031" s="85"/>
      <c r="WTL2031" s="85"/>
      <c r="WTM2031" s="85"/>
      <c r="WTN2031" s="85"/>
      <c r="WTO2031" s="85"/>
      <c r="WTP2031" s="85"/>
      <c r="WTQ2031" s="85"/>
      <c r="WTR2031" s="85"/>
      <c r="WTS2031" s="85"/>
      <c r="WTT2031" s="85"/>
      <c r="WTU2031" s="85"/>
      <c r="WTV2031" s="85"/>
      <c r="WTW2031" s="85"/>
      <c r="WTX2031" s="85"/>
      <c r="WTY2031" s="85"/>
      <c r="WTZ2031" s="85"/>
      <c r="WUA2031" s="85"/>
      <c r="WUB2031" s="85"/>
      <c r="WUC2031" s="85"/>
      <c r="WUD2031" s="85"/>
      <c r="WUE2031" s="85"/>
      <c r="WUF2031" s="85"/>
      <c r="WUG2031" s="85"/>
      <c r="WUH2031" s="85"/>
      <c r="WUI2031" s="85"/>
      <c r="WUJ2031" s="85"/>
      <c r="WUK2031" s="85"/>
      <c r="WUL2031" s="85"/>
      <c r="WUM2031" s="85"/>
      <c r="WUN2031" s="85"/>
      <c r="WUO2031" s="85"/>
      <c r="WUP2031" s="85"/>
      <c r="WUQ2031" s="85"/>
      <c r="WUR2031" s="85"/>
      <c r="WUS2031" s="85"/>
      <c r="WUT2031" s="85"/>
      <c r="WUU2031" s="85"/>
      <c r="WUV2031" s="85"/>
      <c r="WUW2031" s="85"/>
      <c r="WUX2031" s="85"/>
      <c r="WUY2031" s="85"/>
      <c r="WUZ2031" s="85"/>
      <c r="WVA2031" s="85"/>
      <c r="WVB2031" s="85"/>
      <c r="WVC2031" s="85"/>
      <c r="WVD2031" s="85"/>
      <c r="WVE2031" s="85"/>
      <c r="WVF2031" s="85"/>
      <c r="WVG2031" s="85"/>
      <c r="WVH2031" s="85"/>
      <c r="WVI2031" s="85"/>
      <c r="WVJ2031" s="85"/>
      <c r="WVK2031" s="85"/>
      <c r="WVL2031" s="85"/>
      <c r="WVM2031" s="85"/>
      <c r="WVN2031" s="85"/>
      <c r="WVO2031" s="85"/>
      <c r="WVP2031" s="85"/>
      <c r="WVQ2031" s="85"/>
      <c r="WVR2031" s="85"/>
      <c r="WVS2031" s="85"/>
      <c r="WVT2031" s="85"/>
      <c r="WVU2031" s="85"/>
      <c r="WVV2031" s="85"/>
      <c r="WVW2031" s="85"/>
      <c r="WVX2031" s="85"/>
      <c r="WVY2031" s="85"/>
      <c r="WVZ2031" s="85"/>
      <c r="WWA2031" s="85"/>
      <c r="WWB2031" s="85"/>
      <c r="WWC2031" s="85"/>
      <c r="WWD2031" s="85"/>
      <c r="WWE2031" s="85"/>
      <c r="WWF2031" s="85"/>
      <c r="WWG2031" s="85"/>
      <c r="WWH2031" s="85"/>
      <c r="WWI2031" s="85"/>
      <c r="WWJ2031" s="85"/>
      <c r="WWK2031" s="85"/>
      <c r="WWL2031" s="85"/>
      <c r="WWM2031" s="85"/>
      <c r="WWN2031" s="85"/>
      <c r="WWO2031" s="85"/>
      <c r="WWP2031" s="85"/>
      <c r="WWQ2031" s="85"/>
      <c r="WWR2031" s="85"/>
      <c r="WWS2031" s="85"/>
      <c r="WWT2031" s="85"/>
      <c r="WWU2031" s="85"/>
      <c r="WWV2031" s="85"/>
      <c r="WWW2031" s="85"/>
      <c r="WWX2031" s="85"/>
      <c r="WWY2031" s="85"/>
      <c r="WWZ2031" s="85"/>
      <c r="WXA2031" s="85"/>
      <c r="WXB2031" s="85"/>
      <c r="WXC2031" s="85"/>
      <c r="WXD2031" s="85"/>
      <c r="WXE2031" s="85"/>
      <c r="WXF2031" s="85"/>
      <c r="WXG2031" s="85"/>
      <c r="WXH2031" s="85"/>
      <c r="WXI2031" s="85"/>
      <c r="WXJ2031" s="85"/>
      <c r="WXK2031" s="85"/>
      <c r="WXL2031" s="85"/>
      <c r="WXM2031" s="85"/>
      <c r="WXN2031" s="85"/>
      <c r="WXO2031" s="85"/>
      <c r="WXP2031" s="85"/>
      <c r="WXQ2031" s="85"/>
      <c r="WXR2031" s="85"/>
      <c r="WXS2031" s="85"/>
      <c r="WXT2031" s="85"/>
      <c r="WXU2031" s="85"/>
      <c r="WXV2031" s="85"/>
      <c r="WXW2031" s="85"/>
      <c r="WXX2031" s="85"/>
      <c r="WXY2031" s="85"/>
      <c r="WXZ2031" s="85"/>
      <c r="WYA2031" s="85"/>
      <c r="WYB2031" s="85"/>
      <c r="WYC2031" s="85"/>
      <c r="WYD2031" s="85"/>
      <c r="WYE2031" s="85"/>
      <c r="WYF2031" s="85"/>
      <c r="WYG2031" s="85"/>
      <c r="WYH2031" s="85"/>
      <c r="WYI2031" s="85"/>
      <c r="WYJ2031" s="85"/>
      <c r="WYK2031" s="85"/>
      <c r="WYL2031" s="85"/>
      <c r="WYM2031" s="85"/>
      <c r="WYN2031" s="85"/>
      <c r="WYO2031" s="85"/>
      <c r="WYP2031" s="85"/>
      <c r="WYQ2031" s="85"/>
      <c r="WYR2031" s="85"/>
      <c r="WYS2031" s="85"/>
      <c r="WYT2031" s="85"/>
      <c r="WYU2031" s="85"/>
      <c r="WYV2031" s="85"/>
      <c r="WYW2031" s="85"/>
      <c r="WYX2031" s="85"/>
      <c r="WYY2031" s="85"/>
      <c r="WYZ2031" s="85"/>
      <c r="WZA2031" s="85"/>
      <c r="WZB2031" s="85"/>
      <c r="WZC2031" s="85"/>
      <c r="WZD2031" s="85"/>
      <c r="WZE2031" s="85"/>
      <c r="WZF2031" s="85"/>
      <c r="WZG2031" s="85"/>
      <c r="WZH2031" s="85"/>
      <c r="WZI2031" s="85"/>
      <c r="WZJ2031" s="85"/>
      <c r="WZK2031" s="85"/>
      <c r="WZL2031" s="85"/>
      <c r="WZM2031" s="85"/>
      <c r="WZN2031" s="85"/>
      <c r="WZO2031" s="85"/>
      <c r="WZP2031" s="85"/>
      <c r="WZQ2031" s="85"/>
      <c r="WZR2031" s="85"/>
      <c r="WZS2031" s="85"/>
      <c r="WZT2031" s="85"/>
      <c r="WZU2031" s="85"/>
      <c r="WZV2031" s="85"/>
      <c r="WZW2031" s="85"/>
      <c r="WZX2031" s="85"/>
      <c r="WZY2031" s="85"/>
      <c r="WZZ2031" s="85"/>
      <c r="XAA2031" s="85"/>
      <c r="XAB2031" s="85"/>
      <c r="XAC2031" s="85"/>
      <c r="XAD2031" s="85"/>
      <c r="XAE2031" s="85"/>
      <c r="XAF2031" s="85"/>
      <c r="XAG2031" s="85"/>
      <c r="XAH2031" s="85"/>
      <c r="XAI2031" s="85"/>
      <c r="XAJ2031" s="85"/>
      <c r="XAK2031" s="85"/>
      <c r="XAL2031" s="85"/>
      <c r="XAM2031" s="85"/>
      <c r="XAN2031" s="85"/>
      <c r="XAO2031" s="85"/>
      <c r="XAP2031" s="85"/>
      <c r="XAQ2031" s="85"/>
      <c r="XAR2031" s="85"/>
      <c r="XAS2031" s="85"/>
      <c r="XAT2031" s="85"/>
      <c r="XAU2031" s="85"/>
      <c r="XAV2031" s="85"/>
      <c r="XAW2031" s="85"/>
      <c r="XAX2031" s="85"/>
      <c r="XAY2031" s="85"/>
      <c r="XAZ2031" s="85"/>
      <c r="XBA2031" s="85"/>
      <c r="XBB2031" s="85"/>
      <c r="XBC2031" s="85"/>
      <c r="XBD2031" s="85"/>
      <c r="XBE2031" s="85"/>
      <c r="XBF2031" s="85"/>
      <c r="XBG2031" s="85"/>
      <c r="XBH2031" s="85"/>
      <c r="XBI2031" s="85"/>
      <c r="XBJ2031" s="85"/>
      <c r="XBK2031" s="85"/>
      <c r="XBL2031" s="85"/>
      <c r="XBM2031" s="85"/>
      <c r="XBN2031" s="85"/>
      <c r="XBO2031" s="85"/>
      <c r="XBP2031" s="85"/>
      <c r="XBQ2031" s="85"/>
      <c r="XBR2031" s="85"/>
      <c r="XBS2031" s="85"/>
      <c r="XBT2031" s="85"/>
      <c r="XBU2031" s="85"/>
      <c r="XBV2031" s="85"/>
      <c r="XBW2031" s="85"/>
      <c r="XBX2031" s="85"/>
      <c r="XBY2031" s="85"/>
      <c r="XBZ2031" s="85"/>
      <c r="XCA2031" s="85"/>
      <c r="XCB2031" s="85"/>
      <c r="XCC2031" s="85"/>
      <c r="XCD2031" s="85"/>
      <c r="XCE2031" s="85"/>
      <c r="XCF2031" s="85"/>
      <c r="XCG2031" s="85"/>
      <c r="XCH2031" s="85"/>
      <c r="XCI2031" s="85"/>
      <c r="XCJ2031" s="85"/>
      <c r="XCK2031" s="85"/>
      <c r="XCL2031" s="85"/>
      <c r="XCM2031" s="85"/>
      <c r="XCN2031" s="85"/>
      <c r="XCO2031" s="85"/>
      <c r="XCP2031" s="85"/>
      <c r="XCQ2031" s="85"/>
      <c r="XCR2031" s="85"/>
      <c r="XCS2031" s="85"/>
      <c r="XCT2031" s="85"/>
      <c r="XCU2031" s="85"/>
      <c r="XCV2031" s="85"/>
      <c r="XCW2031" s="85"/>
      <c r="XCX2031" s="85"/>
      <c r="XCY2031" s="85"/>
      <c r="XCZ2031" s="85"/>
      <c r="XDA2031" s="85"/>
      <c r="XDB2031" s="85"/>
      <c r="XDC2031" s="85"/>
      <c r="XDD2031" s="85"/>
      <c r="XDE2031" s="85"/>
      <c r="XDF2031" s="85"/>
      <c r="XDG2031" s="85"/>
      <c r="XDH2031" s="85"/>
      <c r="XDI2031" s="85"/>
      <c r="XDJ2031" s="85"/>
      <c r="XDK2031" s="85"/>
      <c r="XDL2031" s="85"/>
      <c r="XDM2031" s="85"/>
      <c r="XDN2031" s="85"/>
      <c r="XDO2031" s="85"/>
      <c r="XDP2031" s="85"/>
      <c r="XDQ2031" s="85"/>
      <c r="XDR2031" s="85"/>
      <c r="XDS2031" s="85"/>
      <c r="XDT2031" s="85"/>
      <c r="XDU2031" s="85"/>
      <c r="XDV2031" s="85"/>
      <c r="XDW2031" s="85"/>
      <c r="XDX2031" s="85"/>
      <c r="XDY2031" s="85"/>
      <c r="XDZ2031" s="85"/>
      <c r="XEA2031" s="85"/>
      <c r="XEB2031" s="85"/>
      <c r="XEC2031" s="85"/>
      <c r="XED2031" s="85"/>
      <c r="XEE2031" s="85"/>
      <c r="XEF2031" s="85"/>
      <c r="XEG2031" s="85"/>
      <c r="XEH2031" s="85"/>
      <c r="XEI2031" s="85"/>
      <c r="XEJ2031" s="85"/>
      <c r="XEK2031" s="85"/>
      <c r="XEL2031" s="85"/>
      <c r="XEM2031" s="85"/>
      <c r="XEN2031" s="85"/>
      <c r="XEO2031" s="85"/>
      <c r="XEP2031" s="85"/>
      <c r="XEQ2031" s="85"/>
      <c r="XER2031" s="85"/>
      <c r="XES2031" s="85"/>
      <c r="XET2031" s="85"/>
      <c r="XEU2031" s="85"/>
      <c r="XEV2031" s="85"/>
      <c r="XEW2031" s="85"/>
      <c r="XEX2031" s="85"/>
      <c r="XEY2031" s="85"/>
      <c r="XEZ2031" s="85"/>
      <c r="XFA2031" s="85"/>
      <c r="XFB2031" s="85"/>
      <c r="XFC2031" s="85"/>
    </row>
    <row r="2032" spans="1:16383" ht="23.25" customHeight="1" x14ac:dyDescent="0.3">
      <c r="A2032" s="3">
        <v>2025</v>
      </c>
      <c r="B2032" s="94" t="s">
        <v>159</v>
      </c>
      <c r="C2032" s="5">
        <v>45992</v>
      </c>
      <c r="D2032" s="1" t="s">
        <v>2200</v>
      </c>
      <c r="E2032" s="3" t="s">
        <v>22</v>
      </c>
      <c r="F2032" s="2">
        <v>1500</v>
      </c>
      <c r="G2032" s="2"/>
      <c r="H2032" s="4">
        <v>46866.250000000116</v>
      </c>
      <c r="J2032" s="3"/>
      <c r="K2032" s="72" t="s">
        <v>5129</v>
      </c>
    </row>
    <row r="2033" spans="1:11" ht="23.25" customHeight="1" x14ac:dyDescent="0.3">
      <c r="A2033" s="3">
        <v>2025</v>
      </c>
      <c r="B2033" s="94" t="s">
        <v>159</v>
      </c>
      <c r="C2033" s="5">
        <v>46000</v>
      </c>
      <c r="D2033" s="1" t="s">
        <v>3327</v>
      </c>
      <c r="E2033" s="3" t="s">
        <v>22</v>
      </c>
      <c r="F2033" s="2">
        <v>1244.74</v>
      </c>
      <c r="G2033" s="2"/>
      <c r="H2033" s="4">
        <f t="shared" si="52"/>
        <v>48110.990000000114</v>
      </c>
      <c r="K2033" s="3" t="s">
        <v>5130</v>
      </c>
    </row>
    <row r="2034" spans="1:11" ht="23.25" customHeight="1" x14ac:dyDescent="0.3">
      <c r="A2034" s="3">
        <v>2025</v>
      </c>
      <c r="B2034" s="94" t="s">
        <v>159</v>
      </c>
      <c r="C2034" s="5">
        <v>46003</v>
      </c>
      <c r="D2034" s="1" t="s">
        <v>5106</v>
      </c>
      <c r="E2034" s="3" t="s">
        <v>22</v>
      </c>
      <c r="F2034" s="2">
        <v>1850</v>
      </c>
      <c r="G2034" s="2"/>
      <c r="H2034" s="4">
        <f t="shared" ref="H2034:H2059" si="53">H2033+F2034-G2034</f>
        <v>49960.990000000114</v>
      </c>
      <c r="K2034" s="3" t="s">
        <v>5131</v>
      </c>
    </row>
    <row r="2035" spans="1:11" ht="23.25" customHeight="1" x14ac:dyDescent="0.3">
      <c r="A2035" s="3">
        <v>2025</v>
      </c>
      <c r="B2035" s="94" t="s">
        <v>159</v>
      </c>
      <c r="C2035" s="5">
        <v>46005</v>
      </c>
      <c r="D2035" s="1" t="s">
        <v>534</v>
      </c>
      <c r="E2035" s="3" t="s">
        <v>22</v>
      </c>
      <c r="F2035" s="2">
        <v>3300</v>
      </c>
      <c r="G2035" s="2"/>
      <c r="H2035" s="4">
        <f t="shared" si="53"/>
        <v>53260.990000000114</v>
      </c>
      <c r="K2035" s="3" t="s">
        <v>5132</v>
      </c>
    </row>
    <row r="2036" spans="1:11" ht="23.25" customHeight="1" x14ac:dyDescent="0.3">
      <c r="A2036" s="3">
        <v>2025</v>
      </c>
      <c r="B2036" s="94" t="s">
        <v>159</v>
      </c>
      <c r="C2036" s="5">
        <v>46006</v>
      </c>
      <c r="D2036" s="1" t="s">
        <v>469</v>
      </c>
      <c r="E2036" s="3" t="s">
        <v>22</v>
      </c>
      <c r="F2036" s="2">
        <v>2067</v>
      </c>
      <c r="G2036" s="2"/>
      <c r="H2036" s="4">
        <f t="shared" si="53"/>
        <v>55327.990000000114</v>
      </c>
      <c r="K2036" s="3" t="s">
        <v>5133</v>
      </c>
    </row>
    <row r="2037" spans="1:11" s="85" customFormat="1" ht="23.25" customHeight="1" x14ac:dyDescent="0.3">
      <c r="A2037" s="54">
        <v>2025</v>
      </c>
      <c r="B2037" s="171" t="s">
        <v>159</v>
      </c>
      <c r="C2037" s="51">
        <v>46006</v>
      </c>
      <c r="D2037" s="50" t="s">
        <v>469</v>
      </c>
      <c r="E2037" s="54" t="s">
        <v>22</v>
      </c>
      <c r="F2037" s="52">
        <v>2067</v>
      </c>
      <c r="G2037" s="52"/>
      <c r="H2037" s="84">
        <f t="shared" si="53"/>
        <v>57394.990000000114</v>
      </c>
      <c r="K2037" s="54" t="s">
        <v>5134</v>
      </c>
    </row>
    <row r="2038" spans="1:11" ht="23.25" customHeight="1" x14ac:dyDescent="0.3">
      <c r="A2038" s="3">
        <v>2025</v>
      </c>
      <c r="B2038" s="94" t="s">
        <v>159</v>
      </c>
      <c r="C2038" s="5">
        <v>46007</v>
      </c>
      <c r="D2038" s="1" t="s">
        <v>3873</v>
      </c>
      <c r="E2038" s="3" t="s">
        <v>22</v>
      </c>
      <c r="F2038" s="2">
        <v>4349.47</v>
      </c>
      <c r="G2038" s="2"/>
      <c r="H2038" s="4">
        <f t="shared" si="53"/>
        <v>61744.460000000116</v>
      </c>
      <c r="K2038" s="3" t="s">
        <v>5144</v>
      </c>
    </row>
    <row r="2039" spans="1:11" ht="23.25" customHeight="1" x14ac:dyDescent="0.3">
      <c r="A2039" s="3">
        <v>2025</v>
      </c>
      <c r="B2039" s="94" t="s">
        <v>159</v>
      </c>
      <c r="C2039" s="5">
        <v>46007</v>
      </c>
      <c r="D2039" s="1" t="s">
        <v>479</v>
      </c>
      <c r="E2039" s="3" t="s">
        <v>22</v>
      </c>
      <c r="F2039" s="2">
        <v>900</v>
      </c>
      <c r="G2039" s="2"/>
      <c r="H2039" s="4">
        <f t="shared" si="53"/>
        <v>62644.460000000116</v>
      </c>
      <c r="K2039" s="3" t="s">
        <v>5145</v>
      </c>
    </row>
    <row r="2040" spans="1:11" ht="23.25" customHeight="1" x14ac:dyDescent="0.3">
      <c r="A2040" s="3">
        <v>2025</v>
      </c>
      <c r="B2040" s="94" t="s">
        <v>159</v>
      </c>
      <c r="C2040" s="5">
        <v>46008</v>
      </c>
      <c r="D2040" s="1" t="s">
        <v>545</v>
      </c>
      <c r="E2040" s="3" t="s">
        <v>22</v>
      </c>
      <c r="F2040" s="2">
        <v>7200</v>
      </c>
      <c r="G2040" s="2"/>
      <c r="H2040" s="4">
        <f t="shared" si="53"/>
        <v>69844.460000000108</v>
      </c>
      <c r="K2040" s="3" t="s">
        <v>5146</v>
      </c>
    </row>
    <row r="2041" spans="1:11" ht="23.25" customHeight="1" x14ac:dyDescent="0.3">
      <c r="A2041" s="3">
        <v>2025</v>
      </c>
      <c r="B2041" s="94" t="s">
        <v>159</v>
      </c>
      <c r="C2041" s="5">
        <v>46011</v>
      </c>
      <c r="D2041" s="1" t="s">
        <v>96</v>
      </c>
      <c r="E2041" s="3" t="s">
        <v>99</v>
      </c>
      <c r="F2041" s="2"/>
      <c r="G2041" s="2">
        <v>60000</v>
      </c>
      <c r="H2041" s="4">
        <f t="shared" si="53"/>
        <v>9844.4600000001083</v>
      </c>
      <c r="K2041" s="3" t="s">
        <v>5148</v>
      </c>
    </row>
    <row r="2042" spans="1:11" ht="23.25" customHeight="1" x14ac:dyDescent="0.3">
      <c r="A2042" s="3">
        <v>2025</v>
      </c>
      <c r="B2042" s="94" t="s">
        <v>159</v>
      </c>
      <c r="C2042" s="5">
        <v>46014</v>
      </c>
      <c r="D2042" s="1" t="s">
        <v>574</v>
      </c>
      <c r="E2042" s="3" t="s">
        <v>22</v>
      </c>
      <c r="F2042" s="26">
        <v>48689.77</v>
      </c>
      <c r="G2042" s="26"/>
      <c r="H2042" s="4">
        <f t="shared" si="53"/>
        <v>58534.230000000105</v>
      </c>
      <c r="K2042" s="3" t="s">
        <v>5147</v>
      </c>
    </row>
    <row r="2043" spans="1:11" s="85" customFormat="1" ht="23.25" customHeight="1" x14ac:dyDescent="0.3">
      <c r="A2043" s="54">
        <v>2025</v>
      </c>
      <c r="B2043" s="171" t="s">
        <v>159</v>
      </c>
      <c r="C2043" s="51">
        <v>46015</v>
      </c>
      <c r="D2043" s="50" t="s">
        <v>96</v>
      </c>
      <c r="E2043" s="54" t="s">
        <v>99</v>
      </c>
      <c r="F2043" s="52"/>
      <c r="G2043" s="52">
        <v>50000</v>
      </c>
      <c r="H2043" s="84">
        <f t="shared" si="53"/>
        <v>8534.2300000001051</v>
      </c>
      <c r="K2043" s="54" t="s">
        <v>5149</v>
      </c>
    </row>
    <row r="2044" spans="1:11" ht="23.25" customHeight="1" x14ac:dyDescent="0.3">
      <c r="A2044" s="3">
        <v>2025</v>
      </c>
      <c r="B2044" s="94" t="s">
        <v>159</v>
      </c>
      <c r="C2044" s="5">
        <v>46017</v>
      </c>
      <c r="D2044" s="1" t="s">
        <v>3582</v>
      </c>
      <c r="E2044" s="3" t="s">
        <v>22</v>
      </c>
      <c r="F2044" s="2">
        <v>34050</v>
      </c>
      <c r="G2044" s="2"/>
      <c r="H2044" s="4">
        <f t="shared" si="53"/>
        <v>42584.230000000105</v>
      </c>
      <c r="K2044" s="3" t="s">
        <v>5221</v>
      </c>
    </row>
    <row r="2045" spans="1:11" ht="23.25" customHeight="1" x14ac:dyDescent="0.3">
      <c r="A2045" s="3">
        <v>2025</v>
      </c>
      <c r="B2045" s="94" t="s">
        <v>159</v>
      </c>
      <c r="C2045" s="5">
        <v>46020</v>
      </c>
      <c r="D2045" s="1" t="s">
        <v>3119</v>
      </c>
      <c r="E2045" s="3" t="s">
        <v>22</v>
      </c>
      <c r="F2045" s="2">
        <v>2122.63</v>
      </c>
      <c r="G2045" s="2"/>
      <c r="H2045" s="4">
        <f t="shared" si="53"/>
        <v>44706.860000000102</v>
      </c>
      <c r="K2045" s="3" t="s">
        <v>5216</v>
      </c>
    </row>
    <row r="2046" spans="1:11" ht="23.25" customHeight="1" x14ac:dyDescent="0.3">
      <c r="A2046" s="3">
        <v>2025</v>
      </c>
      <c r="B2046" s="94" t="s">
        <v>159</v>
      </c>
      <c r="C2046" s="5">
        <v>46020</v>
      </c>
      <c r="D2046" s="1" t="s">
        <v>457</v>
      </c>
      <c r="E2046" s="3" t="s">
        <v>99</v>
      </c>
      <c r="F2046" s="2"/>
      <c r="G2046" s="2">
        <v>3600</v>
      </c>
      <c r="H2046" s="4">
        <f t="shared" si="53"/>
        <v>41106.860000000102</v>
      </c>
      <c r="K2046" s="3" t="s">
        <v>5217</v>
      </c>
    </row>
    <row r="2047" spans="1:11" ht="23.25" customHeight="1" x14ac:dyDescent="0.3">
      <c r="A2047" s="3">
        <v>2025</v>
      </c>
      <c r="B2047" s="94" t="s">
        <v>159</v>
      </c>
      <c r="C2047" s="5">
        <v>46020</v>
      </c>
      <c r="D2047" s="1" t="s">
        <v>4178</v>
      </c>
      <c r="E2047" s="3" t="s">
        <v>99</v>
      </c>
      <c r="F2047" s="2"/>
      <c r="G2047" s="2">
        <v>2500</v>
      </c>
      <c r="H2047" s="4">
        <f t="shared" si="53"/>
        <v>38606.860000000102</v>
      </c>
      <c r="K2047" s="3" t="s">
        <v>5218</v>
      </c>
    </row>
    <row r="2048" spans="1:11" ht="23.25" customHeight="1" x14ac:dyDescent="0.3">
      <c r="A2048" s="3">
        <v>2025</v>
      </c>
      <c r="B2048" s="94" t="s">
        <v>159</v>
      </c>
      <c r="C2048" s="5">
        <v>46020</v>
      </c>
      <c r="D2048" s="1" t="s">
        <v>593</v>
      </c>
      <c r="E2048" s="3" t="s">
        <v>99</v>
      </c>
      <c r="F2048" s="2"/>
      <c r="G2048" s="2">
        <v>6818</v>
      </c>
      <c r="H2048" s="4">
        <f t="shared" si="53"/>
        <v>31788.860000000102</v>
      </c>
      <c r="K2048" s="3" t="s">
        <v>5219</v>
      </c>
    </row>
    <row r="2049" spans="1:11" ht="23.25" customHeight="1" x14ac:dyDescent="0.3">
      <c r="A2049" s="3">
        <v>2025</v>
      </c>
      <c r="B2049" s="94" t="s">
        <v>159</v>
      </c>
      <c r="C2049" s="5">
        <v>46020</v>
      </c>
      <c r="D2049" s="1" t="s">
        <v>367</v>
      </c>
      <c r="E2049" s="3" t="s">
        <v>22</v>
      </c>
      <c r="F2049" s="2">
        <v>81381.16</v>
      </c>
      <c r="G2049" s="2"/>
      <c r="H2049" s="4">
        <f t="shared" si="53"/>
        <v>113170.02000000011</v>
      </c>
      <c r="K2049" s="3" t="s">
        <v>5176</v>
      </c>
    </row>
    <row r="2050" spans="1:11" ht="23.25" customHeight="1" x14ac:dyDescent="0.3">
      <c r="A2050" s="3">
        <v>2025</v>
      </c>
      <c r="B2050" s="94" t="s">
        <v>159</v>
      </c>
      <c r="C2050" s="5">
        <v>46020</v>
      </c>
      <c r="D2050" s="1" t="s">
        <v>544</v>
      </c>
      <c r="E2050" s="3" t="s">
        <v>22</v>
      </c>
      <c r="F2050" s="2">
        <v>13548.25</v>
      </c>
      <c r="G2050" s="2"/>
      <c r="H2050" s="4">
        <f t="shared" si="53"/>
        <v>126718.27000000011</v>
      </c>
      <c r="K2050" s="3" t="s">
        <v>5177</v>
      </c>
    </row>
    <row r="2051" spans="1:11" ht="23.25" customHeight="1" x14ac:dyDescent="0.3">
      <c r="A2051" s="3">
        <v>2025</v>
      </c>
      <c r="B2051" s="94" t="s">
        <v>159</v>
      </c>
      <c r="C2051" s="5">
        <v>46021</v>
      </c>
      <c r="D2051" s="1" t="s">
        <v>96</v>
      </c>
      <c r="E2051" s="3" t="s">
        <v>99</v>
      </c>
      <c r="F2051" s="2"/>
      <c r="G2051" s="2">
        <v>120000</v>
      </c>
      <c r="H2051" s="4">
        <f t="shared" si="53"/>
        <v>6718.2700000001059</v>
      </c>
      <c r="K2051" s="3" t="s">
        <v>5214</v>
      </c>
    </row>
    <row r="2052" spans="1:11" s="80" customFormat="1" ht="23.25" customHeight="1" thickBot="1" x14ac:dyDescent="0.35">
      <c r="A2052" s="34">
        <v>2025</v>
      </c>
      <c r="B2052" s="95" t="s">
        <v>159</v>
      </c>
      <c r="C2052" s="19">
        <v>46022</v>
      </c>
      <c r="D2052" s="24" t="s">
        <v>434</v>
      </c>
      <c r="E2052" s="34" t="s">
        <v>99</v>
      </c>
      <c r="F2052" s="21"/>
      <c r="G2052" s="21">
        <v>1598</v>
      </c>
      <c r="H2052" s="22">
        <f t="shared" si="53"/>
        <v>5120.2700000001059</v>
      </c>
      <c r="K2052" s="34" t="s">
        <v>5220</v>
      </c>
    </row>
    <row r="2053" spans="1:11" ht="23.25" hidden="1" customHeight="1" x14ac:dyDescent="0.3">
      <c r="A2053" s="3">
        <v>2026</v>
      </c>
      <c r="B2053" s="94" t="s">
        <v>104</v>
      </c>
      <c r="C2053" s="5">
        <v>46024</v>
      </c>
      <c r="D2053" s="1" t="s">
        <v>3582</v>
      </c>
      <c r="E2053" s="3" t="s">
        <v>22</v>
      </c>
      <c r="F2053" s="2">
        <v>5100</v>
      </c>
      <c r="G2053" s="2"/>
      <c r="H2053" s="4">
        <f t="shared" si="53"/>
        <v>10220.270000000106</v>
      </c>
      <c r="K2053" s="3" t="s">
        <v>5238</v>
      </c>
    </row>
    <row r="2054" spans="1:11" ht="23.25" hidden="1" customHeight="1" x14ac:dyDescent="0.3">
      <c r="A2054" s="3">
        <v>2026</v>
      </c>
      <c r="B2054" s="94" t="s">
        <v>104</v>
      </c>
      <c r="C2054" s="5">
        <v>46025</v>
      </c>
      <c r="D2054" s="1" t="s">
        <v>3873</v>
      </c>
      <c r="E2054" s="3" t="s">
        <v>22</v>
      </c>
      <c r="F2054" s="2">
        <v>11350.27</v>
      </c>
      <c r="G2054" s="2"/>
      <c r="H2054" s="4">
        <f t="shared" si="53"/>
        <v>21570.540000000106</v>
      </c>
      <c r="K2054" s="3" t="s">
        <v>5239</v>
      </c>
    </row>
    <row r="2055" spans="1:11" ht="23.25" hidden="1" customHeight="1" x14ac:dyDescent="0.3">
      <c r="A2055" s="3">
        <v>2026</v>
      </c>
      <c r="B2055" s="94" t="s">
        <v>104</v>
      </c>
      <c r="C2055" s="5">
        <v>46027</v>
      </c>
      <c r="D2055" s="1" t="s">
        <v>166</v>
      </c>
      <c r="E2055" s="3" t="s">
        <v>22</v>
      </c>
      <c r="F2055" s="2">
        <v>5650</v>
      </c>
      <c r="G2055" s="2"/>
      <c r="H2055" s="4">
        <f t="shared" si="53"/>
        <v>27220.540000000106</v>
      </c>
      <c r="K2055" s="3" t="s">
        <v>5240</v>
      </c>
    </row>
    <row r="2056" spans="1:11" ht="23.25" hidden="1" customHeight="1" x14ac:dyDescent="0.3">
      <c r="A2056" s="3">
        <v>2026</v>
      </c>
      <c r="B2056" s="94" t="s">
        <v>104</v>
      </c>
      <c r="C2056" s="5">
        <v>46031</v>
      </c>
      <c r="D2056" s="1" t="s">
        <v>477</v>
      </c>
      <c r="E2056" s="3" t="s">
        <v>22</v>
      </c>
      <c r="F2056" s="2">
        <v>1450</v>
      </c>
      <c r="G2056" s="2"/>
      <c r="H2056" s="4">
        <f t="shared" si="53"/>
        <v>28670.540000000106</v>
      </c>
      <c r="K2056" s="3" t="s">
        <v>5241</v>
      </c>
    </row>
    <row r="2057" spans="1:11" ht="23.25" hidden="1" customHeight="1" x14ac:dyDescent="0.3">
      <c r="A2057" s="3">
        <v>2026</v>
      </c>
      <c r="B2057" s="94" t="s">
        <v>104</v>
      </c>
      <c r="C2057" s="5">
        <v>46034</v>
      </c>
      <c r="D2057" s="1" t="s">
        <v>479</v>
      </c>
      <c r="E2057" s="3" t="s">
        <v>22</v>
      </c>
      <c r="F2057" s="2">
        <v>1150</v>
      </c>
      <c r="G2057" s="2"/>
      <c r="H2057" s="4">
        <f t="shared" si="53"/>
        <v>29820.540000000106</v>
      </c>
      <c r="K2057" s="3" t="s">
        <v>5242</v>
      </c>
    </row>
    <row r="2058" spans="1:11" ht="23.25" hidden="1" customHeight="1" x14ac:dyDescent="0.3">
      <c r="A2058" s="3">
        <v>2026</v>
      </c>
      <c r="B2058" s="94" t="s">
        <v>104</v>
      </c>
      <c r="C2058" s="5" t="s">
        <v>179</v>
      </c>
      <c r="D2058" s="1"/>
      <c r="F2058" s="2"/>
      <c r="G2058" s="2"/>
      <c r="H2058" s="4">
        <f t="shared" si="53"/>
        <v>29820.540000000106</v>
      </c>
    </row>
    <row r="2059" spans="1:11" ht="23.25" hidden="1" customHeight="1" x14ac:dyDescent="0.3">
      <c r="A2059" s="3">
        <v>2026</v>
      </c>
      <c r="B2059" s="94" t="s">
        <v>104</v>
      </c>
      <c r="C2059" s="5" t="s">
        <v>179</v>
      </c>
      <c r="D2059" s="1"/>
      <c r="F2059" s="2"/>
      <c r="G2059" s="2"/>
      <c r="H2059" s="4">
        <f t="shared" si="53"/>
        <v>29820.540000000106</v>
      </c>
    </row>
    <row r="2060" spans="1:11" ht="23.25" hidden="1" customHeight="1" x14ac:dyDescent="0.3">
      <c r="A2060" s="3">
        <v>2026</v>
      </c>
      <c r="B2060" s="94" t="s">
        <v>104</v>
      </c>
      <c r="C2060" s="5" t="s">
        <v>179</v>
      </c>
      <c r="D2060" s="1"/>
      <c r="F2060" s="2"/>
      <c r="G2060" s="2"/>
      <c r="H2060" s="4">
        <f t="shared" ref="H2060:H2123" si="54">H2059+F2060-G2060</f>
        <v>29820.540000000106</v>
      </c>
    </row>
    <row r="2061" spans="1:11" ht="23.25" hidden="1" customHeight="1" x14ac:dyDescent="0.3">
      <c r="A2061" s="3">
        <v>2026</v>
      </c>
      <c r="B2061" s="94" t="s">
        <v>104</v>
      </c>
      <c r="C2061" s="5" t="s">
        <v>179</v>
      </c>
      <c r="D2061" s="1"/>
      <c r="F2061" s="2"/>
      <c r="G2061" s="2"/>
      <c r="H2061" s="4">
        <f t="shared" si="54"/>
        <v>29820.540000000106</v>
      </c>
    </row>
    <row r="2062" spans="1:11" ht="23.25" hidden="1" customHeight="1" x14ac:dyDescent="0.3">
      <c r="A2062" s="3">
        <v>2026</v>
      </c>
      <c r="B2062" s="94" t="s">
        <v>104</v>
      </c>
      <c r="C2062" s="5" t="s">
        <v>179</v>
      </c>
      <c r="D2062" s="1"/>
      <c r="F2062" s="2"/>
      <c r="G2062" s="2"/>
      <c r="H2062" s="4">
        <f t="shared" si="54"/>
        <v>29820.540000000106</v>
      </c>
    </row>
    <row r="2063" spans="1:11" ht="23.25" hidden="1" customHeight="1" x14ac:dyDescent="0.3">
      <c r="A2063" s="3">
        <v>2026</v>
      </c>
      <c r="B2063" s="94" t="s">
        <v>104</v>
      </c>
      <c r="C2063" s="5" t="s">
        <v>179</v>
      </c>
      <c r="D2063" s="1"/>
      <c r="F2063" s="2"/>
      <c r="G2063" s="2"/>
      <c r="H2063" s="4">
        <f t="shared" si="54"/>
        <v>29820.540000000106</v>
      </c>
    </row>
    <row r="2064" spans="1:11" ht="23.25" hidden="1" customHeight="1" x14ac:dyDescent="0.3">
      <c r="A2064" s="3">
        <v>2026</v>
      </c>
      <c r="B2064" s="94" t="s">
        <v>104</v>
      </c>
      <c r="C2064" s="5" t="s">
        <v>179</v>
      </c>
      <c r="D2064" s="1"/>
      <c r="F2064" s="2"/>
      <c r="G2064" s="2"/>
      <c r="H2064" s="4">
        <f t="shared" si="54"/>
        <v>29820.540000000106</v>
      </c>
    </row>
    <row r="2065" spans="1:8" ht="23.25" hidden="1" customHeight="1" x14ac:dyDescent="0.3">
      <c r="A2065" s="3">
        <v>2026</v>
      </c>
      <c r="B2065" s="94" t="s">
        <v>104</v>
      </c>
      <c r="C2065" s="5" t="s">
        <v>179</v>
      </c>
      <c r="D2065" s="1"/>
      <c r="F2065" s="2"/>
      <c r="G2065" s="2"/>
      <c r="H2065" s="4">
        <f t="shared" si="54"/>
        <v>29820.540000000106</v>
      </c>
    </row>
    <row r="2066" spans="1:8" ht="23.25" hidden="1" customHeight="1" x14ac:dyDescent="0.3">
      <c r="A2066" s="3">
        <v>2026</v>
      </c>
      <c r="B2066" s="94" t="s">
        <v>104</v>
      </c>
      <c r="C2066" s="5" t="s">
        <v>179</v>
      </c>
      <c r="D2066" s="1"/>
      <c r="F2066" s="2"/>
      <c r="G2066" s="2"/>
      <c r="H2066" s="4">
        <f t="shared" si="54"/>
        <v>29820.540000000106</v>
      </c>
    </row>
    <row r="2067" spans="1:8" ht="23.25" hidden="1" customHeight="1" x14ac:dyDescent="0.3">
      <c r="A2067" s="3">
        <v>2026</v>
      </c>
      <c r="B2067" s="94" t="s">
        <v>104</v>
      </c>
      <c r="C2067" s="5" t="s">
        <v>179</v>
      </c>
      <c r="D2067" s="1"/>
      <c r="F2067" s="2"/>
      <c r="G2067" s="2"/>
      <c r="H2067" s="4">
        <f t="shared" si="54"/>
        <v>29820.540000000106</v>
      </c>
    </row>
    <row r="2068" spans="1:8" ht="23.25" hidden="1" customHeight="1" x14ac:dyDescent="0.3">
      <c r="A2068" s="3">
        <v>2026</v>
      </c>
      <c r="B2068" s="94" t="s">
        <v>104</v>
      </c>
      <c r="C2068" s="5" t="s">
        <v>179</v>
      </c>
      <c r="D2068" s="1"/>
      <c r="F2068" s="2"/>
      <c r="G2068" s="2"/>
      <c r="H2068" s="4">
        <f t="shared" si="54"/>
        <v>29820.540000000106</v>
      </c>
    </row>
    <row r="2069" spans="1:8" ht="23.25" hidden="1" customHeight="1" x14ac:dyDescent="0.3">
      <c r="A2069" s="3">
        <v>2026</v>
      </c>
      <c r="B2069" s="94" t="s">
        <v>104</v>
      </c>
      <c r="C2069" s="5" t="s">
        <v>179</v>
      </c>
      <c r="D2069" s="1"/>
      <c r="F2069" s="2"/>
      <c r="G2069" s="2"/>
      <c r="H2069" s="4">
        <f t="shared" si="54"/>
        <v>29820.540000000106</v>
      </c>
    </row>
    <row r="2070" spans="1:8" ht="23.25" hidden="1" customHeight="1" x14ac:dyDescent="0.3">
      <c r="A2070" s="3">
        <v>2026</v>
      </c>
      <c r="B2070" s="94" t="s">
        <v>104</v>
      </c>
      <c r="C2070" s="5" t="s">
        <v>179</v>
      </c>
      <c r="D2070" s="1"/>
      <c r="F2070" s="2"/>
      <c r="G2070" s="2"/>
      <c r="H2070" s="4">
        <f t="shared" si="54"/>
        <v>29820.540000000106</v>
      </c>
    </row>
    <row r="2071" spans="1:8" ht="23.25" hidden="1" customHeight="1" x14ac:dyDescent="0.3">
      <c r="A2071" s="3">
        <v>2026</v>
      </c>
      <c r="B2071" s="94" t="s">
        <v>104</v>
      </c>
      <c r="C2071" s="5" t="s">
        <v>179</v>
      </c>
      <c r="D2071" s="1"/>
      <c r="F2071" s="2"/>
      <c r="G2071" s="2"/>
      <c r="H2071" s="4">
        <f t="shared" si="54"/>
        <v>29820.540000000106</v>
      </c>
    </row>
    <row r="2072" spans="1:8" ht="23.25" hidden="1" customHeight="1" x14ac:dyDescent="0.3">
      <c r="A2072" s="3">
        <v>2026</v>
      </c>
      <c r="B2072" s="94" t="s">
        <v>104</v>
      </c>
      <c r="C2072" s="5" t="s">
        <v>179</v>
      </c>
      <c r="D2072" s="1"/>
      <c r="F2072" s="2"/>
      <c r="G2072" s="2"/>
      <c r="H2072" s="4">
        <f t="shared" si="54"/>
        <v>29820.540000000106</v>
      </c>
    </row>
    <row r="2073" spans="1:8" ht="23.25" hidden="1" customHeight="1" x14ac:dyDescent="0.3">
      <c r="A2073" s="3">
        <v>2026</v>
      </c>
      <c r="B2073" s="94" t="s">
        <v>104</v>
      </c>
      <c r="C2073" s="5" t="s">
        <v>179</v>
      </c>
      <c r="D2073" s="1"/>
      <c r="F2073" s="2"/>
      <c r="G2073" s="2"/>
      <c r="H2073" s="4">
        <f t="shared" si="54"/>
        <v>29820.540000000106</v>
      </c>
    </row>
    <row r="2074" spans="1:8" ht="23.25" hidden="1" customHeight="1" x14ac:dyDescent="0.3">
      <c r="A2074" s="3">
        <v>2026</v>
      </c>
      <c r="B2074" s="94" t="s">
        <v>104</v>
      </c>
      <c r="C2074" s="5" t="s">
        <v>179</v>
      </c>
      <c r="D2074" s="1"/>
      <c r="F2074" s="2"/>
      <c r="G2074" s="2"/>
      <c r="H2074" s="4">
        <f t="shared" si="54"/>
        <v>29820.540000000106</v>
      </c>
    </row>
    <row r="2075" spans="1:8" ht="23.25" hidden="1" customHeight="1" x14ac:dyDescent="0.3">
      <c r="A2075" s="3">
        <v>2026</v>
      </c>
      <c r="B2075" s="94" t="s">
        <v>104</v>
      </c>
      <c r="C2075" s="5" t="s">
        <v>179</v>
      </c>
      <c r="D2075" s="1"/>
      <c r="F2075" s="2"/>
      <c r="G2075" s="2"/>
      <c r="H2075" s="4">
        <f t="shared" si="54"/>
        <v>29820.540000000106</v>
      </c>
    </row>
    <row r="2076" spans="1:8" ht="23.25" hidden="1" customHeight="1" x14ac:dyDescent="0.3">
      <c r="A2076" s="3">
        <v>2026</v>
      </c>
      <c r="B2076" s="94" t="s">
        <v>104</v>
      </c>
      <c r="C2076" s="5" t="s">
        <v>179</v>
      </c>
      <c r="D2076" s="1"/>
      <c r="F2076" s="2"/>
      <c r="G2076" s="2"/>
      <c r="H2076" s="4">
        <f t="shared" si="54"/>
        <v>29820.540000000106</v>
      </c>
    </row>
    <row r="2077" spans="1:8" ht="23.25" hidden="1" customHeight="1" x14ac:dyDescent="0.3">
      <c r="A2077" s="3">
        <v>2026</v>
      </c>
      <c r="B2077" s="94" t="s">
        <v>104</v>
      </c>
      <c r="C2077" s="5" t="s">
        <v>179</v>
      </c>
      <c r="D2077" s="1"/>
      <c r="F2077" s="2"/>
      <c r="G2077" s="2"/>
      <c r="H2077" s="4">
        <f t="shared" si="54"/>
        <v>29820.540000000106</v>
      </c>
    </row>
    <row r="2078" spans="1:8" ht="23.25" hidden="1" customHeight="1" x14ac:dyDescent="0.3">
      <c r="A2078" s="3">
        <v>2026</v>
      </c>
      <c r="B2078" s="94" t="s">
        <v>104</v>
      </c>
      <c r="C2078" s="5" t="s">
        <v>179</v>
      </c>
      <c r="D2078" s="1"/>
      <c r="F2078" s="2"/>
      <c r="G2078" s="2"/>
      <c r="H2078" s="4">
        <f t="shared" si="54"/>
        <v>29820.540000000106</v>
      </c>
    </row>
    <row r="2079" spans="1:8" ht="23.25" hidden="1" customHeight="1" x14ac:dyDescent="0.3">
      <c r="A2079" s="3">
        <v>2026</v>
      </c>
      <c r="B2079" s="94" t="s">
        <v>104</v>
      </c>
      <c r="C2079" s="5" t="s">
        <v>179</v>
      </c>
      <c r="D2079" s="1"/>
      <c r="F2079" s="2"/>
      <c r="G2079" s="2"/>
      <c r="H2079" s="4">
        <f t="shared" si="54"/>
        <v>29820.540000000106</v>
      </c>
    </row>
    <row r="2080" spans="1:8" ht="23.25" hidden="1" customHeight="1" x14ac:dyDescent="0.3">
      <c r="A2080" s="3">
        <v>2026</v>
      </c>
      <c r="B2080" s="94" t="s">
        <v>104</v>
      </c>
      <c r="C2080" s="5" t="s">
        <v>179</v>
      </c>
      <c r="D2080" s="1"/>
      <c r="F2080" s="2"/>
      <c r="G2080" s="2"/>
      <c r="H2080" s="4">
        <f t="shared" si="54"/>
        <v>29820.540000000106</v>
      </c>
    </row>
    <row r="2081" spans="1:8" ht="23.25" hidden="1" customHeight="1" x14ac:dyDescent="0.3">
      <c r="A2081" s="3">
        <v>2026</v>
      </c>
      <c r="B2081" s="94" t="s">
        <v>104</v>
      </c>
      <c r="C2081" s="5" t="s">
        <v>179</v>
      </c>
      <c r="D2081" s="1"/>
      <c r="F2081" s="2"/>
      <c r="G2081" s="2"/>
      <c r="H2081" s="4">
        <f t="shared" si="54"/>
        <v>29820.540000000106</v>
      </c>
    </row>
    <row r="2082" spans="1:8" ht="23.25" hidden="1" customHeight="1" x14ac:dyDescent="0.3">
      <c r="A2082" s="3">
        <v>2026</v>
      </c>
      <c r="B2082" s="94" t="s">
        <v>104</v>
      </c>
      <c r="C2082" s="5" t="s">
        <v>179</v>
      </c>
      <c r="D2082" s="1"/>
      <c r="F2082" s="2"/>
      <c r="G2082" s="2"/>
      <c r="H2082" s="4">
        <f t="shared" si="54"/>
        <v>29820.540000000106</v>
      </c>
    </row>
    <row r="2083" spans="1:8" ht="23.25" hidden="1" customHeight="1" x14ac:dyDescent="0.3">
      <c r="A2083" s="3">
        <v>2026</v>
      </c>
      <c r="B2083" s="94" t="s">
        <v>104</v>
      </c>
      <c r="C2083" s="5" t="s">
        <v>179</v>
      </c>
      <c r="D2083" s="1"/>
      <c r="F2083" s="2"/>
      <c r="G2083" s="2"/>
      <c r="H2083" s="4">
        <f t="shared" si="54"/>
        <v>29820.540000000106</v>
      </c>
    </row>
    <row r="2084" spans="1:8" ht="23.25" hidden="1" customHeight="1" x14ac:dyDescent="0.3">
      <c r="A2084" s="3">
        <v>2026</v>
      </c>
      <c r="B2084" s="94" t="s">
        <v>104</v>
      </c>
      <c r="C2084" s="5" t="s">
        <v>179</v>
      </c>
      <c r="D2084" s="1"/>
      <c r="F2084" s="2"/>
      <c r="G2084" s="2"/>
      <c r="H2084" s="4">
        <f t="shared" si="54"/>
        <v>29820.540000000106</v>
      </c>
    </row>
    <row r="2085" spans="1:8" ht="23.25" hidden="1" customHeight="1" x14ac:dyDescent="0.3">
      <c r="A2085" s="3">
        <v>2026</v>
      </c>
      <c r="B2085" s="94" t="s">
        <v>104</v>
      </c>
      <c r="C2085" s="5" t="s">
        <v>179</v>
      </c>
      <c r="D2085" s="1"/>
      <c r="F2085" s="2"/>
      <c r="G2085" s="2"/>
      <c r="H2085" s="4">
        <f t="shared" si="54"/>
        <v>29820.540000000106</v>
      </c>
    </row>
    <row r="2086" spans="1:8" ht="23.25" hidden="1" customHeight="1" x14ac:dyDescent="0.3">
      <c r="A2086" s="3">
        <v>2026</v>
      </c>
      <c r="B2086" s="94" t="s">
        <v>104</v>
      </c>
      <c r="C2086" s="5" t="s">
        <v>179</v>
      </c>
      <c r="D2086" s="1"/>
      <c r="F2086" s="2"/>
      <c r="G2086" s="2"/>
      <c r="H2086" s="4">
        <f t="shared" si="54"/>
        <v>29820.540000000106</v>
      </c>
    </row>
    <row r="2087" spans="1:8" ht="23.25" hidden="1" customHeight="1" x14ac:dyDescent="0.3">
      <c r="A2087" s="3">
        <v>2026</v>
      </c>
      <c r="B2087" s="94" t="s">
        <v>104</v>
      </c>
      <c r="C2087" s="5" t="s">
        <v>179</v>
      </c>
      <c r="D2087" s="1"/>
      <c r="F2087" s="2"/>
      <c r="G2087" s="2"/>
      <c r="H2087" s="4">
        <f t="shared" si="54"/>
        <v>29820.540000000106</v>
      </c>
    </row>
    <row r="2088" spans="1:8" ht="23.25" hidden="1" customHeight="1" x14ac:dyDescent="0.3">
      <c r="A2088" s="3">
        <v>2026</v>
      </c>
      <c r="B2088" s="94" t="s">
        <v>104</v>
      </c>
      <c r="C2088" s="5" t="s">
        <v>179</v>
      </c>
      <c r="D2088" s="1"/>
      <c r="F2088" s="2"/>
      <c r="G2088" s="2"/>
      <c r="H2088" s="4">
        <f t="shared" si="54"/>
        <v>29820.540000000106</v>
      </c>
    </row>
    <row r="2089" spans="1:8" ht="23.25" hidden="1" customHeight="1" x14ac:dyDescent="0.3">
      <c r="A2089" s="3">
        <v>2026</v>
      </c>
      <c r="B2089" s="94" t="s">
        <v>104</v>
      </c>
      <c r="C2089" s="5" t="s">
        <v>179</v>
      </c>
      <c r="D2089" s="1"/>
      <c r="F2089" s="2"/>
      <c r="G2089" s="2"/>
      <c r="H2089" s="4">
        <f t="shared" si="54"/>
        <v>29820.540000000106</v>
      </c>
    </row>
    <row r="2090" spans="1:8" ht="23.25" hidden="1" customHeight="1" x14ac:dyDescent="0.3">
      <c r="A2090" s="3">
        <v>2026</v>
      </c>
      <c r="B2090" s="94" t="s">
        <v>104</v>
      </c>
      <c r="C2090" s="5" t="s">
        <v>179</v>
      </c>
      <c r="D2090" s="1"/>
      <c r="F2090" s="2"/>
      <c r="G2090" s="2"/>
      <c r="H2090" s="4">
        <f t="shared" si="54"/>
        <v>29820.540000000106</v>
      </c>
    </row>
    <row r="2091" spans="1:8" ht="23.25" hidden="1" customHeight="1" x14ac:dyDescent="0.3">
      <c r="A2091" s="3">
        <v>2026</v>
      </c>
      <c r="B2091" s="94" t="s">
        <v>104</v>
      </c>
      <c r="C2091" s="5" t="s">
        <v>179</v>
      </c>
      <c r="D2091" s="1"/>
      <c r="F2091" s="2"/>
      <c r="G2091" s="2"/>
      <c r="H2091" s="4">
        <f t="shared" si="54"/>
        <v>29820.540000000106</v>
      </c>
    </row>
    <row r="2092" spans="1:8" ht="23.25" hidden="1" customHeight="1" x14ac:dyDescent="0.3">
      <c r="A2092" s="3">
        <v>2026</v>
      </c>
      <c r="B2092" s="94" t="s">
        <v>104</v>
      </c>
      <c r="C2092" s="5" t="s">
        <v>179</v>
      </c>
      <c r="D2092" s="1"/>
      <c r="F2092" s="2"/>
      <c r="G2092" s="2"/>
      <c r="H2092" s="4">
        <f t="shared" si="54"/>
        <v>29820.540000000106</v>
      </c>
    </row>
    <row r="2093" spans="1:8" ht="23.25" hidden="1" customHeight="1" x14ac:dyDescent="0.3">
      <c r="A2093" s="3">
        <v>2026</v>
      </c>
      <c r="B2093" s="94" t="s">
        <v>104</v>
      </c>
      <c r="C2093" s="5" t="s">
        <v>179</v>
      </c>
      <c r="D2093" s="1"/>
      <c r="F2093" s="2"/>
      <c r="G2093" s="2"/>
      <c r="H2093" s="4">
        <f t="shared" si="54"/>
        <v>29820.540000000106</v>
      </c>
    </row>
    <row r="2094" spans="1:8" ht="23.25" hidden="1" customHeight="1" x14ac:dyDescent="0.3">
      <c r="A2094" s="3">
        <v>2026</v>
      </c>
      <c r="B2094" s="94" t="s">
        <v>104</v>
      </c>
      <c r="C2094" s="5" t="s">
        <v>179</v>
      </c>
      <c r="D2094" s="1"/>
      <c r="F2094" s="2"/>
      <c r="G2094" s="2"/>
      <c r="H2094" s="4">
        <f t="shared" si="54"/>
        <v>29820.540000000106</v>
      </c>
    </row>
    <row r="2095" spans="1:8" ht="23.25" hidden="1" customHeight="1" x14ac:dyDescent="0.3">
      <c r="A2095" s="3">
        <v>2026</v>
      </c>
      <c r="B2095" s="94" t="s">
        <v>104</v>
      </c>
      <c r="C2095" s="5" t="s">
        <v>179</v>
      </c>
      <c r="D2095" s="1"/>
      <c r="F2095" s="2"/>
      <c r="G2095" s="2"/>
      <c r="H2095" s="4">
        <f t="shared" si="54"/>
        <v>29820.540000000106</v>
      </c>
    </row>
    <row r="2096" spans="1:8" ht="23.25" hidden="1" customHeight="1" x14ac:dyDescent="0.3">
      <c r="A2096" s="3">
        <v>2026</v>
      </c>
      <c r="B2096" s="94" t="s">
        <v>104</v>
      </c>
      <c r="C2096" s="5" t="s">
        <v>179</v>
      </c>
      <c r="D2096" s="1"/>
      <c r="F2096" s="2"/>
      <c r="G2096" s="2"/>
      <c r="H2096" s="4">
        <f t="shared" si="54"/>
        <v>29820.540000000106</v>
      </c>
    </row>
    <row r="2097" spans="1:8" ht="23.25" hidden="1" customHeight="1" x14ac:dyDescent="0.3">
      <c r="A2097" s="3">
        <v>2026</v>
      </c>
      <c r="B2097" s="94" t="s">
        <v>104</v>
      </c>
      <c r="C2097" s="5" t="s">
        <v>179</v>
      </c>
      <c r="D2097" s="1"/>
      <c r="F2097" s="2"/>
      <c r="G2097" s="2"/>
      <c r="H2097" s="4">
        <f t="shared" si="54"/>
        <v>29820.540000000106</v>
      </c>
    </row>
    <row r="2098" spans="1:8" ht="23.25" hidden="1" customHeight="1" x14ac:dyDescent="0.3">
      <c r="A2098" s="3">
        <v>2026</v>
      </c>
      <c r="B2098" s="94" t="s">
        <v>104</v>
      </c>
      <c r="C2098" s="5" t="s">
        <v>179</v>
      </c>
      <c r="D2098" s="1"/>
      <c r="F2098" s="2"/>
      <c r="G2098" s="2"/>
      <c r="H2098" s="4">
        <f t="shared" si="54"/>
        <v>29820.540000000106</v>
      </c>
    </row>
    <row r="2099" spans="1:8" ht="23.25" hidden="1" customHeight="1" x14ac:dyDescent="0.3">
      <c r="A2099" s="3">
        <v>2026</v>
      </c>
      <c r="B2099" s="94" t="s">
        <v>104</v>
      </c>
      <c r="C2099" s="5" t="s">
        <v>179</v>
      </c>
      <c r="D2099" s="1"/>
      <c r="F2099" s="2"/>
      <c r="G2099" s="2"/>
      <c r="H2099" s="4">
        <f t="shared" si="54"/>
        <v>29820.540000000106</v>
      </c>
    </row>
    <row r="2100" spans="1:8" ht="23.25" hidden="1" customHeight="1" x14ac:dyDescent="0.3">
      <c r="A2100" s="3">
        <v>2026</v>
      </c>
      <c r="B2100" s="94" t="s">
        <v>104</v>
      </c>
      <c r="C2100" s="5" t="s">
        <v>179</v>
      </c>
      <c r="D2100" s="1"/>
      <c r="F2100" s="2"/>
      <c r="G2100" s="2"/>
      <c r="H2100" s="4">
        <f t="shared" si="54"/>
        <v>29820.540000000106</v>
      </c>
    </row>
    <row r="2101" spans="1:8" ht="23.25" hidden="1" customHeight="1" x14ac:dyDescent="0.3">
      <c r="A2101" s="3">
        <v>2026</v>
      </c>
      <c r="B2101" s="94" t="s">
        <v>104</v>
      </c>
      <c r="C2101" s="5" t="s">
        <v>179</v>
      </c>
      <c r="D2101" s="1"/>
      <c r="F2101" s="2"/>
      <c r="G2101" s="2"/>
      <c r="H2101" s="4">
        <f t="shared" si="54"/>
        <v>29820.540000000106</v>
      </c>
    </row>
    <row r="2102" spans="1:8" ht="23.25" hidden="1" customHeight="1" x14ac:dyDescent="0.3">
      <c r="A2102" s="3">
        <v>2026</v>
      </c>
      <c r="B2102" s="94" t="s">
        <v>104</v>
      </c>
      <c r="C2102" s="5" t="s">
        <v>179</v>
      </c>
      <c r="D2102" s="1"/>
      <c r="F2102" s="2"/>
      <c r="G2102" s="2"/>
      <c r="H2102" s="4">
        <f t="shared" si="54"/>
        <v>29820.540000000106</v>
      </c>
    </row>
    <row r="2103" spans="1:8" ht="23.25" hidden="1" customHeight="1" x14ac:dyDescent="0.3">
      <c r="A2103" s="3">
        <v>2026</v>
      </c>
      <c r="B2103" s="94" t="s">
        <v>104</v>
      </c>
      <c r="C2103" s="5" t="s">
        <v>179</v>
      </c>
      <c r="D2103" s="1"/>
      <c r="F2103" s="2"/>
      <c r="G2103" s="2"/>
      <c r="H2103" s="4">
        <f t="shared" si="54"/>
        <v>29820.540000000106</v>
      </c>
    </row>
    <row r="2104" spans="1:8" ht="23.25" hidden="1" customHeight="1" x14ac:dyDescent="0.3">
      <c r="A2104" s="3">
        <v>2026</v>
      </c>
      <c r="B2104" s="94" t="s">
        <v>104</v>
      </c>
      <c r="C2104" s="5" t="s">
        <v>179</v>
      </c>
      <c r="D2104" s="1"/>
      <c r="F2104" s="2"/>
      <c r="G2104" s="2"/>
      <c r="H2104" s="4">
        <f t="shared" si="54"/>
        <v>29820.540000000106</v>
      </c>
    </row>
    <row r="2105" spans="1:8" ht="23.25" hidden="1" customHeight="1" x14ac:dyDescent="0.3">
      <c r="A2105" s="3">
        <v>2026</v>
      </c>
      <c r="B2105" s="94" t="s">
        <v>104</v>
      </c>
      <c r="C2105" s="5" t="s">
        <v>179</v>
      </c>
      <c r="D2105" s="1"/>
      <c r="F2105" s="2"/>
      <c r="G2105" s="2"/>
      <c r="H2105" s="4">
        <f t="shared" si="54"/>
        <v>29820.540000000106</v>
      </c>
    </row>
    <row r="2106" spans="1:8" ht="23.25" hidden="1" customHeight="1" x14ac:dyDescent="0.3">
      <c r="A2106" s="3">
        <v>2026</v>
      </c>
      <c r="B2106" s="94" t="s">
        <v>104</v>
      </c>
      <c r="C2106" s="5" t="s">
        <v>179</v>
      </c>
      <c r="D2106" s="1"/>
      <c r="F2106" s="2"/>
      <c r="G2106" s="2"/>
      <c r="H2106" s="4">
        <f t="shared" si="54"/>
        <v>29820.540000000106</v>
      </c>
    </row>
    <row r="2107" spans="1:8" ht="23.25" hidden="1" customHeight="1" x14ac:dyDescent="0.3">
      <c r="A2107" s="3">
        <v>2026</v>
      </c>
      <c r="B2107" s="94" t="s">
        <v>104</v>
      </c>
      <c r="C2107" s="5" t="s">
        <v>179</v>
      </c>
      <c r="D2107" s="1"/>
      <c r="F2107" s="2"/>
      <c r="G2107" s="2"/>
      <c r="H2107" s="4">
        <f t="shared" si="54"/>
        <v>29820.540000000106</v>
      </c>
    </row>
    <row r="2108" spans="1:8" ht="23.25" hidden="1" customHeight="1" x14ac:dyDescent="0.3">
      <c r="A2108" s="3">
        <v>2026</v>
      </c>
      <c r="B2108" s="94" t="s">
        <v>104</v>
      </c>
      <c r="C2108" s="5" t="s">
        <v>179</v>
      </c>
      <c r="D2108" s="1"/>
      <c r="F2108" s="2"/>
      <c r="G2108" s="2"/>
      <c r="H2108" s="4">
        <f t="shared" si="54"/>
        <v>29820.540000000106</v>
      </c>
    </row>
    <row r="2109" spans="1:8" ht="23.25" hidden="1" customHeight="1" x14ac:dyDescent="0.3">
      <c r="A2109" s="3">
        <v>2026</v>
      </c>
      <c r="B2109" s="94" t="s">
        <v>104</v>
      </c>
      <c r="C2109" s="5" t="s">
        <v>179</v>
      </c>
      <c r="D2109" s="1"/>
      <c r="F2109" s="2"/>
      <c r="G2109" s="2"/>
      <c r="H2109" s="4">
        <f t="shared" si="54"/>
        <v>29820.540000000106</v>
      </c>
    </row>
    <row r="2110" spans="1:8" ht="23.25" hidden="1" customHeight="1" x14ac:dyDescent="0.3">
      <c r="A2110" s="3">
        <v>2026</v>
      </c>
      <c r="B2110" s="94" t="s">
        <v>104</v>
      </c>
      <c r="C2110" s="5" t="s">
        <v>179</v>
      </c>
      <c r="D2110" s="1"/>
      <c r="F2110" s="2"/>
      <c r="G2110" s="2"/>
      <c r="H2110" s="4">
        <f t="shared" si="54"/>
        <v>29820.540000000106</v>
      </c>
    </row>
    <row r="2111" spans="1:8" ht="23.25" hidden="1" customHeight="1" x14ac:dyDescent="0.3">
      <c r="A2111" s="3">
        <v>2026</v>
      </c>
      <c r="B2111" s="94" t="s">
        <v>104</v>
      </c>
      <c r="C2111" s="5" t="s">
        <v>179</v>
      </c>
      <c r="D2111" s="1"/>
      <c r="F2111" s="2"/>
      <c r="G2111" s="2"/>
      <c r="H2111" s="4">
        <f t="shared" si="54"/>
        <v>29820.540000000106</v>
      </c>
    </row>
    <row r="2112" spans="1:8" ht="23.25" hidden="1" customHeight="1" x14ac:dyDescent="0.3">
      <c r="A2112" s="3">
        <v>2026</v>
      </c>
      <c r="B2112" s="94" t="s">
        <v>104</v>
      </c>
      <c r="C2112" s="5" t="s">
        <v>179</v>
      </c>
      <c r="D2112" s="1"/>
      <c r="F2112" s="2"/>
      <c r="G2112" s="2"/>
      <c r="H2112" s="4">
        <f t="shared" si="54"/>
        <v>29820.540000000106</v>
      </c>
    </row>
    <row r="2113" spans="1:8" ht="23.25" hidden="1" customHeight="1" x14ac:dyDescent="0.3">
      <c r="A2113" s="3">
        <v>2026</v>
      </c>
      <c r="B2113" s="94" t="s">
        <v>104</v>
      </c>
      <c r="C2113" s="5" t="s">
        <v>179</v>
      </c>
      <c r="D2113" s="1"/>
      <c r="F2113" s="2"/>
      <c r="G2113" s="2"/>
      <c r="H2113" s="4">
        <f t="shared" si="54"/>
        <v>29820.540000000106</v>
      </c>
    </row>
    <row r="2114" spans="1:8" ht="23.25" hidden="1" customHeight="1" x14ac:dyDescent="0.3">
      <c r="A2114" s="3">
        <v>2026</v>
      </c>
      <c r="B2114" s="94" t="s">
        <v>104</v>
      </c>
      <c r="C2114" s="5" t="s">
        <v>179</v>
      </c>
      <c r="D2114" s="1"/>
      <c r="F2114" s="2"/>
      <c r="G2114" s="2"/>
      <c r="H2114" s="4">
        <f t="shared" si="54"/>
        <v>29820.540000000106</v>
      </c>
    </row>
    <row r="2115" spans="1:8" ht="23.25" hidden="1" customHeight="1" x14ac:dyDescent="0.3">
      <c r="A2115" s="3">
        <v>2026</v>
      </c>
      <c r="B2115" s="94" t="s">
        <v>104</v>
      </c>
      <c r="C2115" s="5" t="s">
        <v>179</v>
      </c>
      <c r="D2115" s="1"/>
      <c r="F2115" s="2"/>
      <c r="G2115" s="2"/>
      <c r="H2115" s="4">
        <f t="shared" si="54"/>
        <v>29820.540000000106</v>
      </c>
    </row>
    <row r="2116" spans="1:8" ht="23.25" hidden="1" customHeight="1" x14ac:dyDescent="0.3">
      <c r="A2116" s="3">
        <v>2026</v>
      </c>
      <c r="B2116" s="94" t="s">
        <v>104</v>
      </c>
      <c r="C2116" s="5" t="s">
        <v>179</v>
      </c>
      <c r="D2116" s="1"/>
      <c r="F2116" s="2"/>
      <c r="G2116" s="2"/>
      <c r="H2116" s="4">
        <f t="shared" si="54"/>
        <v>29820.540000000106</v>
      </c>
    </row>
    <row r="2117" spans="1:8" ht="23.25" hidden="1" customHeight="1" x14ac:dyDescent="0.3">
      <c r="A2117" s="3">
        <v>2026</v>
      </c>
      <c r="B2117" s="94" t="s">
        <v>104</v>
      </c>
      <c r="C2117" s="5" t="s">
        <v>179</v>
      </c>
      <c r="D2117" s="1"/>
      <c r="F2117" s="2"/>
      <c r="G2117" s="2"/>
      <c r="H2117" s="4">
        <f t="shared" si="54"/>
        <v>29820.540000000106</v>
      </c>
    </row>
    <row r="2118" spans="1:8" ht="23.25" hidden="1" customHeight="1" x14ac:dyDescent="0.3">
      <c r="A2118" s="3">
        <v>2026</v>
      </c>
      <c r="B2118" s="94" t="s">
        <v>104</v>
      </c>
      <c r="C2118" s="5" t="s">
        <v>179</v>
      </c>
      <c r="D2118" s="1"/>
      <c r="F2118" s="2"/>
      <c r="G2118" s="2"/>
      <c r="H2118" s="4">
        <f t="shared" si="54"/>
        <v>29820.540000000106</v>
      </c>
    </row>
    <row r="2119" spans="1:8" ht="23.25" hidden="1" customHeight="1" x14ac:dyDescent="0.3">
      <c r="A2119" s="3">
        <v>2026</v>
      </c>
      <c r="B2119" s="94" t="s">
        <v>104</v>
      </c>
      <c r="C2119" s="5" t="s">
        <v>179</v>
      </c>
      <c r="D2119" s="1"/>
      <c r="F2119" s="2"/>
      <c r="G2119" s="2"/>
      <c r="H2119" s="4">
        <f t="shared" si="54"/>
        <v>29820.540000000106</v>
      </c>
    </row>
    <row r="2120" spans="1:8" ht="23.25" hidden="1" customHeight="1" x14ac:dyDescent="0.3">
      <c r="A2120" s="3">
        <v>2026</v>
      </c>
      <c r="B2120" s="94" t="s">
        <v>104</v>
      </c>
      <c r="C2120" s="5" t="s">
        <v>179</v>
      </c>
      <c r="D2120" s="1"/>
      <c r="F2120" s="2"/>
      <c r="G2120" s="2"/>
      <c r="H2120" s="4">
        <f t="shared" si="54"/>
        <v>29820.540000000106</v>
      </c>
    </row>
    <row r="2121" spans="1:8" ht="23.25" hidden="1" customHeight="1" x14ac:dyDescent="0.3">
      <c r="A2121" s="3">
        <v>2026</v>
      </c>
      <c r="B2121" s="94" t="s">
        <v>104</v>
      </c>
      <c r="C2121" s="5" t="s">
        <v>179</v>
      </c>
      <c r="D2121" s="1"/>
      <c r="F2121" s="2"/>
      <c r="G2121" s="2"/>
      <c r="H2121" s="4">
        <f t="shared" si="54"/>
        <v>29820.540000000106</v>
      </c>
    </row>
    <row r="2122" spans="1:8" ht="23.25" hidden="1" customHeight="1" x14ac:dyDescent="0.3">
      <c r="A2122" s="3">
        <v>2026</v>
      </c>
      <c r="B2122" s="94" t="s">
        <v>104</v>
      </c>
      <c r="C2122" s="5" t="s">
        <v>179</v>
      </c>
      <c r="D2122" s="1"/>
      <c r="F2122" s="2"/>
      <c r="G2122" s="2"/>
      <c r="H2122" s="4">
        <f t="shared" si="54"/>
        <v>29820.540000000106</v>
      </c>
    </row>
    <row r="2123" spans="1:8" ht="23.25" hidden="1" customHeight="1" x14ac:dyDescent="0.3">
      <c r="A2123" s="3">
        <v>2026</v>
      </c>
      <c r="B2123" s="94" t="s">
        <v>104</v>
      </c>
      <c r="C2123" s="5" t="s">
        <v>179</v>
      </c>
      <c r="D2123" s="1"/>
      <c r="F2123" s="2"/>
      <c r="G2123" s="2"/>
      <c r="H2123" s="4">
        <f t="shared" si="54"/>
        <v>29820.540000000106</v>
      </c>
    </row>
    <row r="2124" spans="1:8" ht="23.25" hidden="1" customHeight="1" x14ac:dyDescent="0.3">
      <c r="A2124" s="3">
        <v>2026</v>
      </c>
      <c r="B2124" s="94" t="s">
        <v>104</v>
      </c>
      <c r="C2124" s="5" t="s">
        <v>179</v>
      </c>
      <c r="D2124" s="1"/>
      <c r="F2124" s="2"/>
      <c r="G2124" s="2"/>
      <c r="H2124" s="4">
        <f t="shared" ref="H2124:H2187" si="55">H2123+F2124-G2124</f>
        <v>29820.540000000106</v>
      </c>
    </row>
    <row r="2125" spans="1:8" ht="23.25" hidden="1" customHeight="1" x14ac:dyDescent="0.3">
      <c r="A2125" s="3">
        <v>2026</v>
      </c>
      <c r="B2125" s="94" t="s">
        <v>104</v>
      </c>
      <c r="C2125" s="5" t="s">
        <v>179</v>
      </c>
      <c r="D2125" s="1"/>
      <c r="F2125" s="2"/>
      <c r="G2125" s="2"/>
      <c r="H2125" s="4">
        <f t="shared" si="55"/>
        <v>29820.540000000106</v>
      </c>
    </row>
    <row r="2126" spans="1:8" ht="23.25" hidden="1" customHeight="1" x14ac:dyDescent="0.3">
      <c r="A2126" s="3">
        <v>2026</v>
      </c>
      <c r="B2126" s="94" t="s">
        <v>104</v>
      </c>
      <c r="C2126" s="5" t="s">
        <v>179</v>
      </c>
      <c r="D2126" s="1"/>
      <c r="F2126" s="2"/>
      <c r="G2126" s="2"/>
      <c r="H2126" s="4">
        <f t="shared" si="55"/>
        <v>29820.540000000106</v>
      </c>
    </row>
    <row r="2127" spans="1:8" ht="23.25" hidden="1" customHeight="1" x14ac:dyDescent="0.3">
      <c r="A2127" s="3">
        <v>2026</v>
      </c>
      <c r="B2127" s="94" t="s">
        <v>104</v>
      </c>
      <c r="C2127" s="5" t="s">
        <v>179</v>
      </c>
      <c r="D2127" s="1"/>
      <c r="F2127" s="2"/>
      <c r="G2127" s="2"/>
      <c r="H2127" s="4">
        <f t="shared" si="55"/>
        <v>29820.540000000106</v>
      </c>
    </row>
    <row r="2128" spans="1:8" ht="23.25" hidden="1" customHeight="1" x14ac:dyDescent="0.3">
      <c r="A2128" s="3">
        <v>2026</v>
      </c>
      <c r="B2128" s="94" t="s">
        <v>104</v>
      </c>
      <c r="C2128" s="5" t="s">
        <v>179</v>
      </c>
      <c r="D2128" s="1"/>
      <c r="F2128" s="2"/>
      <c r="G2128" s="2"/>
      <c r="H2128" s="4">
        <f t="shared" si="55"/>
        <v>29820.540000000106</v>
      </c>
    </row>
    <row r="2129" spans="1:8" ht="23.25" hidden="1" customHeight="1" x14ac:dyDescent="0.3">
      <c r="A2129" s="3">
        <v>2026</v>
      </c>
      <c r="B2129" s="94" t="s">
        <v>104</v>
      </c>
      <c r="C2129" s="5" t="s">
        <v>179</v>
      </c>
      <c r="D2129" s="1"/>
      <c r="F2129" s="2"/>
      <c r="G2129" s="2"/>
      <c r="H2129" s="4">
        <f t="shared" si="55"/>
        <v>29820.540000000106</v>
      </c>
    </row>
    <row r="2130" spans="1:8" ht="23.25" hidden="1" customHeight="1" x14ac:dyDescent="0.3">
      <c r="A2130" s="3">
        <v>2026</v>
      </c>
      <c r="B2130" s="94" t="s">
        <v>104</v>
      </c>
      <c r="C2130" s="5" t="s">
        <v>179</v>
      </c>
      <c r="D2130" s="1"/>
      <c r="F2130" s="2"/>
      <c r="G2130" s="2"/>
      <c r="H2130" s="4">
        <f t="shared" si="55"/>
        <v>29820.540000000106</v>
      </c>
    </row>
    <row r="2131" spans="1:8" ht="23.25" hidden="1" customHeight="1" x14ac:dyDescent="0.3">
      <c r="A2131" s="3">
        <v>2026</v>
      </c>
      <c r="B2131" s="94" t="s">
        <v>104</v>
      </c>
      <c r="C2131" s="5" t="s">
        <v>179</v>
      </c>
      <c r="D2131" s="1"/>
      <c r="F2131" s="2"/>
      <c r="G2131" s="2"/>
      <c r="H2131" s="4">
        <f t="shared" si="55"/>
        <v>29820.540000000106</v>
      </c>
    </row>
    <row r="2132" spans="1:8" ht="23.25" hidden="1" customHeight="1" x14ac:dyDescent="0.3">
      <c r="A2132" s="3">
        <v>2026</v>
      </c>
      <c r="B2132" s="94" t="s">
        <v>104</v>
      </c>
      <c r="C2132" s="5" t="s">
        <v>179</v>
      </c>
      <c r="D2132" s="1"/>
      <c r="F2132" s="2"/>
      <c r="G2132" s="2"/>
      <c r="H2132" s="4">
        <f t="shared" si="55"/>
        <v>29820.540000000106</v>
      </c>
    </row>
    <row r="2133" spans="1:8" ht="23.25" hidden="1" customHeight="1" x14ac:dyDescent="0.3">
      <c r="A2133" s="3">
        <v>2026</v>
      </c>
      <c r="B2133" s="94" t="s">
        <v>104</v>
      </c>
      <c r="C2133" s="5" t="s">
        <v>179</v>
      </c>
      <c r="D2133" s="1"/>
      <c r="F2133" s="2"/>
      <c r="G2133" s="2"/>
      <c r="H2133" s="4">
        <f t="shared" si="55"/>
        <v>29820.540000000106</v>
      </c>
    </row>
    <row r="2134" spans="1:8" ht="23.25" hidden="1" customHeight="1" x14ac:dyDescent="0.3">
      <c r="A2134" s="3">
        <v>2026</v>
      </c>
      <c r="B2134" s="94" t="s">
        <v>104</v>
      </c>
      <c r="C2134" s="5" t="s">
        <v>179</v>
      </c>
      <c r="D2134" s="1"/>
      <c r="F2134" s="2"/>
      <c r="G2134" s="2"/>
      <c r="H2134" s="4">
        <f t="shared" si="55"/>
        <v>29820.540000000106</v>
      </c>
    </row>
    <row r="2135" spans="1:8" ht="23.25" hidden="1" customHeight="1" x14ac:dyDescent="0.3">
      <c r="A2135" s="3">
        <v>2026</v>
      </c>
      <c r="B2135" s="94" t="s">
        <v>104</v>
      </c>
      <c r="C2135" s="5" t="s">
        <v>179</v>
      </c>
      <c r="D2135" s="1"/>
      <c r="F2135" s="2"/>
      <c r="G2135" s="2"/>
      <c r="H2135" s="4">
        <f t="shared" si="55"/>
        <v>29820.540000000106</v>
      </c>
    </row>
    <row r="2136" spans="1:8" ht="23.25" hidden="1" customHeight="1" x14ac:dyDescent="0.3">
      <c r="A2136" s="3">
        <v>2026</v>
      </c>
      <c r="B2136" s="94" t="s">
        <v>104</v>
      </c>
      <c r="C2136" s="5" t="s">
        <v>179</v>
      </c>
      <c r="D2136" s="1"/>
      <c r="F2136" s="2"/>
      <c r="G2136" s="2"/>
      <c r="H2136" s="4">
        <f t="shared" si="55"/>
        <v>29820.540000000106</v>
      </c>
    </row>
    <row r="2137" spans="1:8" ht="23.25" hidden="1" customHeight="1" x14ac:dyDescent="0.3">
      <c r="A2137" s="3">
        <v>2026</v>
      </c>
      <c r="B2137" s="94" t="s">
        <v>104</v>
      </c>
      <c r="C2137" s="5" t="s">
        <v>179</v>
      </c>
      <c r="D2137" s="1"/>
      <c r="F2137" s="2"/>
      <c r="G2137" s="2"/>
      <c r="H2137" s="4">
        <f t="shared" si="55"/>
        <v>29820.540000000106</v>
      </c>
    </row>
    <row r="2138" spans="1:8" ht="23.25" hidden="1" customHeight="1" x14ac:dyDescent="0.3">
      <c r="A2138" s="3">
        <v>2026</v>
      </c>
      <c r="B2138" s="94" t="s">
        <v>104</v>
      </c>
      <c r="C2138" s="5" t="s">
        <v>179</v>
      </c>
      <c r="D2138" s="1"/>
      <c r="F2138" s="2"/>
      <c r="G2138" s="2"/>
      <c r="H2138" s="4">
        <f t="shared" si="55"/>
        <v>29820.540000000106</v>
      </c>
    </row>
    <row r="2139" spans="1:8" ht="23.25" hidden="1" customHeight="1" x14ac:dyDescent="0.3">
      <c r="A2139" s="3">
        <v>2026</v>
      </c>
      <c r="B2139" s="94" t="s">
        <v>104</v>
      </c>
      <c r="C2139" s="5" t="s">
        <v>179</v>
      </c>
      <c r="D2139" s="1"/>
      <c r="F2139" s="2"/>
      <c r="G2139" s="2"/>
      <c r="H2139" s="4">
        <f t="shared" si="55"/>
        <v>29820.540000000106</v>
      </c>
    </row>
    <row r="2140" spans="1:8" ht="23.25" hidden="1" customHeight="1" x14ac:dyDescent="0.3">
      <c r="A2140" s="3">
        <v>2026</v>
      </c>
      <c r="B2140" s="94" t="s">
        <v>104</v>
      </c>
      <c r="C2140" s="5" t="s">
        <v>179</v>
      </c>
      <c r="D2140" s="1"/>
      <c r="F2140" s="2"/>
      <c r="G2140" s="2"/>
      <c r="H2140" s="4">
        <f t="shared" si="55"/>
        <v>29820.540000000106</v>
      </c>
    </row>
    <row r="2141" spans="1:8" ht="23.25" hidden="1" customHeight="1" x14ac:dyDescent="0.3">
      <c r="A2141" s="3">
        <v>2026</v>
      </c>
      <c r="B2141" s="94" t="s">
        <v>104</v>
      </c>
      <c r="C2141" s="5" t="s">
        <v>179</v>
      </c>
      <c r="D2141" s="1"/>
      <c r="F2141" s="2"/>
      <c r="G2141" s="2"/>
      <c r="H2141" s="4">
        <f t="shared" si="55"/>
        <v>29820.540000000106</v>
      </c>
    </row>
    <row r="2142" spans="1:8" ht="23.25" hidden="1" customHeight="1" x14ac:dyDescent="0.3">
      <c r="A2142" s="3">
        <v>2026</v>
      </c>
      <c r="B2142" s="94" t="s">
        <v>104</v>
      </c>
      <c r="C2142" s="5" t="s">
        <v>179</v>
      </c>
      <c r="D2142" s="1"/>
      <c r="F2142" s="2"/>
      <c r="G2142" s="2"/>
      <c r="H2142" s="4">
        <f t="shared" si="55"/>
        <v>29820.540000000106</v>
      </c>
    </row>
    <row r="2143" spans="1:8" ht="23.25" hidden="1" customHeight="1" x14ac:dyDescent="0.3">
      <c r="A2143" s="3">
        <v>2026</v>
      </c>
      <c r="B2143" s="94" t="s">
        <v>104</v>
      </c>
      <c r="C2143" s="5" t="s">
        <v>179</v>
      </c>
      <c r="D2143" s="1"/>
      <c r="F2143" s="2"/>
      <c r="G2143" s="2"/>
      <c r="H2143" s="4">
        <f t="shared" si="55"/>
        <v>29820.540000000106</v>
      </c>
    </row>
    <row r="2144" spans="1:8" ht="23.25" hidden="1" customHeight="1" x14ac:dyDescent="0.3">
      <c r="A2144" s="3">
        <v>2026</v>
      </c>
      <c r="B2144" s="94" t="s">
        <v>104</v>
      </c>
      <c r="C2144" s="5" t="s">
        <v>179</v>
      </c>
      <c r="D2144" s="1"/>
      <c r="F2144" s="2"/>
      <c r="G2144" s="2"/>
      <c r="H2144" s="4">
        <f t="shared" si="55"/>
        <v>29820.540000000106</v>
      </c>
    </row>
    <row r="2145" spans="1:8" ht="23.25" hidden="1" customHeight="1" x14ac:dyDescent="0.3">
      <c r="A2145" s="3">
        <v>2026</v>
      </c>
      <c r="B2145" s="94" t="s">
        <v>104</v>
      </c>
      <c r="C2145" s="5" t="s">
        <v>179</v>
      </c>
      <c r="D2145" s="1"/>
      <c r="F2145" s="2"/>
      <c r="G2145" s="2"/>
      <c r="H2145" s="4">
        <f t="shared" si="55"/>
        <v>29820.540000000106</v>
      </c>
    </row>
    <row r="2146" spans="1:8" ht="23.25" hidden="1" customHeight="1" x14ac:dyDescent="0.3">
      <c r="A2146" s="3">
        <v>2026</v>
      </c>
      <c r="B2146" s="94" t="s">
        <v>104</v>
      </c>
      <c r="C2146" s="5" t="s">
        <v>179</v>
      </c>
      <c r="D2146" s="1"/>
      <c r="F2146" s="2"/>
      <c r="G2146" s="2"/>
      <c r="H2146" s="4">
        <f t="shared" si="55"/>
        <v>29820.540000000106</v>
      </c>
    </row>
    <row r="2147" spans="1:8" ht="23.25" hidden="1" customHeight="1" x14ac:dyDescent="0.3">
      <c r="A2147" s="3">
        <v>2026</v>
      </c>
      <c r="B2147" s="94" t="s">
        <v>104</v>
      </c>
      <c r="C2147" s="5" t="s">
        <v>179</v>
      </c>
      <c r="D2147" s="1"/>
      <c r="F2147" s="2"/>
      <c r="G2147" s="2"/>
      <c r="H2147" s="4">
        <f t="shared" si="55"/>
        <v>29820.540000000106</v>
      </c>
    </row>
    <row r="2148" spans="1:8" ht="23.25" hidden="1" customHeight="1" x14ac:dyDescent="0.3">
      <c r="A2148" s="3">
        <v>2026</v>
      </c>
      <c r="B2148" s="94" t="s">
        <v>104</v>
      </c>
      <c r="C2148" s="5" t="s">
        <v>179</v>
      </c>
      <c r="D2148" s="1"/>
      <c r="F2148" s="2"/>
      <c r="G2148" s="2"/>
      <c r="H2148" s="4">
        <f t="shared" si="55"/>
        <v>29820.540000000106</v>
      </c>
    </row>
    <row r="2149" spans="1:8" ht="23.25" hidden="1" customHeight="1" x14ac:dyDescent="0.3">
      <c r="A2149" s="3">
        <v>2026</v>
      </c>
      <c r="B2149" s="94" t="s">
        <v>104</v>
      </c>
      <c r="C2149" s="5" t="s">
        <v>179</v>
      </c>
      <c r="D2149" s="1"/>
      <c r="F2149" s="2"/>
      <c r="G2149" s="2"/>
      <c r="H2149" s="4">
        <f t="shared" si="55"/>
        <v>29820.540000000106</v>
      </c>
    </row>
    <row r="2150" spans="1:8" ht="23.25" hidden="1" customHeight="1" x14ac:dyDescent="0.3">
      <c r="A2150" s="3">
        <v>2026</v>
      </c>
      <c r="B2150" s="94" t="s">
        <v>104</v>
      </c>
      <c r="C2150" s="5" t="s">
        <v>179</v>
      </c>
      <c r="D2150" s="1"/>
      <c r="F2150" s="2"/>
      <c r="G2150" s="2"/>
      <c r="H2150" s="4">
        <f t="shared" si="55"/>
        <v>29820.540000000106</v>
      </c>
    </row>
    <row r="2151" spans="1:8" ht="23.25" hidden="1" customHeight="1" x14ac:dyDescent="0.3">
      <c r="A2151" s="3">
        <v>2026</v>
      </c>
      <c r="B2151" s="94" t="s">
        <v>104</v>
      </c>
      <c r="C2151" s="5" t="s">
        <v>179</v>
      </c>
      <c r="D2151" s="1"/>
      <c r="F2151" s="2"/>
      <c r="G2151" s="2"/>
      <c r="H2151" s="4">
        <f t="shared" si="55"/>
        <v>29820.540000000106</v>
      </c>
    </row>
    <row r="2152" spans="1:8" ht="23.25" hidden="1" customHeight="1" x14ac:dyDescent="0.3">
      <c r="A2152" s="3">
        <v>2026</v>
      </c>
      <c r="B2152" s="94" t="s">
        <v>104</v>
      </c>
      <c r="C2152" s="5" t="s">
        <v>179</v>
      </c>
      <c r="D2152" s="1"/>
      <c r="F2152" s="2"/>
      <c r="G2152" s="2"/>
      <c r="H2152" s="4">
        <f t="shared" si="55"/>
        <v>29820.540000000106</v>
      </c>
    </row>
    <row r="2153" spans="1:8" ht="23.25" hidden="1" customHeight="1" x14ac:dyDescent="0.3">
      <c r="A2153" s="3">
        <v>2026</v>
      </c>
      <c r="B2153" s="94" t="s">
        <v>104</v>
      </c>
      <c r="C2153" s="5" t="s">
        <v>179</v>
      </c>
      <c r="D2153" s="1"/>
      <c r="F2153" s="2"/>
      <c r="G2153" s="2"/>
      <c r="H2153" s="4">
        <f t="shared" si="55"/>
        <v>29820.540000000106</v>
      </c>
    </row>
    <row r="2154" spans="1:8" ht="23.25" hidden="1" customHeight="1" x14ac:dyDescent="0.3">
      <c r="A2154" s="3">
        <v>2026</v>
      </c>
      <c r="B2154" s="94" t="s">
        <v>104</v>
      </c>
      <c r="C2154" s="5" t="s">
        <v>179</v>
      </c>
      <c r="D2154" s="1"/>
      <c r="F2154" s="2"/>
      <c r="G2154" s="2"/>
      <c r="H2154" s="4">
        <f t="shared" si="55"/>
        <v>29820.540000000106</v>
      </c>
    </row>
    <row r="2155" spans="1:8" ht="23.25" hidden="1" customHeight="1" x14ac:dyDescent="0.3">
      <c r="A2155" s="3">
        <v>2026</v>
      </c>
      <c r="B2155" s="94" t="s">
        <v>104</v>
      </c>
      <c r="C2155" s="5" t="s">
        <v>179</v>
      </c>
      <c r="D2155" s="1"/>
      <c r="F2155" s="2"/>
      <c r="G2155" s="2"/>
      <c r="H2155" s="4">
        <f t="shared" si="55"/>
        <v>29820.540000000106</v>
      </c>
    </row>
    <row r="2156" spans="1:8" ht="23.25" hidden="1" customHeight="1" x14ac:dyDescent="0.3">
      <c r="A2156" s="3">
        <v>2026</v>
      </c>
      <c r="B2156" s="94" t="s">
        <v>104</v>
      </c>
      <c r="C2156" s="5" t="s">
        <v>179</v>
      </c>
      <c r="D2156" s="1"/>
      <c r="F2156" s="2"/>
      <c r="G2156" s="2"/>
      <c r="H2156" s="4">
        <f t="shared" si="55"/>
        <v>29820.540000000106</v>
      </c>
    </row>
    <row r="2157" spans="1:8" ht="23.25" hidden="1" customHeight="1" x14ac:dyDescent="0.3">
      <c r="A2157" s="3">
        <v>2026</v>
      </c>
      <c r="B2157" s="94" t="s">
        <v>104</v>
      </c>
      <c r="C2157" s="5" t="s">
        <v>179</v>
      </c>
      <c r="D2157" s="1"/>
      <c r="F2157" s="2"/>
      <c r="G2157" s="2"/>
      <c r="H2157" s="4">
        <f t="shared" si="55"/>
        <v>29820.540000000106</v>
      </c>
    </row>
    <row r="2158" spans="1:8" ht="23.25" hidden="1" customHeight="1" x14ac:dyDescent="0.3">
      <c r="A2158" s="3">
        <v>2026</v>
      </c>
      <c r="B2158" s="94" t="s">
        <v>104</v>
      </c>
      <c r="C2158" s="5" t="s">
        <v>179</v>
      </c>
      <c r="D2158" s="1"/>
      <c r="F2158" s="2"/>
      <c r="G2158" s="2"/>
      <c r="H2158" s="4">
        <f t="shared" si="55"/>
        <v>29820.540000000106</v>
      </c>
    </row>
    <row r="2159" spans="1:8" ht="23.25" hidden="1" customHeight="1" x14ac:dyDescent="0.3">
      <c r="A2159" s="3">
        <v>2026</v>
      </c>
      <c r="B2159" s="94" t="s">
        <v>104</v>
      </c>
      <c r="C2159" s="5" t="s">
        <v>179</v>
      </c>
      <c r="D2159" s="1"/>
      <c r="F2159" s="2"/>
      <c r="G2159" s="2"/>
      <c r="H2159" s="4">
        <f t="shared" si="55"/>
        <v>29820.540000000106</v>
      </c>
    </row>
    <row r="2160" spans="1:8" ht="23.25" hidden="1" customHeight="1" x14ac:dyDescent="0.3">
      <c r="A2160" s="3">
        <v>2026</v>
      </c>
      <c r="B2160" s="94" t="s">
        <v>104</v>
      </c>
      <c r="C2160" s="5" t="s">
        <v>179</v>
      </c>
      <c r="D2160" s="1"/>
      <c r="F2160" s="2"/>
      <c r="G2160" s="2"/>
      <c r="H2160" s="4">
        <f t="shared" si="55"/>
        <v>29820.540000000106</v>
      </c>
    </row>
    <row r="2161" spans="1:8" ht="23.25" hidden="1" customHeight="1" x14ac:dyDescent="0.3">
      <c r="A2161" s="3">
        <v>2026</v>
      </c>
      <c r="B2161" s="94" t="s">
        <v>104</v>
      </c>
      <c r="C2161" s="5" t="s">
        <v>179</v>
      </c>
      <c r="D2161" s="1"/>
      <c r="F2161" s="2"/>
      <c r="G2161" s="2"/>
      <c r="H2161" s="4">
        <f t="shared" si="55"/>
        <v>29820.540000000106</v>
      </c>
    </row>
    <row r="2162" spans="1:8" ht="23.25" hidden="1" customHeight="1" x14ac:dyDescent="0.3">
      <c r="A2162" s="3">
        <v>2026</v>
      </c>
      <c r="B2162" s="94" t="s">
        <v>104</v>
      </c>
      <c r="C2162" s="5" t="s">
        <v>179</v>
      </c>
      <c r="D2162" s="1"/>
      <c r="F2162" s="2"/>
      <c r="G2162" s="2"/>
      <c r="H2162" s="4">
        <f t="shared" si="55"/>
        <v>29820.540000000106</v>
      </c>
    </row>
    <row r="2163" spans="1:8" ht="23.25" hidden="1" customHeight="1" x14ac:dyDescent="0.3">
      <c r="A2163" s="3">
        <v>2026</v>
      </c>
      <c r="B2163" s="94" t="s">
        <v>104</v>
      </c>
      <c r="C2163" s="5" t="s">
        <v>179</v>
      </c>
      <c r="D2163" s="1"/>
      <c r="F2163" s="2"/>
      <c r="G2163" s="2"/>
      <c r="H2163" s="4">
        <f t="shared" si="55"/>
        <v>29820.540000000106</v>
      </c>
    </row>
    <row r="2164" spans="1:8" ht="23.25" hidden="1" customHeight="1" x14ac:dyDescent="0.3">
      <c r="A2164" s="3">
        <v>2026</v>
      </c>
      <c r="B2164" s="94" t="s">
        <v>104</v>
      </c>
      <c r="C2164" s="5" t="s">
        <v>179</v>
      </c>
      <c r="D2164" s="1"/>
      <c r="F2164" s="2"/>
      <c r="G2164" s="2"/>
      <c r="H2164" s="4">
        <f t="shared" si="55"/>
        <v>29820.540000000106</v>
      </c>
    </row>
    <row r="2165" spans="1:8" ht="23.25" hidden="1" customHeight="1" x14ac:dyDescent="0.3">
      <c r="A2165" s="3">
        <v>2026</v>
      </c>
      <c r="B2165" s="94" t="s">
        <v>104</v>
      </c>
      <c r="C2165" s="5" t="s">
        <v>179</v>
      </c>
      <c r="D2165" s="1"/>
      <c r="F2165" s="2"/>
      <c r="G2165" s="2"/>
      <c r="H2165" s="4">
        <f t="shared" si="55"/>
        <v>29820.540000000106</v>
      </c>
    </row>
    <row r="2166" spans="1:8" ht="23.25" hidden="1" customHeight="1" x14ac:dyDescent="0.3">
      <c r="A2166" s="3">
        <v>2026</v>
      </c>
      <c r="B2166" s="94" t="s">
        <v>104</v>
      </c>
      <c r="C2166" s="5" t="s">
        <v>179</v>
      </c>
      <c r="D2166" s="1"/>
      <c r="F2166" s="2"/>
      <c r="G2166" s="2"/>
      <c r="H2166" s="4">
        <f t="shared" si="55"/>
        <v>29820.540000000106</v>
      </c>
    </row>
    <row r="2167" spans="1:8" ht="23.25" hidden="1" customHeight="1" x14ac:dyDescent="0.3">
      <c r="A2167" s="3">
        <v>2026</v>
      </c>
      <c r="B2167" s="94" t="s">
        <v>104</v>
      </c>
      <c r="C2167" s="5" t="s">
        <v>179</v>
      </c>
      <c r="D2167" s="1"/>
      <c r="F2167" s="2"/>
      <c r="G2167" s="2"/>
      <c r="H2167" s="4">
        <f t="shared" si="55"/>
        <v>29820.540000000106</v>
      </c>
    </row>
    <row r="2168" spans="1:8" ht="23.25" hidden="1" customHeight="1" x14ac:dyDescent="0.3">
      <c r="A2168" s="3">
        <v>2026</v>
      </c>
      <c r="B2168" s="94" t="s">
        <v>104</v>
      </c>
      <c r="C2168" s="5" t="s">
        <v>179</v>
      </c>
      <c r="D2168" s="1"/>
      <c r="F2168" s="2"/>
      <c r="G2168" s="2"/>
      <c r="H2168" s="4">
        <f t="shared" si="55"/>
        <v>29820.540000000106</v>
      </c>
    </row>
    <row r="2169" spans="1:8" ht="23.25" hidden="1" customHeight="1" x14ac:dyDescent="0.3">
      <c r="A2169" s="3">
        <v>2026</v>
      </c>
      <c r="B2169" s="94" t="s">
        <v>104</v>
      </c>
      <c r="C2169" s="5" t="s">
        <v>179</v>
      </c>
      <c r="D2169" s="1"/>
      <c r="F2169" s="2"/>
      <c r="G2169" s="2"/>
      <c r="H2169" s="4">
        <f t="shared" si="55"/>
        <v>29820.540000000106</v>
      </c>
    </row>
    <row r="2170" spans="1:8" ht="23.25" hidden="1" customHeight="1" x14ac:dyDescent="0.3">
      <c r="A2170" s="3">
        <v>2026</v>
      </c>
      <c r="B2170" s="94" t="s">
        <v>104</v>
      </c>
      <c r="C2170" s="5" t="s">
        <v>179</v>
      </c>
      <c r="D2170" s="1"/>
      <c r="F2170" s="2"/>
      <c r="G2170" s="2"/>
      <c r="H2170" s="4">
        <f t="shared" si="55"/>
        <v>29820.540000000106</v>
      </c>
    </row>
    <row r="2171" spans="1:8" ht="23.25" hidden="1" customHeight="1" x14ac:dyDescent="0.3">
      <c r="A2171" s="3">
        <v>2026</v>
      </c>
      <c r="B2171" s="94" t="s">
        <v>104</v>
      </c>
      <c r="C2171" s="5" t="s">
        <v>179</v>
      </c>
      <c r="D2171" s="1"/>
      <c r="F2171" s="2"/>
      <c r="G2171" s="2"/>
      <c r="H2171" s="4">
        <f t="shared" si="55"/>
        <v>29820.540000000106</v>
      </c>
    </row>
    <row r="2172" spans="1:8" ht="23.25" hidden="1" customHeight="1" x14ac:dyDescent="0.3">
      <c r="A2172" s="3">
        <v>2026</v>
      </c>
      <c r="B2172" s="94" t="s">
        <v>104</v>
      </c>
      <c r="C2172" s="5" t="s">
        <v>179</v>
      </c>
      <c r="D2172" s="1"/>
      <c r="F2172" s="2"/>
      <c r="G2172" s="2"/>
      <c r="H2172" s="4">
        <f t="shared" si="55"/>
        <v>29820.540000000106</v>
      </c>
    </row>
    <row r="2173" spans="1:8" ht="23.25" hidden="1" customHeight="1" x14ac:dyDescent="0.3">
      <c r="A2173" s="3">
        <v>2026</v>
      </c>
      <c r="B2173" s="94" t="s">
        <v>104</v>
      </c>
      <c r="C2173" s="5" t="s">
        <v>179</v>
      </c>
      <c r="D2173" s="1"/>
      <c r="F2173" s="2"/>
      <c r="G2173" s="2"/>
      <c r="H2173" s="4">
        <f t="shared" si="55"/>
        <v>29820.540000000106</v>
      </c>
    </row>
    <row r="2174" spans="1:8" ht="23.25" hidden="1" customHeight="1" x14ac:dyDescent="0.3">
      <c r="A2174" s="3">
        <v>2026</v>
      </c>
      <c r="B2174" s="94" t="s">
        <v>104</v>
      </c>
      <c r="C2174" s="5" t="s">
        <v>179</v>
      </c>
      <c r="D2174" s="1"/>
      <c r="F2174" s="2"/>
      <c r="G2174" s="2"/>
      <c r="H2174" s="4">
        <f t="shared" si="55"/>
        <v>29820.540000000106</v>
      </c>
    </row>
    <row r="2175" spans="1:8" ht="23.25" hidden="1" customHeight="1" x14ac:dyDescent="0.3">
      <c r="A2175" s="3">
        <v>2026</v>
      </c>
      <c r="B2175" s="94" t="s">
        <v>104</v>
      </c>
      <c r="C2175" s="5" t="s">
        <v>179</v>
      </c>
      <c r="D2175" s="1"/>
      <c r="F2175" s="2"/>
      <c r="G2175" s="2"/>
      <c r="H2175" s="4">
        <f t="shared" si="55"/>
        <v>29820.540000000106</v>
      </c>
    </row>
    <row r="2176" spans="1:8" ht="23.25" hidden="1" customHeight="1" x14ac:dyDescent="0.3">
      <c r="A2176" s="3">
        <v>2026</v>
      </c>
      <c r="B2176" s="94" t="s">
        <v>104</v>
      </c>
      <c r="C2176" s="5" t="s">
        <v>179</v>
      </c>
      <c r="D2176" s="1"/>
      <c r="F2176" s="2"/>
      <c r="G2176" s="2"/>
      <c r="H2176" s="4">
        <f t="shared" si="55"/>
        <v>29820.540000000106</v>
      </c>
    </row>
    <row r="2177" spans="1:8" ht="23.25" hidden="1" customHeight="1" x14ac:dyDescent="0.3">
      <c r="A2177" s="3">
        <v>2026</v>
      </c>
      <c r="B2177" s="94" t="s">
        <v>104</v>
      </c>
      <c r="C2177" s="5" t="s">
        <v>179</v>
      </c>
      <c r="D2177" s="1"/>
      <c r="F2177" s="2"/>
      <c r="G2177" s="2"/>
      <c r="H2177" s="4">
        <f t="shared" si="55"/>
        <v>29820.540000000106</v>
      </c>
    </row>
    <row r="2178" spans="1:8" ht="23.25" hidden="1" customHeight="1" x14ac:dyDescent="0.3">
      <c r="A2178" s="3">
        <v>2026</v>
      </c>
      <c r="B2178" s="94" t="s">
        <v>104</v>
      </c>
      <c r="C2178" s="5" t="s">
        <v>179</v>
      </c>
      <c r="D2178" s="1"/>
      <c r="F2178" s="2"/>
      <c r="G2178" s="2"/>
      <c r="H2178" s="4">
        <f t="shared" si="55"/>
        <v>29820.540000000106</v>
      </c>
    </row>
    <row r="2179" spans="1:8" ht="23.25" hidden="1" customHeight="1" x14ac:dyDescent="0.3">
      <c r="A2179" s="3">
        <v>2026</v>
      </c>
      <c r="B2179" s="94" t="s">
        <v>104</v>
      </c>
      <c r="C2179" s="5" t="s">
        <v>179</v>
      </c>
      <c r="D2179" s="1"/>
      <c r="F2179" s="2"/>
      <c r="G2179" s="2"/>
      <c r="H2179" s="4">
        <f t="shared" si="55"/>
        <v>29820.540000000106</v>
      </c>
    </row>
    <row r="2180" spans="1:8" ht="23.25" hidden="1" customHeight="1" x14ac:dyDescent="0.3">
      <c r="A2180" s="3">
        <v>2026</v>
      </c>
      <c r="B2180" s="94" t="s">
        <v>104</v>
      </c>
      <c r="C2180" s="5" t="s">
        <v>179</v>
      </c>
      <c r="D2180" s="1"/>
      <c r="F2180" s="2"/>
      <c r="G2180" s="2"/>
      <c r="H2180" s="4">
        <f t="shared" si="55"/>
        <v>29820.540000000106</v>
      </c>
    </row>
    <row r="2181" spans="1:8" ht="23.25" hidden="1" customHeight="1" x14ac:dyDescent="0.3">
      <c r="A2181" s="3">
        <v>2026</v>
      </c>
      <c r="B2181" s="94" t="s">
        <v>104</v>
      </c>
      <c r="C2181" s="5" t="s">
        <v>179</v>
      </c>
      <c r="D2181" s="1"/>
      <c r="F2181" s="2"/>
      <c r="G2181" s="2"/>
      <c r="H2181" s="4">
        <f t="shared" si="55"/>
        <v>29820.540000000106</v>
      </c>
    </row>
    <row r="2182" spans="1:8" ht="23.25" hidden="1" customHeight="1" x14ac:dyDescent="0.3">
      <c r="A2182" s="3">
        <v>2026</v>
      </c>
      <c r="B2182" s="94" t="s">
        <v>104</v>
      </c>
      <c r="C2182" s="5" t="s">
        <v>179</v>
      </c>
      <c r="D2182" s="1"/>
      <c r="F2182" s="2"/>
      <c r="G2182" s="2"/>
      <c r="H2182" s="4">
        <f t="shared" si="55"/>
        <v>29820.540000000106</v>
      </c>
    </row>
    <row r="2183" spans="1:8" ht="23.25" hidden="1" customHeight="1" x14ac:dyDescent="0.3">
      <c r="A2183" s="3">
        <v>2026</v>
      </c>
      <c r="B2183" s="94" t="s">
        <v>104</v>
      </c>
      <c r="C2183" s="5" t="s">
        <v>179</v>
      </c>
      <c r="D2183" s="1"/>
      <c r="F2183" s="2"/>
      <c r="G2183" s="2"/>
      <c r="H2183" s="4">
        <f t="shared" si="55"/>
        <v>29820.540000000106</v>
      </c>
    </row>
    <row r="2184" spans="1:8" ht="23.25" hidden="1" customHeight="1" x14ac:dyDescent="0.3">
      <c r="A2184" s="3">
        <v>2026</v>
      </c>
      <c r="B2184" s="94" t="s">
        <v>104</v>
      </c>
      <c r="C2184" s="5" t="s">
        <v>179</v>
      </c>
      <c r="D2184" s="1"/>
      <c r="F2184" s="2"/>
      <c r="G2184" s="2"/>
      <c r="H2184" s="4">
        <f t="shared" si="55"/>
        <v>29820.540000000106</v>
      </c>
    </row>
    <row r="2185" spans="1:8" ht="23.25" hidden="1" customHeight="1" x14ac:dyDescent="0.3">
      <c r="A2185" s="3">
        <v>2026</v>
      </c>
      <c r="B2185" s="94" t="s">
        <v>104</v>
      </c>
      <c r="C2185" s="5" t="s">
        <v>179</v>
      </c>
      <c r="D2185" s="1"/>
      <c r="F2185" s="2"/>
      <c r="G2185" s="2"/>
      <c r="H2185" s="4">
        <f t="shared" si="55"/>
        <v>29820.540000000106</v>
      </c>
    </row>
    <row r="2186" spans="1:8" ht="23.25" hidden="1" customHeight="1" x14ac:dyDescent="0.3">
      <c r="A2186" s="3">
        <v>2026</v>
      </c>
      <c r="B2186" s="94" t="s">
        <v>104</v>
      </c>
      <c r="C2186" s="5" t="s">
        <v>179</v>
      </c>
      <c r="D2186" s="1"/>
      <c r="F2186" s="2"/>
      <c r="G2186" s="2"/>
      <c r="H2186" s="4">
        <f t="shared" si="55"/>
        <v>29820.540000000106</v>
      </c>
    </row>
    <row r="2187" spans="1:8" ht="23.25" hidden="1" customHeight="1" x14ac:dyDescent="0.3">
      <c r="A2187" s="3">
        <v>2026</v>
      </c>
      <c r="B2187" s="94" t="s">
        <v>104</v>
      </c>
      <c r="C2187" s="5" t="s">
        <v>179</v>
      </c>
      <c r="D2187" s="1"/>
      <c r="F2187" s="2"/>
      <c r="G2187" s="2"/>
      <c r="H2187" s="4">
        <f t="shared" si="55"/>
        <v>29820.540000000106</v>
      </c>
    </row>
    <row r="2188" spans="1:8" ht="23.25" hidden="1" customHeight="1" x14ac:dyDescent="0.3">
      <c r="A2188" s="3">
        <v>2026</v>
      </c>
      <c r="B2188" s="94" t="s">
        <v>104</v>
      </c>
      <c r="C2188" s="5" t="s">
        <v>179</v>
      </c>
      <c r="D2188" s="1"/>
      <c r="F2188" s="2"/>
      <c r="G2188" s="2"/>
      <c r="H2188" s="4">
        <f t="shared" ref="H2188:H2251" si="56">H2187+F2188-G2188</f>
        <v>29820.540000000106</v>
      </c>
    </row>
    <row r="2189" spans="1:8" ht="23.25" hidden="1" customHeight="1" x14ac:dyDescent="0.3">
      <c r="A2189" s="3">
        <v>2026</v>
      </c>
      <c r="B2189" s="94" t="s">
        <v>104</v>
      </c>
      <c r="C2189" s="5" t="s">
        <v>179</v>
      </c>
      <c r="D2189" s="1"/>
      <c r="F2189" s="2"/>
      <c r="G2189" s="2"/>
      <c r="H2189" s="4">
        <f t="shared" si="56"/>
        <v>29820.540000000106</v>
      </c>
    </row>
    <row r="2190" spans="1:8" ht="23.25" hidden="1" customHeight="1" x14ac:dyDescent="0.3">
      <c r="A2190" s="3">
        <v>2026</v>
      </c>
      <c r="B2190" s="94" t="s">
        <v>104</v>
      </c>
      <c r="C2190" s="5" t="s">
        <v>179</v>
      </c>
      <c r="D2190" s="1"/>
      <c r="F2190" s="2"/>
      <c r="G2190" s="2"/>
      <c r="H2190" s="4">
        <f t="shared" si="56"/>
        <v>29820.540000000106</v>
      </c>
    </row>
    <row r="2191" spans="1:8" ht="23.25" hidden="1" customHeight="1" x14ac:dyDescent="0.3">
      <c r="A2191" s="3">
        <v>2026</v>
      </c>
      <c r="B2191" s="94" t="s">
        <v>104</v>
      </c>
      <c r="C2191" s="5" t="s">
        <v>179</v>
      </c>
      <c r="D2191" s="1"/>
      <c r="F2191" s="2"/>
      <c r="G2191" s="2"/>
      <c r="H2191" s="4">
        <f t="shared" si="56"/>
        <v>29820.540000000106</v>
      </c>
    </row>
    <row r="2192" spans="1:8" ht="23.25" hidden="1" customHeight="1" x14ac:dyDescent="0.3">
      <c r="A2192" s="3">
        <v>2026</v>
      </c>
      <c r="B2192" s="94" t="s">
        <v>104</v>
      </c>
      <c r="C2192" s="5" t="s">
        <v>179</v>
      </c>
      <c r="D2192" s="1"/>
      <c r="F2192" s="2"/>
      <c r="G2192" s="2"/>
      <c r="H2192" s="4">
        <f t="shared" si="56"/>
        <v>29820.540000000106</v>
      </c>
    </row>
    <row r="2193" spans="1:8" ht="23.25" hidden="1" customHeight="1" x14ac:dyDescent="0.3">
      <c r="A2193" s="3">
        <v>2026</v>
      </c>
      <c r="B2193" s="94" t="s">
        <v>104</v>
      </c>
      <c r="C2193" s="5" t="s">
        <v>179</v>
      </c>
      <c r="D2193" s="1"/>
      <c r="F2193" s="2"/>
      <c r="G2193" s="2"/>
      <c r="H2193" s="4">
        <f t="shared" si="56"/>
        <v>29820.540000000106</v>
      </c>
    </row>
    <row r="2194" spans="1:8" ht="23.25" hidden="1" customHeight="1" x14ac:dyDescent="0.3">
      <c r="A2194" s="3">
        <v>2026</v>
      </c>
      <c r="B2194" s="94" t="s">
        <v>104</v>
      </c>
      <c r="C2194" s="5" t="s">
        <v>179</v>
      </c>
      <c r="D2194" s="1"/>
      <c r="F2194" s="2"/>
      <c r="G2194" s="2"/>
      <c r="H2194" s="4">
        <f t="shared" si="56"/>
        <v>29820.540000000106</v>
      </c>
    </row>
    <row r="2195" spans="1:8" ht="23.25" hidden="1" customHeight="1" x14ac:dyDescent="0.3">
      <c r="A2195" s="3">
        <v>2026</v>
      </c>
      <c r="B2195" s="94" t="s">
        <v>104</v>
      </c>
      <c r="C2195" s="5" t="s">
        <v>179</v>
      </c>
      <c r="D2195" s="1"/>
      <c r="F2195" s="2"/>
      <c r="G2195" s="2"/>
      <c r="H2195" s="4">
        <f t="shared" si="56"/>
        <v>29820.540000000106</v>
      </c>
    </row>
    <row r="2196" spans="1:8" ht="23.25" hidden="1" customHeight="1" x14ac:dyDescent="0.3">
      <c r="A2196" s="3">
        <v>2026</v>
      </c>
      <c r="B2196" s="94" t="s">
        <v>104</v>
      </c>
      <c r="C2196" s="5" t="s">
        <v>179</v>
      </c>
      <c r="D2196" s="1"/>
      <c r="F2196" s="2"/>
      <c r="G2196" s="2"/>
      <c r="H2196" s="4">
        <f t="shared" si="56"/>
        <v>29820.540000000106</v>
      </c>
    </row>
    <row r="2197" spans="1:8" ht="23.25" hidden="1" customHeight="1" x14ac:dyDescent="0.3">
      <c r="A2197" s="3">
        <v>2026</v>
      </c>
      <c r="B2197" s="94" t="s">
        <v>104</v>
      </c>
      <c r="C2197" s="5" t="s">
        <v>179</v>
      </c>
      <c r="D2197" s="1"/>
      <c r="F2197" s="2"/>
      <c r="G2197" s="2"/>
      <c r="H2197" s="4">
        <f t="shared" si="56"/>
        <v>29820.540000000106</v>
      </c>
    </row>
    <row r="2198" spans="1:8" ht="23.25" hidden="1" customHeight="1" x14ac:dyDescent="0.3">
      <c r="A2198" s="3">
        <v>2026</v>
      </c>
      <c r="B2198" s="94" t="s">
        <v>104</v>
      </c>
      <c r="C2198" s="5" t="s">
        <v>179</v>
      </c>
      <c r="D2198" s="1"/>
      <c r="F2198" s="2"/>
      <c r="G2198" s="2"/>
      <c r="H2198" s="4">
        <f t="shared" si="56"/>
        <v>29820.540000000106</v>
      </c>
    </row>
    <row r="2199" spans="1:8" ht="23.25" hidden="1" customHeight="1" x14ac:dyDescent="0.3">
      <c r="A2199" s="3">
        <v>2026</v>
      </c>
      <c r="B2199" s="94" t="s">
        <v>104</v>
      </c>
      <c r="C2199" s="5" t="s">
        <v>179</v>
      </c>
      <c r="D2199" s="1"/>
      <c r="F2199" s="2"/>
      <c r="G2199" s="2"/>
      <c r="H2199" s="4">
        <f t="shared" si="56"/>
        <v>29820.540000000106</v>
      </c>
    </row>
    <row r="2200" spans="1:8" ht="23.25" hidden="1" customHeight="1" x14ac:dyDescent="0.3">
      <c r="A2200" s="3">
        <v>2026</v>
      </c>
      <c r="B2200" s="94" t="s">
        <v>104</v>
      </c>
      <c r="C2200" s="5" t="s">
        <v>179</v>
      </c>
      <c r="D2200" s="1"/>
      <c r="F2200" s="2"/>
      <c r="G2200" s="2"/>
      <c r="H2200" s="4">
        <f t="shared" si="56"/>
        <v>29820.540000000106</v>
      </c>
    </row>
    <row r="2201" spans="1:8" ht="23.25" hidden="1" customHeight="1" x14ac:dyDescent="0.3">
      <c r="A2201" s="3">
        <v>2026</v>
      </c>
      <c r="B2201" s="94" t="s">
        <v>104</v>
      </c>
      <c r="C2201" s="5" t="s">
        <v>179</v>
      </c>
      <c r="D2201" s="1"/>
      <c r="F2201" s="2"/>
      <c r="G2201" s="2"/>
      <c r="H2201" s="4">
        <f t="shared" si="56"/>
        <v>29820.540000000106</v>
      </c>
    </row>
    <row r="2202" spans="1:8" ht="23.25" hidden="1" customHeight="1" x14ac:dyDescent="0.3">
      <c r="A2202" s="3">
        <v>2026</v>
      </c>
      <c r="B2202" s="94" t="s">
        <v>104</v>
      </c>
      <c r="C2202" s="5" t="s">
        <v>179</v>
      </c>
      <c r="D2202" s="1"/>
      <c r="F2202" s="2"/>
      <c r="G2202" s="2"/>
      <c r="H2202" s="4">
        <f t="shared" si="56"/>
        <v>29820.540000000106</v>
      </c>
    </row>
    <row r="2203" spans="1:8" ht="23.25" hidden="1" customHeight="1" x14ac:dyDescent="0.3">
      <c r="A2203" s="3">
        <v>2026</v>
      </c>
      <c r="B2203" s="94" t="s">
        <v>104</v>
      </c>
      <c r="C2203" s="5" t="s">
        <v>179</v>
      </c>
      <c r="D2203" s="1"/>
      <c r="F2203" s="2"/>
      <c r="G2203" s="2"/>
      <c r="H2203" s="4">
        <f t="shared" si="56"/>
        <v>29820.540000000106</v>
      </c>
    </row>
    <row r="2204" spans="1:8" ht="23.25" hidden="1" customHeight="1" x14ac:dyDescent="0.3">
      <c r="A2204" s="3">
        <v>2026</v>
      </c>
      <c r="B2204" s="94" t="s">
        <v>104</v>
      </c>
      <c r="C2204" s="5" t="s">
        <v>179</v>
      </c>
      <c r="D2204" s="1"/>
      <c r="F2204" s="2"/>
      <c r="G2204" s="2"/>
      <c r="H2204" s="4">
        <f t="shared" si="56"/>
        <v>29820.540000000106</v>
      </c>
    </row>
    <row r="2205" spans="1:8" ht="23.25" hidden="1" customHeight="1" x14ac:dyDescent="0.3">
      <c r="A2205" s="3">
        <v>2026</v>
      </c>
      <c r="B2205" s="94" t="s">
        <v>104</v>
      </c>
      <c r="C2205" s="5" t="s">
        <v>179</v>
      </c>
      <c r="D2205" s="1"/>
      <c r="F2205" s="2"/>
      <c r="G2205" s="2"/>
      <c r="H2205" s="4">
        <f t="shared" si="56"/>
        <v>29820.540000000106</v>
      </c>
    </row>
    <row r="2206" spans="1:8" ht="23.25" hidden="1" customHeight="1" x14ac:dyDescent="0.3">
      <c r="A2206" s="3">
        <v>2026</v>
      </c>
      <c r="B2206" s="94" t="s">
        <v>104</v>
      </c>
      <c r="C2206" s="5" t="s">
        <v>179</v>
      </c>
      <c r="D2206" s="1"/>
      <c r="F2206" s="2"/>
      <c r="G2206" s="2"/>
      <c r="H2206" s="4">
        <f t="shared" si="56"/>
        <v>29820.540000000106</v>
      </c>
    </row>
    <row r="2207" spans="1:8" ht="23.25" hidden="1" customHeight="1" x14ac:dyDescent="0.3">
      <c r="A2207" s="3">
        <v>2026</v>
      </c>
      <c r="B2207" s="94" t="s">
        <v>104</v>
      </c>
      <c r="C2207" s="5" t="s">
        <v>179</v>
      </c>
      <c r="D2207" s="1"/>
      <c r="F2207" s="2"/>
      <c r="G2207" s="2"/>
      <c r="H2207" s="4">
        <f t="shared" si="56"/>
        <v>29820.540000000106</v>
      </c>
    </row>
    <row r="2208" spans="1:8" ht="23.25" hidden="1" customHeight="1" x14ac:dyDescent="0.3">
      <c r="A2208" s="3">
        <v>2026</v>
      </c>
      <c r="B2208" s="94" t="s">
        <v>104</v>
      </c>
      <c r="C2208" s="5" t="s">
        <v>179</v>
      </c>
      <c r="D2208" s="1"/>
      <c r="F2208" s="2"/>
      <c r="G2208" s="2"/>
      <c r="H2208" s="4">
        <f t="shared" si="56"/>
        <v>29820.540000000106</v>
      </c>
    </row>
    <row r="2209" spans="1:8" ht="23.25" hidden="1" customHeight="1" x14ac:dyDescent="0.3">
      <c r="A2209" s="3">
        <v>2026</v>
      </c>
      <c r="B2209" s="94" t="s">
        <v>104</v>
      </c>
      <c r="C2209" s="5" t="s">
        <v>179</v>
      </c>
      <c r="D2209" s="1"/>
      <c r="F2209" s="2"/>
      <c r="G2209" s="2"/>
      <c r="H2209" s="4">
        <f t="shared" si="56"/>
        <v>29820.540000000106</v>
      </c>
    </row>
    <row r="2210" spans="1:8" ht="23.25" hidden="1" customHeight="1" x14ac:dyDescent="0.3">
      <c r="A2210" s="3">
        <v>2026</v>
      </c>
      <c r="B2210" s="94" t="s">
        <v>104</v>
      </c>
      <c r="C2210" s="5" t="s">
        <v>179</v>
      </c>
      <c r="D2210" s="1"/>
      <c r="F2210" s="2"/>
      <c r="G2210" s="2"/>
      <c r="H2210" s="4">
        <f t="shared" si="56"/>
        <v>29820.540000000106</v>
      </c>
    </row>
    <row r="2211" spans="1:8" ht="23.25" hidden="1" customHeight="1" x14ac:dyDescent="0.3">
      <c r="A2211" s="3">
        <v>2026</v>
      </c>
      <c r="B2211" s="94" t="s">
        <v>104</v>
      </c>
      <c r="C2211" s="5" t="s">
        <v>179</v>
      </c>
      <c r="D2211" s="1"/>
      <c r="F2211" s="2"/>
      <c r="G2211" s="2"/>
      <c r="H2211" s="4">
        <f t="shared" si="56"/>
        <v>29820.540000000106</v>
      </c>
    </row>
    <row r="2212" spans="1:8" ht="23.25" hidden="1" customHeight="1" x14ac:dyDescent="0.3">
      <c r="A2212" s="3">
        <v>2026</v>
      </c>
      <c r="B2212" s="94" t="s">
        <v>104</v>
      </c>
      <c r="C2212" s="5" t="s">
        <v>179</v>
      </c>
      <c r="D2212" s="1"/>
      <c r="F2212" s="2"/>
      <c r="G2212" s="2"/>
      <c r="H2212" s="4">
        <f t="shared" si="56"/>
        <v>29820.540000000106</v>
      </c>
    </row>
    <row r="2213" spans="1:8" ht="23.25" hidden="1" customHeight="1" x14ac:dyDescent="0.3">
      <c r="A2213" s="3">
        <v>2026</v>
      </c>
      <c r="B2213" s="94" t="s">
        <v>104</v>
      </c>
      <c r="C2213" s="5" t="s">
        <v>179</v>
      </c>
      <c r="D2213" s="1"/>
      <c r="F2213" s="2"/>
      <c r="G2213" s="2"/>
      <c r="H2213" s="4">
        <f t="shared" si="56"/>
        <v>29820.540000000106</v>
      </c>
    </row>
    <row r="2214" spans="1:8" ht="23.25" hidden="1" customHeight="1" x14ac:dyDescent="0.3">
      <c r="A2214" s="3">
        <v>2026</v>
      </c>
      <c r="B2214" s="94" t="s">
        <v>104</v>
      </c>
      <c r="C2214" s="5" t="s">
        <v>179</v>
      </c>
      <c r="D2214" s="1"/>
      <c r="F2214" s="2"/>
      <c r="G2214" s="2"/>
      <c r="H2214" s="4">
        <f t="shared" si="56"/>
        <v>29820.540000000106</v>
      </c>
    </row>
    <row r="2215" spans="1:8" ht="23.25" hidden="1" customHeight="1" x14ac:dyDescent="0.3">
      <c r="A2215" s="3">
        <v>2026</v>
      </c>
      <c r="B2215" s="94" t="s">
        <v>104</v>
      </c>
      <c r="C2215" s="5" t="s">
        <v>179</v>
      </c>
      <c r="D2215" s="1"/>
      <c r="F2215" s="2"/>
      <c r="G2215" s="2"/>
      <c r="H2215" s="4">
        <f t="shared" si="56"/>
        <v>29820.540000000106</v>
      </c>
    </row>
    <row r="2216" spans="1:8" ht="23.25" hidden="1" customHeight="1" x14ac:dyDescent="0.3">
      <c r="A2216" s="3">
        <v>2026</v>
      </c>
      <c r="B2216" s="94" t="s">
        <v>104</v>
      </c>
      <c r="C2216" s="5" t="s">
        <v>179</v>
      </c>
      <c r="D2216" s="1"/>
      <c r="F2216" s="2"/>
      <c r="G2216" s="2"/>
      <c r="H2216" s="4">
        <f t="shared" si="56"/>
        <v>29820.540000000106</v>
      </c>
    </row>
    <row r="2217" spans="1:8" ht="23.25" hidden="1" customHeight="1" x14ac:dyDescent="0.3">
      <c r="A2217" s="3">
        <v>2026</v>
      </c>
      <c r="B2217" s="94" t="s">
        <v>104</v>
      </c>
      <c r="C2217" s="5" t="s">
        <v>179</v>
      </c>
      <c r="D2217" s="1"/>
      <c r="F2217" s="2"/>
      <c r="G2217" s="2"/>
      <c r="H2217" s="4">
        <f t="shared" si="56"/>
        <v>29820.540000000106</v>
      </c>
    </row>
    <row r="2218" spans="1:8" ht="23.25" hidden="1" customHeight="1" x14ac:dyDescent="0.3">
      <c r="A2218" s="3">
        <v>2026</v>
      </c>
      <c r="B2218" s="94" t="s">
        <v>104</v>
      </c>
      <c r="C2218" s="5" t="s">
        <v>179</v>
      </c>
      <c r="D2218" s="1"/>
      <c r="F2218" s="2"/>
      <c r="G2218" s="2"/>
      <c r="H2218" s="4">
        <f t="shared" si="56"/>
        <v>29820.540000000106</v>
      </c>
    </row>
    <row r="2219" spans="1:8" ht="23.25" hidden="1" customHeight="1" x14ac:dyDescent="0.3">
      <c r="A2219" s="3">
        <v>2026</v>
      </c>
      <c r="B2219" s="94" t="s">
        <v>104</v>
      </c>
      <c r="C2219" s="5" t="s">
        <v>179</v>
      </c>
      <c r="D2219" s="1"/>
      <c r="F2219" s="2"/>
      <c r="G2219" s="2"/>
      <c r="H2219" s="4">
        <f t="shared" si="56"/>
        <v>29820.540000000106</v>
      </c>
    </row>
    <row r="2220" spans="1:8" ht="23.25" hidden="1" customHeight="1" x14ac:dyDescent="0.3">
      <c r="A2220" s="3">
        <v>2026</v>
      </c>
      <c r="B2220" s="94" t="s">
        <v>104</v>
      </c>
      <c r="C2220" s="5" t="s">
        <v>179</v>
      </c>
      <c r="D2220" s="1"/>
      <c r="F2220" s="2"/>
      <c r="G2220" s="2"/>
      <c r="H2220" s="4">
        <f t="shared" si="56"/>
        <v>29820.540000000106</v>
      </c>
    </row>
    <row r="2221" spans="1:8" ht="23.25" hidden="1" customHeight="1" x14ac:dyDescent="0.3">
      <c r="A2221" s="3">
        <v>2026</v>
      </c>
      <c r="B2221" s="94" t="s">
        <v>104</v>
      </c>
      <c r="C2221" s="5" t="s">
        <v>179</v>
      </c>
      <c r="D2221" s="1"/>
      <c r="F2221" s="2"/>
      <c r="G2221" s="2"/>
      <c r="H2221" s="4">
        <f t="shared" si="56"/>
        <v>29820.540000000106</v>
      </c>
    </row>
    <row r="2222" spans="1:8" ht="23.25" hidden="1" customHeight="1" x14ac:dyDescent="0.3">
      <c r="A2222" s="3">
        <v>2026</v>
      </c>
      <c r="B2222" s="94" t="s">
        <v>104</v>
      </c>
      <c r="C2222" s="5" t="s">
        <v>179</v>
      </c>
      <c r="D2222" s="1"/>
      <c r="F2222" s="2"/>
      <c r="G2222" s="2"/>
      <c r="H2222" s="4">
        <f t="shared" si="56"/>
        <v>29820.540000000106</v>
      </c>
    </row>
    <row r="2223" spans="1:8" ht="23.25" hidden="1" customHeight="1" x14ac:dyDescent="0.3">
      <c r="A2223" s="3">
        <v>2026</v>
      </c>
      <c r="B2223" s="94" t="s">
        <v>104</v>
      </c>
      <c r="C2223" s="5" t="s">
        <v>179</v>
      </c>
      <c r="D2223" s="1"/>
      <c r="F2223" s="2"/>
      <c r="G2223" s="2"/>
      <c r="H2223" s="4">
        <f t="shared" si="56"/>
        <v>29820.540000000106</v>
      </c>
    </row>
    <row r="2224" spans="1:8" ht="23.25" hidden="1" customHeight="1" x14ac:dyDescent="0.3">
      <c r="A2224" s="3">
        <v>2026</v>
      </c>
      <c r="B2224" s="94" t="s">
        <v>104</v>
      </c>
      <c r="C2224" s="5" t="s">
        <v>179</v>
      </c>
      <c r="D2224" s="1"/>
      <c r="F2224" s="2"/>
      <c r="G2224" s="2"/>
      <c r="H2224" s="4">
        <f t="shared" si="56"/>
        <v>29820.540000000106</v>
      </c>
    </row>
    <row r="2225" spans="1:8" ht="23.25" hidden="1" customHeight="1" x14ac:dyDescent="0.3">
      <c r="A2225" s="3">
        <v>2026</v>
      </c>
      <c r="B2225" s="94" t="s">
        <v>104</v>
      </c>
      <c r="C2225" s="5" t="s">
        <v>179</v>
      </c>
      <c r="D2225" s="1"/>
      <c r="F2225" s="2"/>
      <c r="G2225" s="2"/>
      <c r="H2225" s="4">
        <f t="shared" si="56"/>
        <v>29820.540000000106</v>
      </c>
    </row>
    <row r="2226" spans="1:8" ht="23.25" hidden="1" customHeight="1" x14ac:dyDescent="0.3">
      <c r="A2226" s="3">
        <v>2026</v>
      </c>
      <c r="B2226" s="94" t="s">
        <v>104</v>
      </c>
      <c r="C2226" s="5" t="s">
        <v>179</v>
      </c>
      <c r="D2226" s="1"/>
      <c r="F2226" s="2"/>
      <c r="G2226" s="2"/>
      <c r="H2226" s="4">
        <f t="shared" si="56"/>
        <v>29820.540000000106</v>
      </c>
    </row>
    <row r="2227" spans="1:8" ht="23.25" hidden="1" customHeight="1" x14ac:dyDescent="0.3">
      <c r="A2227" s="3">
        <v>2026</v>
      </c>
      <c r="B2227" s="94" t="s">
        <v>104</v>
      </c>
      <c r="C2227" s="5" t="s">
        <v>179</v>
      </c>
      <c r="D2227" s="1"/>
      <c r="F2227" s="2"/>
      <c r="G2227" s="2"/>
      <c r="H2227" s="4">
        <f t="shared" si="56"/>
        <v>29820.540000000106</v>
      </c>
    </row>
    <row r="2228" spans="1:8" ht="23.25" hidden="1" customHeight="1" x14ac:dyDescent="0.3">
      <c r="A2228" s="3">
        <v>2026</v>
      </c>
      <c r="B2228" s="94" t="s">
        <v>104</v>
      </c>
      <c r="C2228" s="5" t="s">
        <v>179</v>
      </c>
      <c r="D2228" s="1"/>
      <c r="F2228" s="2"/>
      <c r="G2228" s="2"/>
      <c r="H2228" s="4">
        <f t="shared" si="56"/>
        <v>29820.540000000106</v>
      </c>
    </row>
    <row r="2229" spans="1:8" ht="23.25" hidden="1" customHeight="1" x14ac:dyDescent="0.3">
      <c r="A2229" s="3">
        <v>2026</v>
      </c>
      <c r="B2229" s="94" t="s">
        <v>104</v>
      </c>
      <c r="C2229" s="5" t="s">
        <v>179</v>
      </c>
      <c r="D2229" s="1"/>
      <c r="F2229" s="2"/>
      <c r="G2229" s="2"/>
      <c r="H2229" s="4">
        <f t="shared" si="56"/>
        <v>29820.540000000106</v>
      </c>
    </row>
    <row r="2230" spans="1:8" ht="23.25" hidden="1" customHeight="1" x14ac:dyDescent="0.3">
      <c r="A2230" s="3">
        <v>2026</v>
      </c>
      <c r="B2230" s="94" t="s">
        <v>104</v>
      </c>
      <c r="C2230" s="5" t="s">
        <v>179</v>
      </c>
      <c r="D2230" s="1"/>
      <c r="F2230" s="2"/>
      <c r="G2230" s="2"/>
      <c r="H2230" s="4">
        <f t="shared" si="56"/>
        <v>29820.540000000106</v>
      </c>
    </row>
    <row r="2231" spans="1:8" ht="23.25" hidden="1" customHeight="1" x14ac:dyDescent="0.3">
      <c r="A2231" s="3">
        <v>2026</v>
      </c>
      <c r="B2231" s="94" t="s">
        <v>104</v>
      </c>
      <c r="C2231" s="5" t="s">
        <v>179</v>
      </c>
      <c r="D2231" s="1"/>
      <c r="F2231" s="2"/>
      <c r="G2231" s="2"/>
      <c r="H2231" s="4">
        <f t="shared" si="56"/>
        <v>29820.540000000106</v>
      </c>
    </row>
    <row r="2232" spans="1:8" ht="23.25" hidden="1" customHeight="1" x14ac:dyDescent="0.3">
      <c r="A2232" s="3">
        <v>2026</v>
      </c>
      <c r="B2232" s="94" t="s">
        <v>104</v>
      </c>
      <c r="C2232" s="5" t="s">
        <v>179</v>
      </c>
      <c r="D2232" s="1"/>
      <c r="F2232" s="2"/>
      <c r="G2232" s="2"/>
      <c r="H2232" s="4">
        <f t="shared" si="56"/>
        <v>29820.540000000106</v>
      </c>
    </row>
    <row r="2233" spans="1:8" ht="23.25" hidden="1" customHeight="1" x14ac:dyDescent="0.3">
      <c r="A2233" s="3">
        <v>2026</v>
      </c>
      <c r="B2233" s="94" t="s">
        <v>104</v>
      </c>
      <c r="C2233" s="5" t="s">
        <v>179</v>
      </c>
      <c r="D2233" s="1"/>
      <c r="F2233" s="2"/>
      <c r="G2233" s="2"/>
      <c r="H2233" s="4">
        <f t="shared" si="56"/>
        <v>29820.540000000106</v>
      </c>
    </row>
    <row r="2234" spans="1:8" ht="23.25" hidden="1" customHeight="1" x14ac:dyDescent="0.3">
      <c r="A2234" s="3">
        <v>2026</v>
      </c>
      <c r="B2234" s="94" t="s">
        <v>104</v>
      </c>
      <c r="C2234" s="5" t="s">
        <v>179</v>
      </c>
      <c r="D2234" s="1"/>
      <c r="F2234" s="2"/>
      <c r="G2234" s="2"/>
      <c r="H2234" s="4">
        <f t="shared" si="56"/>
        <v>29820.540000000106</v>
      </c>
    </row>
    <row r="2235" spans="1:8" ht="23.25" hidden="1" customHeight="1" x14ac:dyDescent="0.3">
      <c r="A2235" s="3">
        <v>2026</v>
      </c>
      <c r="B2235" s="94" t="s">
        <v>104</v>
      </c>
      <c r="C2235" s="5" t="s">
        <v>179</v>
      </c>
      <c r="D2235" s="1"/>
      <c r="F2235" s="2"/>
      <c r="G2235" s="2"/>
      <c r="H2235" s="4">
        <f t="shared" si="56"/>
        <v>29820.540000000106</v>
      </c>
    </row>
    <row r="2236" spans="1:8" ht="23.25" hidden="1" customHeight="1" x14ac:dyDescent="0.3">
      <c r="A2236" s="3">
        <v>2026</v>
      </c>
      <c r="B2236" s="94" t="s">
        <v>104</v>
      </c>
      <c r="C2236" s="5" t="s">
        <v>179</v>
      </c>
      <c r="D2236" s="1"/>
      <c r="F2236" s="2"/>
      <c r="G2236" s="2"/>
      <c r="H2236" s="4">
        <f t="shared" si="56"/>
        <v>29820.540000000106</v>
      </c>
    </row>
    <row r="2237" spans="1:8" ht="23.25" hidden="1" customHeight="1" x14ac:dyDescent="0.3">
      <c r="A2237" s="3">
        <v>2026</v>
      </c>
      <c r="B2237" s="94" t="s">
        <v>104</v>
      </c>
      <c r="C2237" s="5" t="s">
        <v>179</v>
      </c>
      <c r="D2237" s="1"/>
      <c r="F2237" s="2"/>
      <c r="G2237" s="2"/>
      <c r="H2237" s="4">
        <f t="shared" si="56"/>
        <v>29820.540000000106</v>
      </c>
    </row>
    <row r="2238" spans="1:8" ht="23.25" hidden="1" customHeight="1" x14ac:dyDescent="0.3">
      <c r="A2238" s="3">
        <v>2026</v>
      </c>
      <c r="B2238" s="94" t="s">
        <v>104</v>
      </c>
      <c r="C2238" s="5" t="s">
        <v>179</v>
      </c>
      <c r="D2238" s="1"/>
      <c r="F2238" s="2"/>
      <c r="G2238" s="2"/>
      <c r="H2238" s="4">
        <f t="shared" si="56"/>
        <v>29820.540000000106</v>
      </c>
    </row>
    <row r="2239" spans="1:8" ht="23.25" hidden="1" customHeight="1" x14ac:dyDescent="0.3">
      <c r="A2239" s="3">
        <v>2026</v>
      </c>
      <c r="B2239" s="94" t="s">
        <v>104</v>
      </c>
      <c r="C2239" s="5" t="s">
        <v>179</v>
      </c>
      <c r="D2239" s="1"/>
      <c r="F2239" s="2"/>
      <c r="G2239" s="2"/>
      <c r="H2239" s="4">
        <f t="shared" si="56"/>
        <v>29820.540000000106</v>
      </c>
    </row>
    <row r="2240" spans="1:8" ht="23.25" hidden="1" customHeight="1" x14ac:dyDescent="0.3">
      <c r="A2240" s="3">
        <v>2026</v>
      </c>
      <c r="B2240" s="94" t="s">
        <v>104</v>
      </c>
      <c r="C2240" s="5" t="s">
        <v>179</v>
      </c>
      <c r="D2240" s="1"/>
      <c r="F2240" s="2"/>
      <c r="G2240" s="2"/>
      <c r="H2240" s="4">
        <f t="shared" si="56"/>
        <v>29820.540000000106</v>
      </c>
    </row>
    <row r="2241" spans="1:8" ht="23.25" hidden="1" customHeight="1" x14ac:dyDescent="0.3">
      <c r="A2241" s="3">
        <v>2026</v>
      </c>
      <c r="B2241" s="94" t="s">
        <v>104</v>
      </c>
      <c r="C2241" s="5" t="s">
        <v>179</v>
      </c>
      <c r="D2241" s="1"/>
      <c r="F2241" s="2"/>
      <c r="G2241" s="2"/>
      <c r="H2241" s="4">
        <f t="shared" si="56"/>
        <v>29820.540000000106</v>
      </c>
    </row>
    <row r="2242" spans="1:8" ht="23.25" hidden="1" customHeight="1" x14ac:dyDescent="0.3">
      <c r="A2242" s="3">
        <v>2026</v>
      </c>
      <c r="B2242" s="94" t="s">
        <v>104</v>
      </c>
      <c r="C2242" s="5" t="s">
        <v>179</v>
      </c>
      <c r="D2242" s="1"/>
      <c r="F2242" s="2"/>
      <c r="G2242" s="2"/>
      <c r="H2242" s="4">
        <f t="shared" si="56"/>
        <v>29820.540000000106</v>
      </c>
    </row>
    <row r="2243" spans="1:8" ht="23.25" hidden="1" customHeight="1" x14ac:dyDescent="0.3">
      <c r="A2243" s="3">
        <v>2026</v>
      </c>
      <c r="B2243" s="94" t="s">
        <v>104</v>
      </c>
      <c r="C2243" s="5" t="s">
        <v>179</v>
      </c>
      <c r="D2243" s="1"/>
      <c r="F2243" s="2"/>
      <c r="G2243" s="2"/>
      <c r="H2243" s="4">
        <f t="shared" si="56"/>
        <v>29820.540000000106</v>
      </c>
    </row>
    <row r="2244" spans="1:8" ht="23.25" hidden="1" customHeight="1" x14ac:dyDescent="0.3">
      <c r="A2244" s="3">
        <v>2026</v>
      </c>
      <c r="B2244" s="94" t="s">
        <v>104</v>
      </c>
      <c r="C2244" s="5" t="s">
        <v>179</v>
      </c>
      <c r="D2244" s="1"/>
      <c r="F2244" s="2"/>
      <c r="G2244" s="2"/>
      <c r="H2244" s="4">
        <f t="shared" si="56"/>
        <v>29820.540000000106</v>
      </c>
    </row>
    <row r="2245" spans="1:8" ht="23.25" hidden="1" customHeight="1" x14ac:dyDescent="0.3">
      <c r="A2245" s="3">
        <v>2026</v>
      </c>
      <c r="B2245" s="94" t="s">
        <v>104</v>
      </c>
      <c r="C2245" s="5" t="s">
        <v>179</v>
      </c>
      <c r="D2245" s="1"/>
      <c r="F2245" s="2"/>
      <c r="G2245" s="2"/>
      <c r="H2245" s="4">
        <f t="shared" si="56"/>
        <v>29820.540000000106</v>
      </c>
    </row>
    <row r="2246" spans="1:8" ht="23.25" hidden="1" customHeight="1" x14ac:dyDescent="0.3">
      <c r="A2246" s="3">
        <v>2026</v>
      </c>
      <c r="B2246" s="94" t="s">
        <v>104</v>
      </c>
      <c r="C2246" s="5" t="s">
        <v>179</v>
      </c>
      <c r="D2246" s="1"/>
      <c r="F2246" s="2"/>
      <c r="G2246" s="2"/>
      <c r="H2246" s="4">
        <f t="shared" si="56"/>
        <v>29820.540000000106</v>
      </c>
    </row>
    <row r="2247" spans="1:8" ht="23.25" hidden="1" customHeight="1" x14ac:dyDescent="0.3">
      <c r="A2247" s="3">
        <v>2026</v>
      </c>
      <c r="B2247" s="94" t="s">
        <v>104</v>
      </c>
      <c r="C2247" s="5" t="s">
        <v>179</v>
      </c>
      <c r="D2247" s="1"/>
      <c r="F2247" s="2"/>
      <c r="G2247" s="2"/>
      <c r="H2247" s="4">
        <f t="shared" si="56"/>
        <v>29820.540000000106</v>
      </c>
    </row>
    <row r="2248" spans="1:8" ht="23.25" hidden="1" customHeight="1" x14ac:dyDescent="0.3">
      <c r="A2248" s="3">
        <v>2026</v>
      </c>
      <c r="B2248" s="94" t="s">
        <v>104</v>
      </c>
      <c r="C2248" s="5" t="s">
        <v>179</v>
      </c>
      <c r="D2248" s="1"/>
      <c r="F2248" s="2"/>
      <c r="G2248" s="2"/>
      <c r="H2248" s="4">
        <f t="shared" si="56"/>
        <v>29820.540000000106</v>
      </c>
    </row>
    <row r="2249" spans="1:8" ht="23.25" hidden="1" customHeight="1" x14ac:dyDescent="0.3">
      <c r="A2249" s="3">
        <v>2026</v>
      </c>
      <c r="B2249" s="94" t="s">
        <v>104</v>
      </c>
      <c r="C2249" s="5" t="s">
        <v>179</v>
      </c>
      <c r="D2249" s="1"/>
      <c r="F2249" s="2"/>
      <c r="G2249" s="2"/>
      <c r="H2249" s="4">
        <f t="shared" si="56"/>
        <v>29820.540000000106</v>
      </c>
    </row>
    <row r="2250" spans="1:8" ht="23.25" hidden="1" customHeight="1" x14ac:dyDescent="0.3">
      <c r="A2250" s="3">
        <v>2026</v>
      </c>
      <c r="B2250" s="94" t="s">
        <v>104</v>
      </c>
      <c r="C2250" s="5" t="s">
        <v>179</v>
      </c>
      <c r="D2250" s="1"/>
      <c r="F2250" s="2"/>
      <c r="G2250" s="2"/>
      <c r="H2250" s="4">
        <f t="shared" si="56"/>
        <v>29820.540000000106</v>
      </c>
    </row>
    <row r="2251" spans="1:8" ht="23.25" hidden="1" customHeight="1" x14ac:dyDescent="0.3">
      <c r="A2251" s="3">
        <v>2026</v>
      </c>
      <c r="B2251" s="94" t="s">
        <v>104</v>
      </c>
      <c r="C2251" s="5" t="s">
        <v>179</v>
      </c>
      <c r="D2251" s="1"/>
      <c r="F2251" s="2"/>
      <c r="G2251" s="2"/>
      <c r="H2251" s="4">
        <f t="shared" si="56"/>
        <v>29820.540000000106</v>
      </c>
    </row>
    <row r="2252" spans="1:8" ht="23.25" hidden="1" customHeight="1" x14ac:dyDescent="0.3">
      <c r="A2252" s="3">
        <v>2026</v>
      </c>
      <c r="B2252" s="94" t="s">
        <v>104</v>
      </c>
      <c r="C2252" s="5" t="s">
        <v>179</v>
      </c>
      <c r="D2252" s="1"/>
      <c r="F2252" s="2"/>
      <c r="G2252" s="2"/>
      <c r="H2252" s="4">
        <f t="shared" ref="H2252:H2259" si="57">H2251+F2252-G2252</f>
        <v>29820.540000000106</v>
      </c>
    </row>
    <row r="2253" spans="1:8" ht="23.25" hidden="1" customHeight="1" x14ac:dyDescent="0.3">
      <c r="A2253" s="3">
        <v>2026</v>
      </c>
      <c r="B2253" s="94" t="s">
        <v>104</v>
      </c>
      <c r="C2253" s="5" t="s">
        <v>179</v>
      </c>
      <c r="D2253" s="1"/>
      <c r="F2253" s="2"/>
      <c r="G2253" s="2"/>
      <c r="H2253" s="4">
        <f t="shared" si="57"/>
        <v>29820.540000000106</v>
      </c>
    </row>
    <row r="2254" spans="1:8" ht="23.25" hidden="1" customHeight="1" x14ac:dyDescent="0.3">
      <c r="A2254" s="3">
        <v>2026</v>
      </c>
      <c r="B2254" s="94" t="s">
        <v>104</v>
      </c>
      <c r="C2254" s="5" t="s">
        <v>179</v>
      </c>
      <c r="D2254" s="1"/>
      <c r="F2254" s="2"/>
      <c r="G2254" s="2"/>
      <c r="H2254" s="4">
        <f t="shared" si="57"/>
        <v>29820.540000000106</v>
      </c>
    </row>
    <row r="2255" spans="1:8" ht="23.25" hidden="1" customHeight="1" x14ac:dyDescent="0.3">
      <c r="A2255" s="3">
        <v>2026</v>
      </c>
      <c r="B2255" s="94" t="s">
        <v>104</v>
      </c>
      <c r="C2255" s="5" t="s">
        <v>179</v>
      </c>
      <c r="D2255" s="1"/>
      <c r="F2255" s="2"/>
      <c r="G2255" s="2"/>
      <c r="H2255" s="4">
        <f t="shared" si="57"/>
        <v>29820.540000000106</v>
      </c>
    </row>
    <row r="2256" spans="1:8" ht="23.25" hidden="1" customHeight="1" x14ac:dyDescent="0.3">
      <c r="A2256" s="3">
        <v>2026</v>
      </c>
      <c r="B2256" s="94" t="s">
        <v>104</v>
      </c>
      <c r="C2256" s="5" t="s">
        <v>179</v>
      </c>
      <c r="D2256" s="1"/>
      <c r="F2256" s="2"/>
      <c r="G2256" s="2"/>
      <c r="H2256" s="4">
        <f t="shared" si="57"/>
        <v>29820.540000000106</v>
      </c>
    </row>
    <row r="2257" spans="1:8" ht="23.25" hidden="1" customHeight="1" x14ac:dyDescent="0.3">
      <c r="A2257" s="3">
        <v>2026</v>
      </c>
      <c r="B2257" s="94" t="s">
        <v>104</v>
      </c>
      <c r="C2257" s="5" t="s">
        <v>179</v>
      </c>
      <c r="D2257" s="1"/>
      <c r="F2257" s="2"/>
      <c r="G2257" s="2"/>
      <c r="H2257" s="4">
        <f t="shared" si="57"/>
        <v>29820.540000000106</v>
      </c>
    </row>
    <row r="2258" spans="1:8" ht="23.25" hidden="1" customHeight="1" x14ac:dyDescent="0.3">
      <c r="A2258" s="3">
        <v>2026</v>
      </c>
      <c r="B2258" s="94" t="s">
        <v>104</v>
      </c>
      <c r="C2258" s="5" t="s">
        <v>179</v>
      </c>
      <c r="D2258" s="1"/>
      <c r="F2258" s="2"/>
      <c r="G2258" s="2"/>
      <c r="H2258" s="4">
        <f t="shared" si="57"/>
        <v>29820.540000000106</v>
      </c>
    </row>
    <row r="2259" spans="1:8" ht="23.25" hidden="1" customHeight="1" x14ac:dyDescent="0.3">
      <c r="A2259" s="3">
        <v>2026</v>
      </c>
      <c r="B2259" s="94" t="s">
        <v>104</v>
      </c>
      <c r="C2259" s="5" t="s">
        <v>179</v>
      </c>
      <c r="D2259" s="1"/>
      <c r="F2259" s="2"/>
      <c r="G2259" s="2"/>
      <c r="H2259" s="4">
        <f t="shared" si="57"/>
        <v>29820.540000000106</v>
      </c>
    </row>
  </sheetData>
  <autoFilter ref="A2:K2259" xr:uid="{00000000-0009-0000-0000-000010000000}">
    <filterColumn colId="0">
      <filters>
        <filter val="2025"/>
      </filters>
    </filterColumn>
    <filterColumn colId="1">
      <filters>
        <filter val="Dec"/>
      </filters>
    </filterColumn>
    <sortState xmlns:xlrd2="http://schemas.microsoft.com/office/spreadsheetml/2017/richdata2" ref="A1345:K1847">
      <sortCondition ref="C2:C1847"/>
    </sortState>
  </autoFilter>
  <phoneticPr fontId="20" type="noConversion"/>
  <pageMargins left="0.7" right="0.7" top="0.75" bottom="0.75" header="0.3" footer="0.3"/>
  <pageSetup paperSize="9" scale="78" fitToHeight="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filterMode="1">
    <tabColor rgb="FF00B0F0"/>
    <pageSetUpPr fitToPage="1"/>
  </sheetPr>
  <dimension ref="A1:XFB5199"/>
  <sheetViews>
    <sheetView tabSelected="1" zoomScale="120" zoomScaleNormal="120" workbookViewId="0">
      <pane xSplit="2" ySplit="2" topLeftCell="C3" activePane="bottomRight" state="frozen"/>
      <selection activeCell="I13" sqref="I13"/>
      <selection pane="topRight" activeCell="I13" sqref="I13"/>
      <selection pane="bottomLeft" activeCell="I13" sqref="I13"/>
      <selection pane="bottomRight" activeCell="J5077" sqref="J5077"/>
    </sheetView>
  </sheetViews>
  <sheetFormatPr defaultColWidth="8.77734375" defaultRowHeight="22.5" customHeight="1" x14ac:dyDescent="0.25"/>
  <cols>
    <col min="1" max="1" width="8.21875" style="1" customWidth="1"/>
    <col min="2" max="2" width="9.44140625" style="1" customWidth="1"/>
    <col min="3" max="3" width="12.5546875" style="1" customWidth="1"/>
    <col min="4" max="4" width="34.5546875" style="10" customWidth="1"/>
    <col min="5" max="5" width="19" style="3" customWidth="1"/>
    <col min="6" max="7" width="15.44140625" style="2" customWidth="1"/>
    <col min="8" max="8" width="15.44140625" style="1" customWidth="1"/>
    <col min="9" max="9" width="8.77734375" style="1" customWidth="1"/>
    <col min="10" max="10" width="15.44140625" style="3" customWidth="1"/>
    <col min="11" max="11" width="29.44140625" style="10" customWidth="1"/>
    <col min="12" max="12" width="17.44140625" style="1" customWidth="1"/>
    <col min="13" max="13" width="8.77734375" style="1"/>
    <col min="14" max="14" width="16.33203125" style="1" customWidth="1"/>
    <col min="15" max="16384" width="8.77734375" style="1"/>
  </cols>
  <sheetData>
    <row r="1" spans="1:12" ht="28.8" customHeight="1" x14ac:dyDescent="0.25">
      <c r="A1" s="131" t="s">
        <v>309</v>
      </c>
      <c r="B1" s="3"/>
      <c r="C1" s="131"/>
      <c r="F1" s="2">
        <f>SUBTOTAL(9,F3:F6694)</f>
        <v>12250</v>
      </c>
      <c r="G1" s="2">
        <f>SUBTOTAL(9,G5:G6694)</f>
        <v>3437.5</v>
      </c>
      <c r="H1" s="2">
        <f>F1-G1</f>
        <v>8812.5</v>
      </c>
      <c r="K1" s="167"/>
    </row>
    <row r="2" spans="1:12" s="6" customFormat="1" ht="25.2" customHeight="1" x14ac:dyDescent="0.25">
      <c r="A2" s="7" t="s">
        <v>181</v>
      </c>
      <c r="B2" s="7" t="s">
        <v>103</v>
      </c>
      <c r="C2" s="7" t="s">
        <v>4</v>
      </c>
      <c r="D2" s="131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82" t="s">
        <v>203</v>
      </c>
      <c r="J2" s="7" t="s">
        <v>311</v>
      </c>
      <c r="K2" s="131" t="s">
        <v>5051</v>
      </c>
      <c r="L2" s="7"/>
    </row>
    <row r="3" spans="1:12" ht="24" hidden="1" customHeight="1" x14ac:dyDescent="0.25">
      <c r="A3" s="3">
        <v>2018</v>
      </c>
      <c r="B3" s="3" t="s">
        <v>159</v>
      </c>
      <c r="C3" s="5">
        <v>43435</v>
      </c>
      <c r="D3" s="1" t="s">
        <v>14</v>
      </c>
      <c r="E3" s="3" t="s">
        <v>99</v>
      </c>
      <c r="H3" s="4">
        <v>695.27</v>
      </c>
      <c r="K3" s="3"/>
    </row>
    <row r="4" spans="1:12" ht="24" hidden="1" customHeight="1" x14ac:dyDescent="0.25">
      <c r="A4" s="3">
        <v>2018</v>
      </c>
      <c r="B4" s="3" t="s">
        <v>159</v>
      </c>
      <c r="C4" s="5">
        <v>43435</v>
      </c>
      <c r="D4" s="1" t="s">
        <v>312</v>
      </c>
      <c r="E4" s="3" t="s">
        <v>99</v>
      </c>
      <c r="F4" s="2">
        <v>40</v>
      </c>
      <c r="H4" s="4">
        <f t="shared" ref="H4:H67" si="0">H3+F4-G4</f>
        <v>735.27</v>
      </c>
      <c r="I4" s="1" t="s">
        <v>331</v>
      </c>
      <c r="J4" s="3">
        <v>1180</v>
      </c>
      <c r="K4" s="3"/>
    </row>
    <row r="5" spans="1:12" ht="24" hidden="1" customHeight="1" x14ac:dyDescent="0.25">
      <c r="A5" s="3">
        <v>2018</v>
      </c>
      <c r="B5" s="3" t="s">
        <v>159</v>
      </c>
      <c r="C5" s="5">
        <v>43437</v>
      </c>
      <c r="D5" s="1" t="s">
        <v>324</v>
      </c>
      <c r="E5" s="3" t="s">
        <v>310</v>
      </c>
      <c r="F5" s="2">
        <v>2000</v>
      </c>
      <c r="H5" s="4">
        <f t="shared" si="0"/>
        <v>2735.27</v>
      </c>
      <c r="J5" s="3">
        <v>360</v>
      </c>
      <c r="K5" s="3"/>
    </row>
    <row r="6" spans="1:12" ht="24" hidden="1" customHeight="1" x14ac:dyDescent="0.25">
      <c r="A6" s="3">
        <v>2018</v>
      </c>
      <c r="B6" s="3" t="s">
        <v>159</v>
      </c>
      <c r="C6" s="5">
        <v>43437</v>
      </c>
      <c r="D6" s="1" t="s">
        <v>323</v>
      </c>
      <c r="E6" s="66" t="s">
        <v>99</v>
      </c>
      <c r="G6" s="2">
        <v>700</v>
      </c>
      <c r="H6" s="4">
        <f t="shared" si="0"/>
        <v>2035.27</v>
      </c>
      <c r="I6" s="1" t="s">
        <v>332</v>
      </c>
      <c r="J6" s="3">
        <v>1181</v>
      </c>
      <c r="K6" s="3"/>
    </row>
    <row r="7" spans="1:12" ht="24" hidden="1" customHeight="1" x14ac:dyDescent="0.25">
      <c r="A7" s="3">
        <v>2018</v>
      </c>
      <c r="B7" s="3" t="s">
        <v>159</v>
      </c>
      <c r="C7" s="5">
        <v>43439</v>
      </c>
      <c r="D7" s="1" t="s">
        <v>323</v>
      </c>
      <c r="E7" s="3" t="s">
        <v>99</v>
      </c>
      <c r="G7" s="2">
        <v>1300</v>
      </c>
      <c r="H7" s="4">
        <f t="shared" si="0"/>
        <v>735.27</v>
      </c>
      <c r="I7" s="1" t="s">
        <v>332</v>
      </c>
      <c r="J7" s="3">
        <v>1182</v>
      </c>
      <c r="K7" s="3"/>
    </row>
    <row r="8" spans="1:12" ht="24" hidden="1" customHeight="1" x14ac:dyDescent="0.25">
      <c r="A8" s="3">
        <v>2018</v>
      </c>
      <c r="B8" s="3" t="s">
        <v>159</v>
      </c>
      <c r="C8" s="5">
        <v>43439</v>
      </c>
      <c r="D8" s="1" t="s">
        <v>45</v>
      </c>
      <c r="E8" s="3" t="s">
        <v>310</v>
      </c>
      <c r="F8" s="2">
        <v>9600</v>
      </c>
      <c r="H8" s="4">
        <f t="shared" si="0"/>
        <v>10335.27</v>
      </c>
      <c r="J8" s="3">
        <v>361</v>
      </c>
      <c r="K8" s="3"/>
    </row>
    <row r="9" spans="1:12" ht="24" hidden="1" customHeight="1" x14ac:dyDescent="0.25">
      <c r="A9" s="3">
        <v>2018</v>
      </c>
      <c r="B9" s="3" t="s">
        <v>159</v>
      </c>
      <c r="C9" s="5">
        <v>43439</v>
      </c>
      <c r="D9" s="1" t="s">
        <v>313</v>
      </c>
      <c r="E9" s="66" t="s">
        <v>99</v>
      </c>
      <c r="F9" s="2">
        <v>1700</v>
      </c>
      <c r="H9" s="4">
        <f t="shared" si="0"/>
        <v>12035.27</v>
      </c>
      <c r="I9" s="1" t="s">
        <v>272</v>
      </c>
      <c r="J9" s="3">
        <v>1183</v>
      </c>
      <c r="K9" s="3"/>
    </row>
    <row r="10" spans="1:12" ht="24" hidden="1" customHeight="1" x14ac:dyDescent="0.25">
      <c r="A10" s="3">
        <v>2018</v>
      </c>
      <c r="B10" s="3" t="s">
        <v>159</v>
      </c>
      <c r="C10" s="5">
        <v>43439</v>
      </c>
      <c r="D10" s="1" t="s">
        <v>86</v>
      </c>
      <c r="E10" s="66" t="s">
        <v>99</v>
      </c>
      <c r="G10" s="2">
        <v>2540.25</v>
      </c>
      <c r="H10" s="4">
        <f t="shared" si="0"/>
        <v>9495.02</v>
      </c>
      <c r="I10" s="1" t="s">
        <v>333</v>
      </c>
      <c r="J10" s="3">
        <v>1184</v>
      </c>
      <c r="K10" s="3"/>
    </row>
    <row r="11" spans="1:12" ht="24" hidden="1" customHeight="1" x14ac:dyDescent="0.25">
      <c r="A11" s="3">
        <v>2018</v>
      </c>
      <c r="B11" s="3" t="s">
        <v>159</v>
      </c>
      <c r="C11" s="5">
        <v>43439</v>
      </c>
      <c r="D11" s="1" t="s">
        <v>86</v>
      </c>
      <c r="E11" s="66" t="s">
        <v>99</v>
      </c>
      <c r="G11" s="2">
        <v>2790.25</v>
      </c>
      <c r="H11" s="4">
        <f t="shared" si="0"/>
        <v>6704.77</v>
      </c>
      <c r="I11" s="1" t="s">
        <v>333</v>
      </c>
      <c r="J11" s="3">
        <v>1184</v>
      </c>
      <c r="K11" s="3"/>
    </row>
    <row r="12" spans="1:12" ht="24" hidden="1" customHeight="1" x14ac:dyDescent="0.25">
      <c r="A12" s="3">
        <v>2018</v>
      </c>
      <c r="B12" s="3" t="s">
        <v>159</v>
      </c>
      <c r="C12" s="5">
        <v>43439</v>
      </c>
      <c r="D12" s="1" t="s">
        <v>86</v>
      </c>
      <c r="E12" s="66" t="s">
        <v>99</v>
      </c>
      <c r="G12" s="2">
        <v>1496.25</v>
      </c>
      <c r="H12" s="4">
        <f t="shared" si="0"/>
        <v>5208.5200000000004</v>
      </c>
      <c r="I12" s="1" t="s">
        <v>333</v>
      </c>
      <c r="J12" s="3">
        <v>1184</v>
      </c>
      <c r="K12" s="3"/>
    </row>
    <row r="13" spans="1:12" ht="24" hidden="1" customHeight="1" x14ac:dyDescent="0.25">
      <c r="A13" s="3">
        <v>2018</v>
      </c>
      <c r="B13" s="3" t="s">
        <v>159</v>
      </c>
      <c r="C13" s="5">
        <v>43439</v>
      </c>
      <c r="D13" s="1" t="s">
        <v>86</v>
      </c>
      <c r="E13" s="66" t="s">
        <v>99</v>
      </c>
      <c r="G13" s="2">
        <v>1114.75</v>
      </c>
      <c r="H13" s="4">
        <f t="shared" si="0"/>
        <v>4093.7700000000004</v>
      </c>
      <c r="I13" s="1" t="s">
        <v>333</v>
      </c>
      <c r="J13" s="3">
        <v>1184</v>
      </c>
      <c r="K13" s="3"/>
    </row>
    <row r="14" spans="1:12" ht="24" hidden="1" customHeight="1" x14ac:dyDescent="0.25">
      <c r="A14" s="3">
        <v>2018</v>
      </c>
      <c r="B14" s="3" t="s">
        <v>159</v>
      </c>
      <c r="C14" s="5">
        <v>43439</v>
      </c>
      <c r="D14" s="1" t="s">
        <v>86</v>
      </c>
      <c r="E14" s="66" t="s">
        <v>99</v>
      </c>
      <c r="G14" s="2">
        <v>1943.95</v>
      </c>
      <c r="H14" s="4">
        <f t="shared" si="0"/>
        <v>2149.8200000000006</v>
      </c>
      <c r="I14" s="1" t="s">
        <v>333</v>
      </c>
      <c r="J14" s="3">
        <v>1184</v>
      </c>
      <c r="K14" s="3"/>
    </row>
    <row r="15" spans="1:12" ht="24" hidden="1" customHeight="1" x14ac:dyDescent="0.25">
      <c r="A15" s="3">
        <v>2018</v>
      </c>
      <c r="B15" s="3" t="s">
        <v>159</v>
      </c>
      <c r="C15" s="5">
        <v>43439</v>
      </c>
      <c r="D15" s="1" t="s">
        <v>315</v>
      </c>
      <c r="E15" s="66" t="s">
        <v>99</v>
      </c>
      <c r="G15" s="2">
        <v>1200</v>
      </c>
      <c r="H15" s="4">
        <f t="shared" si="0"/>
        <v>949.82000000000062</v>
      </c>
      <c r="I15" s="1" t="s">
        <v>332</v>
      </c>
      <c r="J15" s="3">
        <v>1185</v>
      </c>
      <c r="K15" s="3"/>
    </row>
    <row r="16" spans="1:12" ht="24" hidden="1" customHeight="1" x14ac:dyDescent="0.25">
      <c r="A16" s="3">
        <v>2018</v>
      </c>
      <c r="B16" s="3" t="s">
        <v>159</v>
      </c>
      <c r="C16" s="5">
        <v>43440</v>
      </c>
      <c r="D16" s="1" t="s">
        <v>165</v>
      </c>
      <c r="E16" s="3" t="s">
        <v>310</v>
      </c>
      <c r="F16" s="2">
        <v>9100</v>
      </c>
      <c r="H16" s="4">
        <f t="shared" si="0"/>
        <v>10049.82</v>
      </c>
      <c r="J16" s="3">
        <v>362</v>
      </c>
      <c r="K16" s="3"/>
    </row>
    <row r="17" spans="1:11" ht="24" hidden="1" customHeight="1" x14ac:dyDescent="0.25">
      <c r="A17" s="3">
        <v>2018</v>
      </c>
      <c r="B17" s="3" t="s">
        <v>159</v>
      </c>
      <c r="C17" s="5">
        <v>43440</v>
      </c>
      <c r="D17" s="1" t="s">
        <v>177</v>
      </c>
      <c r="E17" s="3" t="s">
        <v>310</v>
      </c>
      <c r="F17" s="2">
        <v>3880</v>
      </c>
      <c r="H17" s="4">
        <f t="shared" si="0"/>
        <v>13929.82</v>
      </c>
      <c r="J17" s="3">
        <v>363</v>
      </c>
      <c r="K17" s="3"/>
    </row>
    <row r="18" spans="1:11" ht="24" hidden="1" customHeight="1" x14ac:dyDescent="0.25">
      <c r="A18" s="3">
        <v>2018</v>
      </c>
      <c r="B18" s="3" t="s">
        <v>159</v>
      </c>
      <c r="C18" s="5">
        <v>43440</v>
      </c>
      <c r="D18" s="1" t="s">
        <v>122</v>
      </c>
      <c r="E18" s="3" t="s">
        <v>310</v>
      </c>
      <c r="F18" s="2">
        <v>3100</v>
      </c>
      <c r="H18" s="4">
        <f t="shared" si="0"/>
        <v>17029.82</v>
      </c>
      <c r="J18" s="3">
        <v>365</v>
      </c>
      <c r="K18" s="3"/>
    </row>
    <row r="19" spans="1:11" ht="24" hidden="1" customHeight="1" x14ac:dyDescent="0.25">
      <c r="A19" s="3">
        <v>2018</v>
      </c>
      <c r="B19" s="3" t="s">
        <v>159</v>
      </c>
      <c r="C19" s="5">
        <v>43440</v>
      </c>
      <c r="D19" s="1" t="s">
        <v>86</v>
      </c>
      <c r="E19" s="66" t="s">
        <v>99</v>
      </c>
      <c r="G19" s="2">
        <v>960.85</v>
      </c>
      <c r="H19" s="4">
        <f t="shared" si="0"/>
        <v>16068.97</v>
      </c>
      <c r="I19" s="1" t="s">
        <v>333</v>
      </c>
      <c r="J19" s="3">
        <v>1186</v>
      </c>
      <c r="K19" s="3"/>
    </row>
    <row r="20" spans="1:11" ht="24" hidden="1" customHeight="1" x14ac:dyDescent="0.25">
      <c r="A20" s="3">
        <v>2018</v>
      </c>
      <c r="B20" s="3" t="s">
        <v>159</v>
      </c>
      <c r="C20" s="5">
        <v>43440</v>
      </c>
      <c r="D20" s="1" t="s">
        <v>285</v>
      </c>
      <c r="E20" s="66" t="s">
        <v>99</v>
      </c>
      <c r="G20" s="2">
        <v>1500</v>
      </c>
      <c r="H20" s="4">
        <f t="shared" si="0"/>
        <v>14568.97</v>
      </c>
      <c r="I20" s="1" t="s">
        <v>333</v>
      </c>
      <c r="J20" s="3">
        <v>1187</v>
      </c>
      <c r="K20" s="3"/>
    </row>
    <row r="21" spans="1:11" ht="24" hidden="1" customHeight="1" x14ac:dyDescent="0.25">
      <c r="A21" s="3">
        <v>2018</v>
      </c>
      <c r="B21" s="3" t="s">
        <v>159</v>
      </c>
      <c r="C21" s="5">
        <v>43440</v>
      </c>
      <c r="D21" s="1" t="s">
        <v>323</v>
      </c>
      <c r="E21" s="66" t="s">
        <v>99</v>
      </c>
      <c r="G21" s="2">
        <v>3000</v>
      </c>
      <c r="H21" s="4">
        <f t="shared" si="0"/>
        <v>11568.97</v>
      </c>
      <c r="I21" s="1" t="s">
        <v>332</v>
      </c>
      <c r="J21" s="3">
        <v>1188</v>
      </c>
      <c r="K21" s="3"/>
    </row>
    <row r="22" spans="1:11" ht="24" hidden="1" customHeight="1" x14ac:dyDescent="0.25">
      <c r="A22" s="3">
        <v>2018</v>
      </c>
      <c r="B22" s="3" t="s">
        <v>159</v>
      </c>
      <c r="C22" s="5">
        <v>43441</v>
      </c>
      <c r="D22" s="1" t="s">
        <v>316</v>
      </c>
      <c r="E22" s="66" t="s">
        <v>259</v>
      </c>
      <c r="F22" s="2">
        <v>10000</v>
      </c>
      <c r="H22" s="4">
        <f t="shared" si="0"/>
        <v>21568.97</v>
      </c>
      <c r="I22" s="1" t="s">
        <v>213</v>
      </c>
      <c r="J22" s="3">
        <v>897</v>
      </c>
      <c r="K22" s="3"/>
    </row>
    <row r="23" spans="1:11" ht="24" hidden="1" customHeight="1" x14ac:dyDescent="0.25">
      <c r="A23" s="3">
        <v>2018</v>
      </c>
      <c r="B23" s="3" t="s">
        <v>159</v>
      </c>
      <c r="C23" s="5">
        <v>43441</v>
      </c>
      <c r="D23" s="1" t="s">
        <v>316</v>
      </c>
      <c r="E23" s="66" t="s">
        <v>259</v>
      </c>
      <c r="F23" s="2">
        <v>10000</v>
      </c>
      <c r="H23" s="4">
        <f t="shared" si="0"/>
        <v>31568.97</v>
      </c>
      <c r="I23" s="1" t="s">
        <v>213</v>
      </c>
      <c r="J23" s="3">
        <v>898</v>
      </c>
      <c r="K23" s="3"/>
    </row>
    <row r="24" spans="1:11" s="36" customFormat="1" ht="24" hidden="1" customHeight="1" x14ac:dyDescent="0.25">
      <c r="A24" s="35">
        <v>2018</v>
      </c>
      <c r="B24" s="35" t="s">
        <v>159</v>
      </c>
      <c r="C24" s="63">
        <v>43441</v>
      </c>
      <c r="D24" s="36" t="s">
        <v>312</v>
      </c>
      <c r="E24" s="69" t="s">
        <v>319</v>
      </c>
      <c r="F24" s="25"/>
      <c r="G24" s="25">
        <v>15</v>
      </c>
      <c r="H24" s="70">
        <f t="shared" si="0"/>
        <v>31553.97</v>
      </c>
      <c r="J24" s="35">
        <v>1189</v>
      </c>
      <c r="K24" s="3"/>
    </row>
    <row r="25" spans="1:11" s="36" customFormat="1" ht="24" hidden="1" customHeight="1" x14ac:dyDescent="0.25">
      <c r="A25" s="35">
        <v>2018</v>
      </c>
      <c r="B25" s="35" t="s">
        <v>159</v>
      </c>
      <c r="C25" s="63">
        <v>43441</v>
      </c>
      <c r="D25" s="36" t="s">
        <v>318</v>
      </c>
      <c r="E25" s="35" t="s">
        <v>319</v>
      </c>
      <c r="F25" s="25"/>
      <c r="G25" s="25">
        <v>3880</v>
      </c>
      <c r="H25" s="70">
        <f t="shared" si="0"/>
        <v>27673.97</v>
      </c>
      <c r="J25" s="35"/>
      <c r="K25" s="3"/>
    </row>
    <row r="26" spans="1:11" ht="24" hidden="1" customHeight="1" x14ac:dyDescent="0.25">
      <c r="A26" s="3">
        <v>2018</v>
      </c>
      <c r="B26" s="3" t="s">
        <v>159</v>
      </c>
      <c r="C26" s="5">
        <v>43441</v>
      </c>
      <c r="D26" s="1" t="s">
        <v>294</v>
      </c>
      <c r="E26" s="66" t="s">
        <v>99</v>
      </c>
      <c r="G26" s="2">
        <v>2000</v>
      </c>
      <c r="H26" s="4">
        <f t="shared" si="0"/>
        <v>25673.97</v>
      </c>
      <c r="I26" s="1" t="s">
        <v>334</v>
      </c>
      <c r="J26" s="3">
        <v>1190</v>
      </c>
      <c r="K26" s="3"/>
    </row>
    <row r="27" spans="1:11" ht="24" hidden="1" customHeight="1" x14ac:dyDescent="0.25">
      <c r="A27" s="3">
        <v>2018</v>
      </c>
      <c r="B27" s="3" t="s">
        <v>159</v>
      </c>
      <c r="C27" s="5">
        <v>43441</v>
      </c>
      <c r="D27" s="79" t="s">
        <v>376</v>
      </c>
      <c r="E27" s="66" t="s">
        <v>100</v>
      </c>
      <c r="G27" s="2">
        <v>900</v>
      </c>
      <c r="H27" s="4">
        <f t="shared" si="0"/>
        <v>24773.97</v>
      </c>
      <c r="J27" s="3">
        <v>1173</v>
      </c>
      <c r="K27" s="3"/>
    </row>
    <row r="28" spans="1:11" ht="24" hidden="1" customHeight="1" x14ac:dyDescent="0.25">
      <c r="A28" s="3">
        <v>2018</v>
      </c>
      <c r="B28" s="3" t="s">
        <v>159</v>
      </c>
      <c r="C28" s="5">
        <v>43441</v>
      </c>
      <c r="D28" s="1" t="s">
        <v>321</v>
      </c>
      <c r="E28" s="66" t="s">
        <v>259</v>
      </c>
      <c r="F28" s="2">
        <v>59580</v>
      </c>
      <c r="H28" s="4">
        <f t="shared" si="0"/>
        <v>84353.97</v>
      </c>
      <c r="J28" s="3">
        <v>899</v>
      </c>
      <c r="K28" s="3"/>
    </row>
    <row r="29" spans="1:11" ht="24" hidden="1" customHeight="1" x14ac:dyDescent="0.25">
      <c r="A29" s="3">
        <v>2018</v>
      </c>
      <c r="B29" s="3" t="s">
        <v>159</v>
      </c>
      <c r="C29" s="5">
        <v>43441</v>
      </c>
      <c r="D29" s="1" t="s">
        <v>320</v>
      </c>
      <c r="E29" s="66" t="s">
        <v>259</v>
      </c>
      <c r="F29" s="2">
        <v>650</v>
      </c>
      <c r="H29" s="4">
        <f t="shared" si="0"/>
        <v>85003.97</v>
      </c>
      <c r="I29" s="1" t="s">
        <v>334</v>
      </c>
      <c r="J29" s="3">
        <v>900</v>
      </c>
      <c r="K29" s="3"/>
    </row>
    <row r="30" spans="1:11" ht="24" hidden="1" customHeight="1" x14ac:dyDescent="0.25">
      <c r="A30" s="3">
        <v>2018</v>
      </c>
      <c r="B30" s="3" t="s">
        <v>159</v>
      </c>
      <c r="C30" s="5">
        <v>43444</v>
      </c>
      <c r="D30" s="1" t="s">
        <v>40</v>
      </c>
      <c r="E30" s="3" t="s">
        <v>100</v>
      </c>
      <c r="G30" s="2">
        <v>28382.39</v>
      </c>
      <c r="H30" s="4">
        <f t="shared" si="0"/>
        <v>56621.58</v>
      </c>
      <c r="J30" s="3">
        <v>1149</v>
      </c>
      <c r="K30" s="3"/>
    </row>
    <row r="31" spans="1:11" ht="24" hidden="1" customHeight="1" x14ac:dyDescent="0.25">
      <c r="A31" s="3">
        <v>2018</v>
      </c>
      <c r="B31" s="3" t="s">
        <v>159</v>
      </c>
      <c r="C31" s="5">
        <v>43444</v>
      </c>
      <c r="D31" s="1" t="s">
        <v>247</v>
      </c>
      <c r="E31" s="3" t="s">
        <v>100</v>
      </c>
      <c r="G31" s="2">
        <v>4663</v>
      </c>
      <c r="H31" s="4">
        <f t="shared" si="0"/>
        <v>51958.58</v>
      </c>
      <c r="J31" s="3">
        <v>1150</v>
      </c>
      <c r="K31" s="3"/>
    </row>
    <row r="32" spans="1:11" ht="24" hidden="1" customHeight="1" x14ac:dyDescent="0.25">
      <c r="A32" s="3">
        <v>2018</v>
      </c>
      <c r="B32" s="3" t="s">
        <v>159</v>
      </c>
      <c r="C32" s="5">
        <v>43444</v>
      </c>
      <c r="D32" s="1" t="s">
        <v>305</v>
      </c>
      <c r="E32" s="3" t="s">
        <v>100</v>
      </c>
      <c r="G32" s="2">
        <v>2240</v>
      </c>
      <c r="H32" s="4">
        <f t="shared" si="0"/>
        <v>49718.58</v>
      </c>
      <c r="J32" s="3">
        <v>1151</v>
      </c>
      <c r="K32" s="3"/>
    </row>
    <row r="33" spans="1:11" ht="24" hidden="1" customHeight="1" x14ac:dyDescent="0.25">
      <c r="A33" s="3">
        <v>2018</v>
      </c>
      <c r="B33" s="3" t="s">
        <v>159</v>
      </c>
      <c r="C33" s="5">
        <v>43444</v>
      </c>
      <c r="D33" s="1" t="s">
        <v>287</v>
      </c>
      <c r="E33" s="3" t="s">
        <v>100</v>
      </c>
      <c r="G33" s="2">
        <v>971</v>
      </c>
      <c r="H33" s="4">
        <f t="shared" si="0"/>
        <v>48747.58</v>
      </c>
      <c r="J33" s="3">
        <v>1152</v>
      </c>
      <c r="K33" s="3"/>
    </row>
    <row r="34" spans="1:11" ht="24" hidden="1" customHeight="1" x14ac:dyDescent="0.25">
      <c r="A34" s="3">
        <v>2018</v>
      </c>
      <c r="B34" s="3" t="s">
        <v>159</v>
      </c>
      <c r="C34" s="5">
        <v>43444</v>
      </c>
      <c r="D34" s="1" t="s">
        <v>306</v>
      </c>
      <c r="E34" s="3" t="s">
        <v>100</v>
      </c>
      <c r="G34" s="2">
        <v>5130</v>
      </c>
      <c r="H34" s="4">
        <f t="shared" si="0"/>
        <v>43617.58</v>
      </c>
      <c r="J34" s="3">
        <v>1153</v>
      </c>
      <c r="K34" s="3"/>
    </row>
    <row r="35" spans="1:11" ht="24" hidden="1" customHeight="1" x14ac:dyDescent="0.25">
      <c r="A35" s="3">
        <v>2018</v>
      </c>
      <c r="B35" s="3" t="s">
        <v>159</v>
      </c>
      <c r="C35" s="5">
        <v>43444</v>
      </c>
      <c r="D35" s="1" t="s">
        <v>151</v>
      </c>
      <c r="E35" s="3" t="s">
        <v>100</v>
      </c>
      <c r="G35" s="2">
        <v>3290</v>
      </c>
      <c r="H35" s="4">
        <f t="shared" si="0"/>
        <v>40327.58</v>
      </c>
      <c r="J35" s="3">
        <v>1154</v>
      </c>
      <c r="K35" s="3"/>
    </row>
    <row r="36" spans="1:11" ht="24" hidden="1" customHeight="1" x14ac:dyDescent="0.25">
      <c r="A36" s="3">
        <v>2018</v>
      </c>
      <c r="B36" s="3" t="s">
        <v>159</v>
      </c>
      <c r="C36" s="5">
        <v>43444</v>
      </c>
      <c r="D36" s="1" t="s">
        <v>97</v>
      </c>
      <c r="E36" s="3" t="s">
        <v>100</v>
      </c>
      <c r="G36" s="2">
        <v>800</v>
      </c>
      <c r="H36" s="4">
        <f t="shared" si="0"/>
        <v>39527.58</v>
      </c>
      <c r="J36" s="3">
        <v>1155</v>
      </c>
      <c r="K36" s="3"/>
    </row>
    <row r="37" spans="1:11" ht="24" hidden="1" customHeight="1" x14ac:dyDescent="0.25">
      <c r="A37" s="3">
        <v>2018</v>
      </c>
      <c r="B37" s="3" t="s">
        <v>159</v>
      </c>
      <c r="C37" s="5">
        <v>43444</v>
      </c>
      <c r="D37" s="1" t="s">
        <v>307</v>
      </c>
      <c r="E37" s="3" t="s">
        <v>100</v>
      </c>
      <c r="G37" s="2">
        <v>7190.53</v>
      </c>
      <c r="H37" s="4">
        <f t="shared" si="0"/>
        <v>32337.050000000003</v>
      </c>
      <c r="J37" s="3">
        <v>1156</v>
      </c>
      <c r="K37" s="3"/>
    </row>
    <row r="38" spans="1:11" ht="24" hidden="1" customHeight="1" x14ac:dyDescent="0.25">
      <c r="A38" s="3">
        <v>2018</v>
      </c>
      <c r="B38" s="3" t="s">
        <v>159</v>
      </c>
      <c r="C38" s="5">
        <v>43445</v>
      </c>
      <c r="D38" s="1" t="s">
        <v>183</v>
      </c>
      <c r="E38" s="3" t="s">
        <v>310</v>
      </c>
      <c r="F38" s="2">
        <v>3800</v>
      </c>
      <c r="H38" s="4">
        <f t="shared" si="0"/>
        <v>36137.050000000003</v>
      </c>
      <c r="J38" s="3">
        <v>367</v>
      </c>
      <c r="K38" s="3"/>
    </row>
    <row r="39" spans="1:11" ht="24" hidden="1" customHeight="1" x14ac:dyDescent="0.25">
      <c r="A39" s="3">
        <v>2018</v>
      </c>
      <c r="B39" s="3" t="s">
        <v>159</v>
      </c>
      <c r="C39" s="5">
        <v>43445</v>
      </c>
      <c r="D39" s="1" t="s">
        <v>322</v>
      </c>
      <c r="E39" s="3" t="s">
        <v>259</v>
      </c>
      <c r="G39" s="2">
        <v>5000</v>
      </c>
      <c r="H39" s="4">
        <f t="shared" si="0"/>
        <v>31137.050000000003</v>
      </c>
      <c r="I39" s="1" t="s">
        <v>213</v>
      </c>
      <c r="J39" s="3">
        <v>901</v>
      </c>
      <c r="K39" s="3"/>
    </row>
    <row r="40" spans="1:11" ht="24" hidden="1" customHeight="1" x14ac:dyDescent="0.25">
      <c r="A40" s="3">
        <v>2018</v>
      </c>
      <c r="B40" s="3" t="s">
        <v>159</v>
      </c>
      <c r="C40" s="5">
        <v>43446</v>
      </c>
      <c r="D40" s="1" t="s">
        <v>176</v>
      </c>
      <c r="E40" s="3" t="s">
        <v>310</v>
      </c>
      <c r="F40" s="2">
        <v>11033.52</v>
      </c>
      <c r="H40" s="4">
        <f t="shared" si="0"/>
        <v>42170.570000000007</v>
      </c>
      <c r="J40" s="3">
        <v>369</v>
      </c>
      <c r="K40" s="3"/>
    </row>
    <row r="41" spans="1:11" ht="24" hidden="1" customHeight="1" x14ac:dyDescent="0.25">
      <c r="A41" s="3">
        <v>2018</v>
      </c>
      <c r="B41" s="3" t="s">
        <v>159</v>
      </c>
      <c r="C41" s="5">
        <v>43446</v>
      </c>
      <c r="D41" s="1" t="s">
        <v>323</v>
      </c>
      <c r="E41" s="3" t="s">
        <v>99</v>
      </c>
      <c r="G41" s="2">
        <v>5000</v>
      </c>
      <c r="H41" s="4">
        <f t="shared" si="0"/>
        <v>37170.570000000007</v>
      </c>
      <c r="I41" s="1" t="s">
        <v>332</v>
      </c>
      <c r="J41" s="3">
        <v>1191</v>
      </c>
      <c r="K41" s="3"/>
    </row>
    <row r="42" spans="1:11" ht="24" hidden="1" customHeight="1" x14ac:dyDescent="0.25">
      <c r="A42" s="3">
        <v>2018</v>
      </c>
      <c r="B42" s="3" t="s">
        <v>159</v>
      </c>
      <c r="C42" s="5">
        <v>43446</v>
      </c>
      <c r="D42" s="1" t="s">
        <v>322</v>
      </c>
      <c r="E42" s="3" t="s">
        <v>259</v>
      </c>
      <c r="G42" s="2">
        <v>5000</v>
      </c>
      <c r="H42" s="4">
        <f t="shared" si="0"/>
        <v>32170.570000000007</v>
      </c>
      <c r="I42" s="1" t="s">
        <v>213</v>
      </c>
      <c r="J42" s="3">
        <v>902</v>
      </c>
      <c r="K42" s="3"/>
    </row>
    <row r="43" spans="1:11" ht="24" hidden="1" customHeight="1" x14ac:dyDescent="0.25">
      <c r="A43" s="3">
        <v>2018</v>
      </c>
      <c r="B43" s="3" t="s">
        <v>159</v>
      </c>
      <c r="C43" s="5">
        <v>43447</v>
      </c>
      <c r="D43" s="1" t="s">
        <v>35</v>
      </c>
      <c r="E43" s="3" t="s">
        <v>99</v>
      </c>
      <c r="G43" s="2">
        <v>566</v>
      </c>
      <c r="H43" s="4">
        <f t="shared" si="0"/>
        <v>31604.570000000007</v>
      </c>
      <c r="I43" s="1" t="s">
        <v>206</v>
      </c>
      <c r="J43" s="3">
        <v>1192</v>
      </c>
      <c r="K43" s="3"/>
    </row>
    <row r="44" spans="1:11" ht="24" hidden="1" customHeight="1" x14ac:dyDescent="0.25">
      <c r="A44" s="3">
        <v>2018</v>
      </c>
      <c r="B44" s="3" t="s">
        <v>159</v>
      </c>
      <c r="C44" s="5">
        <v>43447</v>
      </c>
      <c r="D44" s="1" t="s">
        <v>42</v>
      </c>
      <c r="E44" s="3" t="s">
        <v>99</v>
      </c>
      <c r="G44" s="2">
        <v>1440</v>
      </c>
      <c r="H44" s="4">
        <f t="shared" si="0"/>
        <v>30164.570000000007</v>
      </c>
      <c r="I44" s="1" t="s">
        <v>335</v>
      </c>
      <c r="J44" s="3">
        <v>1193</v>
      </c>
      <c r="K44" s="3"/>
    </row>
    <row r="45" spans="1:11" ht="24" hidden="1" customHeight="1" x14ac:dyDescent="0.25">
      <c r="A45" s="3">
        <v>2018</v>
      </c>
      <c r="B45" s="3" t="s">
        <v>159</v>
      </c>
      <c r="C45" s="5">
        <v>43447</v>
      </c>
      <c r="D45" s="1" t="s">
        <v>30</v>
      </c>
      <c r="E45" s="3" t="s">
        <v>99</v>
      </c>
      <c r="G45" s="2">
        <v>465.7</v>
      </c>
      <c r="H45" s="4">
        <f t="shared" si="0"/>
        <v>29698.870000000006</v>
      </c>
      <c r="I45" s="1" t="s">
        <v>336</v>
      </c>
      <c r="J45" s="3">
        <v>1194</v>
      </c>
      <c r="K45" s="3"/>
    </row>
    <row r="46" spans="1:11" ht="24" hidden="1" customHeight="1" x14ac:dyDescent="0.25">
      <c r="A46" s="3">
        <v>2018</v>
      </c>
      <c r="B46" s="3" t="s">
        <v>159</v>
      </c>
      <c r="C46" s="5">
        <v>43447</v>
      </c>
      <c r="D46" s="1" t="s">
        <v>112</v>
      </c>
      <c r="E46" s="3" t="s">
        <v>99</v>
      </c>
      <c r="G46" s="2">
        <v>82.8</v>
      </c>
      <c r="H46" s="4">
        <f t="shared" si="0"/>
        <v>29616.070000000007</v>
      </c>
      <c r="I46" s="1" t="s">
        <v>256</v>
      </c>
      <c r="J46" s="3">
        <v>1195</v>
      </c>
      <c r="K46" s="3"/>
    </row>
    <row r="47" spans="1:11" ht="24" hidden="1" customHeight="1" x14ac:dyDescent="0.25">
      <c r="A47" s="3">
        <v>2018</v>
      </c>
      <c r="B47" s="3" t="s">
        <v>159</v>
      </c>
      <c r="C47" s="5">
        <v>43451</v>
      </c>
      <c r="D47" s="1" t="s">
        <v>26</v>
      </c>
      <c r="E47" s="3" t="s">
        <v>310</v>
      </c>
      <c r="F47" s="2">
        <v>17250</v>
      </c>
      <c r="H47" s="4">
        <f t="shared" si="0"/>
        <v>46866.070000000007</v>
      </c>
      <c r="J47" s="3">
        <v>370</v>
      </c>
      <c r="K47" s="3"/>
    </row>
    <row r="48" spans="1:11" ht="24" hidden="1" customHeight="1" x14ac:dyDescent="0.25">
      <c r="A48" s="3">
        <v>2018</v>
      </c>
      <c r="B48" s="3" t="s">
        <v>159</v>
      </c>
      <c r="C48" s="5">
        <v>43453</v>
      </c>
      <c r="D48" s="1" t="s">
        <v>328</v>
      </c>
      <c r="E48" s="3" t="s">
        <v>99</v>
      </c>
      <c r="G48" s="2">
        <v>5000</v>
      </c>
      <c r="H48" s="4">
        <f t="shared" si="0"/>
        <v>41866.070000000007</v>
      </c>
      <c r="I48" s="1" t="s">
        <v>280</v>
      </c>
      <c r="J48" s="3">
        <v>1196</v>
      </c>
      <c r="K48" s="3"/>
    </row>
    <row r="49" spans="1:11" ht="24" hidden="1" customHeight="1" x14ac:dyDescent="0.25">
      <c r="A49" s="3">
        <v>2018</v>
      </c>
      <c r="B49" s="3" t="s">
        <v>159</v>
      </c>
      <c r="C49" s="5">
        <v>43453</v>
      </c>
      <c r="D49" s="1" t="s">
        <v>323</v>
      </c>
      <c r="E49" s="3" t="s">
        <v>99</v>
      </c>
      <c r="G49" s="2">
        <v>5000</v>
      </c>
      <c r="H49" s="4">
        <f t="shared" si="0"/>
        <v>36866.070000000007</v>
      </c>
      <c r="I49" s="1" t="s">
        <v>332</v>
      </c>
      <c r="J49" s="3">
        <v>1197</v>
      </c>
      <c r="K49" s="3"/>
    </row>
    <row r="50" spans="1:11" ht="24" hidden="1" customHeight="1" x14ac:dyDescent="0.25">
      <c r="A50" s="3">
        <v>2018</v>
      </c>
      <c r="B50" s="3" t="s">
        <v>159</v>
      </c>
      <c r="C50" s="5">
        <v>43453</v>
      </c>
      <c r="D50" s="1" t="s">
        <v>330</v>
      </c>
      <c r="E50" s="3" t="s">
        <v>310</v>
      </c>
      <c r="F50" s="2">
        <v>24575</v>
      </c>
      <c r="H50" s="4">
        <f t="shared" si="0"/>
        <v>61441.070000000007</v>
      </c>
      <c r="J50" s="3">
        <v>371</v>
      </c>
      <c r="K50" s="3"/>
    </row>
    <row r="51" spans="1:11" ht="24" hidden="1" customHeight="1" x14ac:dyDescent="0.25">
      <c r="A51" s="3">
        <v>2018</v>
      </c>
      <c r="B51" s="3" t="s">
        <v>159</v>
      </c>
      <c r="C51" s="5">
        <v>43453</v>
      </c>
      <c r="D51" s="1" t="s">
        <v>177</v>
      </c>
      <c r="E51" s="3" t="s">
        <v>310</v>
      </c>
      <c r="F51" s="2">
        <v>3880</v>
      </c>
      <c r="H51" s="4">
        <f t="shared" si="0"/>
        <v>65321.070000000007</v>
      </c>
      <c r="J51" s="3">
        <v>363</v>
      </c>
      <c r="K51" s="3"/>
    </row>
    <row r="52" spans="1:11" ht="24" hidden="1" customHeight="1" x14ac:dyDescent="0.25">
      <c r="A52" s="3">
        <v>2018</v>
      </c>
      <c r="B52" s="3" t="s">
        <v>159</v>
      </c>
      <c r="C52" s="5">
        <v>43454</v>
      </c>
      <c r="D52" s="1" t="s">
        <v>158</v>
      </c>
      <c r="E52" s="3" t="s">
        <v>310</v>
      </c>
      <c r="F52" s="2">
        <v>12900</v>
      </c>
      <c r="H52" s="4">
        <f t="shared" si="0"/>
        <v>78221.070000000007</v>
      </c>
      <c r="J52" s="3">
        <v>373</v>
      </c>
      <c r="K52" s="3"/>
    </row>
    <row r="53" spans="1:11" ht="24" hidden="1" customHeight="1" x14ac:dyDescent="0.25">
      <c r="A53" s="3">
        <v>2018</v>
      </c>
      <c r="B53" s="3" t="s">
        <v>159</v>
      </c>
      <c r="C53" s="5">
        <v>43458</v>
      </c>
      <c r="D53" s="1" t="s">
        <v>323</v>
      </c>
      <c r="E53" s="3" t="s">
        <v>99</v>
      </c>
      <c r="G53" s="2">
        <v>5000</v>
      </c>
      <c r="H53" s="4">
        <f t="shared" si="0"/>
        <v>73221.070000000007</v>
      </c>
      <c r="J53" s="3">
        <v>1205</v>
      </c>
      <c r="K53" s="3"/>
    </row>
    <row r="54" spans="1:11" ht="24" hidden="1" customHeight="1" x14ac:dyDescent="0.25">
      <c r="A54" s="3">
        <v>2018</v>
      </c>
      <c r="B54" s="3" t="s">
        <v>159</v>
      </c>
      <c r="C54" s="5">
        <v>43460</v>
      </c>
      <c r="D54" s="1" t="s">
        <v>35</v>
      </c>
      <c r="E54" s="3" t="s">
        <v>99</v>
      </c>
      <c r="G54" s="2">
        <v>2542</v>
      </c>
      <c r="H54" s="4">
        <f t="shared" si="0"/>
        <v>70679.070000000007</v>
      </c>
      <c r="J54" s="3">
        <v>1225</v>
      </c>
      <c r="K54" s="3"/>
    </row>
    <row r="55" spans="1:11" ht="24" hidden="1" customHeight="1" x14ac:dyDescent="0.25">
      <c r="A55" s="3">
        <v>2018</v>
      </c>
      <c r="B55" s="3" t="s">
        <v>159</v>
      </c>
      <c r="C55" s="5">
        <v>43460</v>
      </c>
      <c r="D55" s="1" t="s">
        <v>263</v>
      </c>
      <c r="E55" s="3" t="s">
        <v>100</v>
      </c>
      <c r="G55" s="2">
        <v>141.05000000000001</v>
      </c>
      <c r="H55" s="4">
        <f t="shared" si="0"/>
        <v>70538.02</v>
      </c>
      <c r="J55" s="3">
        <v>1226</v>
      </c>
      <c r="K55" s="3"/>
    </row>
    <row r="56" spans="1:11" ht="24" hidden="1" customHeight="1" x14ac:dyDescent="0.25">
      <c r="A56" s="3">
        <v>2018</v>
      </c>
      <c r="B56" s="3" t="s">
        <v>159</v>
      </c>
      <c r="C56" s="5">
        <v>43460</v>
      </c>
      <c r="D56" s="1" t="s">
        <v>245</v>
      </c>
      <c r="E56" s="3" t="s">
        <v>100</v>
      </c>
      <c r="G56" s="2">
        <v>1033.99</v>
      </c>
      <c r="H56" s="4">
        <f t="shared" si="0"/>
        <v>69504.03</v>
      </c>
      <c r="J56" s="3">
        <v>1227</v>
      </c>
      <c r="K56" s="3"/>
    </row>
    <row r="57" spans="1:11" ht="24" hidden="1" customHeight="1" x14ac:dyDescent="0.25">
      <c r="A57" s="3">
        <v>2018</v>
      </c>
      <c r="B57" s="3" t="s">
        <v>159</v>
      </c>
      <c r="C57" s="5">
        <v>43460</v>
      </c>
      <c r="D57" s="1" t="s">
        <v>154</v>
      </c>
      <c r="E57" s="3" t="s">
        <v>100</v>
      </c>
      <c r="G57" s="2">
        <v>78.8</v>
      </c>
      <c r="H57" s="4">
        <f t="shared" si="0"/>
        <v>69425.23</v>
      </c>
      <c r="J57" s="3">
        <v>1228</v>
      </c>
      <c r="K57" s="3"/>
    </row>
    <row r="58" spans="1:11" ht="24" hidden="1" customHeight="1" x14ac:dyDescent="0.25">
      <c r="A58" s="3">
        <v>2018</v>
      </c>
      <c r="B58" s="3" t="s">
        <v>159</v>
      </c>
      <c r="C58" s="5">
        <v>43460</v>
      </c>
      <c r="D58" s="1" t="s">
        <v>154</v>
      </c>
      <c r="E58" s="3" t="s">
        <v>100</v>
      </c>
      <c r="G58" s="2">
        <v>72</v>
      </c>
      <c r="H58" s="4">
        <f t="shared" si="0"/>
        <v>69353.23</v>
      </c>
      <c r="J58" s="3">
        <v>1229</v>
      </c>
      <c r="K58" s="3"/>
    </row>
    <row r="59" spans="1:11" ht="24" hidden="1" customHeight="1" x14ac:dyDescent="0.25">
      <c r="A59" s="3">
        <v>2018</v>
      </c>
      <c r="B59" s="3" t="s">
        <v>159</v>
      </c>
      <c r="C59" s="5">
        <v>43460</v>
      </c>
      <c r="D59" s="1" t="s">
        <v>92</v>
      </c>
      <c r="E59" s="3" t="s">
        <v>100</v>
      </c>
      <c r="G59" s="2">
        <v>594</v>
      </c>
      <c r="H59" s="4">
        <f t="shared" si="0"/>
        <v>68759.23</v>
      </c>
      <c r="J59" s="3">
        <v>1230</v>
      </c>
      <c r="K59" s="3"/>
    </row>
    <row r="60" spans="1:11" ht="24" hidden="1" customHeight="1" x14ac:dyDescent="0.25">
      <c r="A60" s="3">
        <v>2018</v>
      </c>
      <c r="B60" s="3" t="s">
        <v>159</v>
      </c>
      <c r="C60" s="5">
        <v>43460</v>
      </c>
      <c r="D60" s="1" t="s">
        <v>286</v>
      </c>
      <c r="E60" s="3" t="s">
        <v>100</v>
      </c>
      <c r="G60" s="2">
        <v>4390.8</v>
      </c>
      <c r="H60" s="4">
        <f t="shared" si="0"/>
        <v>64368.429999999993</v>
      </c>
      <c r="J60" s="3">
        <v>1231</v>
      </c>
      <c r="K60" s="3"/>
    </row>
    <row r="61" spans="1:11" ht="24" hidden="1" customHeight="1" x14ac:dyDescent="0.25">
      <c r="A61" s="3">
        <v>2018</v>
      </c>
      <c r="B61" s="3" t="s">
        <v>159</v>
      </c>
      <c r="C61" s="5">
        <v>43460</v>
      </c>
      <c r="D61" s="1" t="s">
        <v>247</v>
      </c>
      <c r="E61" s="3" t="s">
        <v>100</v>
      </c>
      <c r="G61" s="2">
        <v>2524.1999999999998</v>
      </c>
      <c r="H61" s="4">
        <f t="shared" si="0"/>
        <v>61844.229999999996</v>
      </c>
      <c r="J61" s="3">
        <v>1232</v>
      </c>
      <c r="K61" s="3"/>
    </row>
    <row r="62" spans="1:11" ht="24" hidden="1" customHeight="1" x14ac:dyDescent="0.25">
      <c r="A62" s="3">
        <v>2018</v>
      </c>
      <c r="B62" s="3" t="s">
        <v>159</v>
      </c>
      <c r="C62" s="5">
        <v>43460</v>
      </c>
      <c r="D62" s="1" t="s">
        <v>305</v>
      </c>
      <c r="E62" s="3" t="s">
        <v>100</v>
      </c>
      <c r="G62" s="2">
        <v>1720</v>
      </c>
      <c r="H62" s="4">
        <f t="shared" si="0"/>
        <v>60124.229999999996</v>
      </c>
      <c r="J62" s="3">
        <v>1233</v>
      </c>
      <c r="K62" s="3"/>
    </row>
    <row r="63" spans="1:11" ht="24" hidden="1" customHeight="1" x14ac:dyDescent="0.25">
      <c r="A63" s="3">
        <v>2018</v>
      </c>
      <c r="B63" s="3" t="s">
        <v>159</v>
      </c>
      <c r="C63" s="5">
        <v>43460</v>
      </c>
      <c r="D63" s="1" t="s">
        <v>248</v>
      </c>
      <c r="E63" s="3" t="s">
        <v>100</v>
      </c>
      <c r="G63" s="2">
        <v>2160.8000000000002</v>
      </c>
      <c r="H63" s="4">
        <f t="shared" si="0"/>
        <v>57963.429999999993</v>
      </c>
      <c r="J63" s="3">
        <v>1234</v>
      </c>
      <c r="K63" s="3"/>
    </row>
    <row r="64" spans="1:11" ht="24" hidden="1" customHeight="1" x14ac:dyDescent="0.25">
      <c r="A64" s="3">
        <v>2018</v>
      </c>
      <c r="B64" s="3" t="s">
        <v>159</v>
      </c>
      <c r="C64" s="5">
        <v>43460</v>
      </c>
      <c r="D64" s="1" t="s">
        <v>287</v>
      </c>
      <c r="E64" s="3" t="s">
        <v>100</v>
      </c>
      <c r="G64" s="2">
        <v>486</v>
      </c>
      <c r="H64" s="4">
        <f t="shared" si="0"/>
        <v>57477.429999999993</v>
      </c>
      <c r="J64" s="3">
        <v>1235</v>
      </c>
      <c r="K64" s="3"/>
    </row>
    <row r="65" spans="1:11" ht="24" hidden="1" customHeight="1" x14ac:dyDescent="0.25">
      <c r="A65" s="3">
        <v>2018</v>
      </c>
      <c r="B65" s="3" t="s">
        <v>159</v>
      </c>
      <c r="C65" s="5">
        <v>43460</v>
      </c>
      <c r="D65" s="1" t="s">
        <v>306</v>
      </c>
      <c r="E65" s="3" t="s">
        <v>100</v>
      </c>
      <c r="G65" s="2">
        <v>3280</v>
      </c>
      <c r="H65" s="4">
        <f t="shared" si="0"/>
        <v>54197.429999999993</v>
      </c>
      <c r="J65" s="3">
        <v>1236</v>
      </c>
      <c r="K65" s="3"/>
    </row>
    <row r="66" spans="1:11" ht="24" hidden="1" customHeight="1" x14ac:dyDescent="0.25">
      <c r="A66" s="3">
        <v>2018</v>
      </c>
      <c r="B66" s="3" t="s">
        <v>159</v>
      </c>
      <c r="C66" s="5">
        <v>43460</v>
      </c>
      <c r="D66" s="1" t="s">
        <v>338</v>
      </c>
      <c r="E66" s="3" t="s">
        <v>100</v>
      </c>
      <c r="G66" s="2">
        <v>1020</v>
      </c>
      <c r="H66" s="4">
        <f t="shared" si="0"/>
        <v>53177.429999999993</v>
      </c>
      <c r="J66" s="3">
        <v>1237</v>
      </c>
      <c r="K66" s="3"/>
    </row>
    <row r="67" spans="1:11" ht="24" hidden="1" customHeight="1" x14ac:dyDescent="0.25">
      <c r="A67" s="3">
        <v>2018</v>
      </c>
      <c r="B67" s="3" t="s">
        <v>159</v>
      </c>
      <c r="C67" s="5">
        <v>43460</v>
      </c>
      <c r="D67" s="1" t="s">
        <v>151</v>
      </c>
      <c r="E67" s="3" t="s">
        <v>100</v>
      </c>
      <c r="G67" s="2">
        <v>1420</v>
      </c>
      <c r="H67" s="4">
        <f t="shared" si="0"/>
        <v>51757.429999999993</v>
      </c>
      <c r="J67" s="3">
        <v>1238</v>
      </c>
      <c r="K67" s="3"/>
    </row>
    <row r="68" spans="1:11" ht="24" hidden="1" customHeight="1" x14ac:dyDescent="0.25">
      <c r="A68" s="3">
        <v>2018</v>
      </c>
      <c r="B68" s="3" t="s">
        <v>159</v>
      </c>
      <c r="C68" s="5">
        <v>43460</v>
      </c>
      <c r="D68" s="1" t="s">
        <v>97</v>
      </c>
      <c r="E68" s="3" t="s">
        <v>100</v>
      </c>
      <c r="G68" s="2">
        <v>5820</v>
      </c>
      <c r="H68" s="4">
        <f t="shared" ref="H68:H131" si="1">H67+F68-G68</f>
        <v>45937.429999999993</v>
      </c>
      <c r="J68" s="3">
        <v>1239</v>
      </c>
      <c r="K68" s="3"/>
    </row>
    <row r="69" spans="1:11" ht="24" hidden="1" customHeight="1" x14ac:dyDescent="0.25">
      <c r="A69" s="3">
        <v>2018</v>
      </c>
      <c r="B69" s="3" t="s">
        <v>159</v>
      </c>
      <c r="C69" s="5">
        <v>43460</v>
      </c>
      <c r="D69" s="1" t="s">
        <v>307</v>
      </c>
      <c r="E69" s="3" t="s">
        <v>100</v>
      </c>
      <c r="G69" s="2">
        <v>1136.1099999999999</v>
      </c>
      <c r="H69" s="4">
        <f t="shared" si="1"/>
        <v>44801.319999999992</v>
      </c>
      <c r="J69" s="3">
        <v>1240</v>
      </c>
      <c r="K69" s="3"/>
    </row>
    <row r="70" spans="1:11" ht="24" hidden="1" customHeight="1" x14ac:dyDescent="0.25">
      <c r="A70" s="3">
        <v>2018</v>
      </c>
      <c r="B70" s="3" t="s">
        <v>159</v>
      </c>
      <c r="C70" s="5">
        <v>43461</v>
      </c>
      <c r="D70" s="1" t="s">
        <v>323</v>
      </c>
      <c r="E70" s="3" t="s">
        <v>99</v>
      </c>
      <c r="G70" s="2">
        <v>3000</v>
      </c>
      <c r="H70" s="4">
        <f t="shared" si="1"/>
        <v>41801.319999999992</v>
      </c>
      <c r="J70" s="3">
        <v>1241</v>
      </c>
      <c r="K70" s="3"/>
    </row>
    <row r="71" spans="1:11" ht="24" hidden="1" customHeight="1" x14ac:dyDescent="0.25">
      <c r="A71" s="3">
        <v>2018</v>
      </c>
      <c r="B71" s="3" t="s">
        <v>159</v>
      </c>
      <c r="C71" s="5">
        <v>43461</v>
      </c>
      <c r="D71" s="1" t="s">
        <v>122</v>
      </c>
      <c r="E71" s="3" t="s">
        <v>310</v>
      </c>
      <c r="F71" s="2">
        <v>1050</v>
      </c>
      <c r="H71" s="4">
        <f t="shared" si="1"/>
        <v>42851.319999999992</v>
      </c>
      <c r="J71" s="3">
        <v>379</v>
      </c>
      <c r="K71" s="3"/>
    </row>
    <row r="72" spans="1:11" ht="24" hidden="1" customHeight="1" x14ac:dyDescent="0.25">
      <c r="A72" s="3">
        <v>2018</v>
      </c>
      <c r="B72" s="3" t="s">
        <v>159</v>
      </c>
      <c r="C72" s="5">
        <v>43461</v>
      </c>
      <c r="D72" s="1" t="s">
        <v>339</v>
      </c>
      <c r="E72" s="3" t="s">
        <v>310</v>
      </c>
      <c r="F72" s="2">
        <v>2100</v>
      </c>
      <c r="H72" s="4">
        <f t="shared" si="1"/>
        <v>44951.319999999992</v>
      </c>
      <c r="J72" s="3">
        <v>380</v>
      </c>
      <c r="K72" s="3"/>
    </row>
    <row r="73" spans="1:11" ht="24" hidden="1" customHeight="1" x14ac:dyDescent="0.25">
      <c r="A73" s="3">
        <v>2018</v>
      </c>
      <c r="B73" s="3" t="s">
        <v>159</v>
      </c>
      <c r="C73" s="5">
        <v>43462</v>
      </c>
      <c r="D73" s="1" t="s">
        <v>165</v>
      </c>
      <c r="E73" s="3" t="s">
        <v>310</v>
      </c>
      <c r="F73" s="2">
        <v>16930</v>
      </c>
      <c r="H73" s="4">
        <f t="shared" si="1"/>
        <v>61881.319999999992</v>
      </c>
      <c r="J73" s="3">
        <v>381</v>
      </c>
      <c r="K73" s="3"/>
    </row>
    <row r="74" spans="1:11" ht="24" hidden="1" customHeight="1" x14ac:dyDescent="0.25">
      <c r="A74" s="3">
        <v>2018</v>
      </c>
      <c r="B74" s="3" t="s">
        <v>159</v>
      </c>
      <c r="C74" s="5">
        <v>43465</v>
      </c>
      <c r="D74" s="1" t="s">
        <v>340</v>
      </c>
      <c r="E74" s="3" t="s">
        <v>100</v>
      </c>
      <c r="G74" s="2">
        <v>24523.89</v>
      </c>
      <c r="H74" s="4">
        <f t="shared" si="1"/>
        <v>37357.429999999993</v>
      </c>
      <c r="J74" s="3">
        <v>1242</v>
      </c>
      <c r="K74" s="3"/>
    </row>
    <row r="75" spans="1:11" s="24" customFormat="1" ht="24" hidden="1" customHeight="1" thickBot="1" x14ac:dyDescent="0.3">
      <c r="A75" s="34">
        <v>2018</v>
      </c>
      <c r="B75" s="34" t="s">
        <v>159</v>
      </c>
      <c r="C75" s="19">
        <v>43465</v>
      </c>
      <c r="D75" s="24" t="s">
        <v>322</v>
      </c>
      <c r="E75" s="34" t="s">
        <v>259</v>
      </c>
      <c r="F75" s="21"/>
      <c r="G75" s="21">
        <v>10000</v>
      </c>
      <c r="H75" s="22">
        <f t="shared" si="1"/>
        <v>27357.429999999993</v>
      </c>
      <c r="J75" s="34">
        <v>904</v>
      </c>
      <c r="K75" s="3"/>
    </row>
    <row r="76" spans="1:11" ht="22.5" hidden="1" customHeight="1" x14ac:dyDescent="0.25">
      <c r="A76" s="3">
        <v>2019</v>
      </c>
      <c r="B76" s="3" t="s">
        <v>104</v>
      </c>
      <c r="C76" s="5">
        <v>43466</v>
      </c>
      <c r="D76" s="1" t="s">
        <v>312</v>
      </c>
      <c r="E76" s="3" t="s">
        <v>99</v>
      </c>
      <c r="G76" s="2">
        <v>40</v>
      </c>
      <c r="H76" s="4">
        <f t="shared" si="1"/>
        <v>27317.429999999993</v>
      </c>
      <c r="I76" s="1" t="s">
        <v>331</v>
      </c>
      <c r="K76" s="3"/>
    </row>
    <row r="77" spans="1:11" ht="22.5" hidden="1" customHeight="1" x14ac:dyDescent="0.25">
      <c r="A77" s="3">
        <v>2019</v>
      </c>
      <c r="B77" s="3" t="s">
        <v>104</v>
      </c>
      <c r="C77" s="5">
        <v>43467</v>
      </c>
      <c r="D77" s="1" t="s">
        <v>322</v>
      </c>
      <c r="E77" s="3" t="s">
        <v>259</v>
      </c>
      <c r="G77" s="2">
        <v>5000</v>
      </c>
      <c r="H77" s="4">
        <f t="shared" si="1"/>
        <v>22317.429999999993</v>
      </c>
      <c r="I77" s="1" t="s">
        <v>409</v>
      </c>
      <c r="J77" s="3">
        <v>927</v>
      </c>
      <c r="K77" s="3"/>
    </row>
    <row r="78" spans="1:11" ht="22.5" hidden="1" customHeight="1" x14ac:dyDescent="0.25">
      <c r="A78" s="3">
        <v>2019</v>
      </c>
      <c r="B78" s="3" t="s">
        <v>104</v>
      </c>
      <c r="C78" s="5">
        <v>43467</v>
      </c>
      <c r="D78" s="1" t="s">
        <v>323</v>
      </c>
      <c r="E78" s="3" t="s">
        <v>99</v>
      </c>
      <c r="G78" s="2">
        <v>3000</v>
      </c>
      <c r="H78" s="4">
        <f t="shared" si="1"/>
        <v>19317.429999999993</v>
      </c>
      <c r="I78" s="1" t="s">
        <v>332</v>
      </c>
      <c r="J78" s="3">
        <v>1254</v>
      </c>
      <c r="K78" s="3"/>
    </row>
    <row r="79" spans="1:11" ht="22.5" hidden="1" customHeight="1" x14ac:dyDescent="0.25">
      <c r="A79" s="3">
        <v>2019</v>
      </c>
      <c r="B79" s="3" t="s">
        <v>104</v>
      </c>
      <c r="C79" s="5">
        <v>43467</v>
      </c>
      <c r="D79" s="79" t="s">
        <v>1447</v>
      </c>
      <c r="E79" s="3" t="s">
        <v>310</v>
      </c>
      <c r="F79" s="2">
        <v>3400</v>
      </c>
      <c r="H79" s="4">
        <f t="shared" si="1"/>
        <v>22717.429999999993</v>
      </c>
      <c r="J79" s="3">
        <v>383</v>
      </c>
      <c r="K79" s="3"/>
    </row>
    <row r="80" spans="1:11" ht="22.5" hidden="1" customHeight="1" x14ac:dyDescent="0.25">
      <c r="A80" s="3">
        <v>2019</v>
      </c>
      <c r="B80" s="3" t="s">
        <v>104</v>
      </c>
      <c r="C80" s="5">
        <v>43469</v>
      </c>
      <c r="D80" s="1" t="s">
        <v>342</v>
      </c>
      <c r="F80" s="2">
        <v>40</v>
      </c>
      <c r="H80" s="4">
        <f t="shared" si="1"/>
        <v>22757.429999999993</v>
      </c>
      <c r="K80" s="3"/>
    </row>
    <row r="81" spans="1:11" ht="22.5" hidden="1" customHeight="1" x14ac:dyDescent="0.25">
      <c r="A81" s="3">
        <v>2019</v>
      </c>
      <c r="B81" s="3" t="s">
        <v>104</v>
      </c>
      <c r="C81" s="5">
        <v>43469</v>
      </c>
      <c r="D81" s="1" t="s">
        <v>86</v>
      </c>
      <c r="E81" s="3" t="s">
        <v>99</v>
      </c>
      <c r="G81" s="2">
        <v>3149.05</v>
      </c>
      <c r="H81" s="4">
        <f t="shared" si="1"/>
        <v>19608.379999999994</v>
      </c>
      <c r="I81" s="1" t="s">
        <v>333</v>
      </c>
      <c r="J81" s="3">
        <v>1255</v>
      </c>
      <c r="K81" s="3"/>
    </row>
    <row r="82" spans="1:11" ht="22.5" hidden="1" customHeight="1" x14ac:dyDescent="0.25">
      <c r="A82" s="3">
        <v>2019</v>
      </c>
      <c r="B82" s="3" t="s">
        <v>104</v>
      </c>
      <c r="C82" s="5">
        <v>43469</v>
      </c>
      <c r="D82" s="1" t="s">
        <v>86</v>
      </c>
      <c r="E82" s="3" t="s">
        <v>99</v>
      </c>
      <c r="G82" s="2">
        <v>661.95</v>
      </c>
      <c r="H82" s="4">
        <f t="shared" si="1"/>
        <v>18946.429999999993</v>
      </c>
      <c r="I82" s="1" t="s">
        <v>333</v>
      </c>
      <c r="J82" s="3">
        <v>1255</v>
      </c>
      <c r="K82" s="3"/>
    </row>
    <row r="83" spans="1:11" s="11" customFormat="1" ht="22.5" hidden="1" customHeight="1" x14ac:dyDescent="0.3">
      <c r="A83" s="3">
        <v>2019</v>
      </c>
      <c r="B83" s="3" t="s">
        <v>104</v>
      </c>
      <c r="C83" s="5">
        <v>43469</v>
      </c>
      <c r="D83" s="1" t="s">
        <v>86</v>
      </c>
      <c r="E83" s="3" t="s">
        <v>99</v>
      </c>
      <c r="F83" s="12"/>
      <c r="G83" s="2">
        <v>1615.05</v>
      </c>
      <c r="H83" s="4">
        <f t="shared" si="1"/>
        <v>17331.379999999994</v>
      </c>
      <c r="I83" s="1" t="s">
        <v>333</v>
      </c>
      <c r="J83" s="3">
        <v>1255</v>
      </c>
      <c r="K83" s="3"/>
    </row>
    <row r="84" spans="1:11" s="11" customFormat="1" ht="22.5" hidden="1" customHeight="1" x14ac:dyDescent="0.3">
      <c r="A84" s="3">
        <v>2019</v>
      </c>
      <c r="B84" s="3" t="s">
        <v>104</v>
      </c>
      <c r="C84" s="5">
        <v>43469</v>
      </c>
      <c r="D84" s="1" t="s">
        <v>86</v>
      </c>
      <c r="E84" s="3" t="s">
        <v>99</v>
      </c>
      <c r="F84" s="12"/>
      <c r="G84" s="2">
        <v>2001.75</v>
      </c>
      <c r="H84" s="4">
        <f t="shared" si="1"/>
        <v>15329.629999999994</v>
      </c>
      <c r="I84" s="1" t="s">
        <v>333</v>
      </c>
      <c r="J84" s="3">
        <v>1255</v>
      </c>
      <c r="K84" s="3"/>
    </row>
    <row r="85" spans="1:11" s="11" customFormat="1" ht="22.5" hidden="1" customHeight="1" x14ac:dyDescent="0.3">
      <c r="A85" s="3">
        <v>2019</v>
      </c>
      <c r="B85" s="3" t="s">
        <v>104</v>
      </c>
      <c r="C85" s="5">
        <v>43469</v>
      </c>
      <c r="D85" s="1" t="s">
        <v>86</v>
      </c>
      <c r="E85" s="3" t="s">
        <v>99</v>
      </c>
      <c r="F85" s="12"/>
      <c r="G85" s="2">
        <v>1345.35</v>
      </c>
      <c r="H85" s="4">
        <f t="shared" si="1"/>
        <v>13984.279999999993</v>
      </c>
      <c r="I85" s="1" t="s">
        <v>333</v>
      </c>
      <c r="J85" s="3">
        <v>1255</v>
      </c>
      <c r="K85" s="3"/>
    </row>
    <row r="86" spans="1:11" s="11" customFormat="1" ht="22.5" hidden="1" customHeight="1" x14ac:dyDescent="0.3">
      <c r="A86" s="3">
        <v>2019</v>
      </c>
      <c r="B86" s="3" t="s">
        <v>104</v>
      </c>
      <c r="C86" s="5">
        <v>43469</v>
      </c>
      <c r="D86" s="1" t="s">
        <v>86</v>
      </c>
      <c r="E86" s="3" t="s">
        <v>99</v>
      </c>
      <c r="F86" s="12"/>
      <c r="G86" s="2">
        <v>1264.05</v>
      </c>
      <c r="H86" s="4">
        <f t="shared" si="1"/>
        <v>12720.229999999994</v>
      </c>
      <c r="I86" s="1" t="s">
        <v>333</v>
      </c>
      <c r="J86" s="3">
        <v>1255</v>
      </c>
      <c r="K86" s="3"/>
    </row>
    <row r="87" spans="1:11" s="11" customFormat="1" ht="22.5" hidden="1" customHeight="1" x14ac:dyDescent="0.3">
      <c r="A87" s="3">
        <v>2019</v>
      </c>
      <c r="B87" s="3" t="s">
        <v>104</v>
      </c>
      <c r="C87" s="5">
        <v>43469</v>
      </c>
      <c r="D87" s="1" t="s">
        <v>86</v>
      </c>
      <c r="E87" s="3" t="s">
        <v>99</v>
      </c>
      <c r="F87" s="12"/>
      <c r="G87" s="2">
        <v>721.75</v>
      </c>
      <c r="H87" s="4">
        <f t="shared" si="1"/>
        <v>11998.479999999994</v>
      </c>
      <c r="I87" s="1" t="s">
        <v>333</v>
      </c>
      <c r="J87" s="3">
        <v>1255</v>
      </c>
      <c r="K87" s="3"/>
    </row>
    <row r="88" spans="1:11" s="11" customFormat="1" ht="22.5" hidden="1" customHeight="1" x14ac:dyDescent="0.3">
      <c r="A88" s="3">
        <v>2019</v>
      </c>
      <c r="B88" s="3" t="s">
        <v>104</v>
      </c>
      <c r="C88" s="5">
        <v>43469</v>
      </c>
      <c r="D88" s="1" t="s">
        <v>315</v>
      </c>
      <c r="E88" s="3" t="s">
        <v>99</v>
      </c>
      <c r="F88" s="12"/>
      <c r="G88" s="2">
        <v>600</v>
      </c>
      <c r="H88" s="4">
        <f t="shared" si="1"/>
        <v>11398.479999999994</v>
      </c>
      <c r="I88" s="1" t="s">
        <v>411</v>
      </c>
      <c r="J88" s="72">
        <v>1256</v>
      </c>
      <c r="K88" s="3"/>
    </row>
    <row r="89" spans="1:11" s="11" customFormat="1" ht="22.5" hidden="1" customHeight="1" x14ac:dyDescent="0.3">
      <c r="A89" s="3">
        <v>2019</v>
      </c>
      <c r="B89" s="3" t="s">
        <v>104</v>
      </c>
      <c r="C89" s="5">
        <v>43469</v>
      </c>
      <c r="D89" s="1" t="s">
        <v>285</v>
      </c>
      <c r="E89" s="3" t="s">
        <v>99</v>
      </c>
      <c r="F89" s="12"/>
      <c r="G89" s="2">
        <v>1500</v>
      </c>
      <c r="H89" s="4">
        <f t="shared" si="1"/>
        <v>9898.4799999999941</v>
      </c>
      <c r="I89" s="1" t="s">
        <v>333</v>
      </c>
      <c r="J89" s="72">
        <v>1257</v>
      </c>
      <c r="K89" s="3"/>
    </row>
    <row r="90" spans="1:11" s="11" customFormat="1" ht="22.5" hidden="1" customHeight="1" x14ac:dyDescent="0.3">
      <c r="A90" s="3">
        <v>2019</v>
      </c>
      <c r="B90" s="3" t="s">
        <v>104</v>
      </c>
      <c r="C90" s="5">
        <v>43470</v>
      </c>
      <c r="D90" s="1" t="s">
        <v>323</v>
      </c>
      <c r="E90" s="3" t="s">
        <v>99</v>
      </c>
      <c r="F90" s="2"/>
      <c r="G90" s="2">
        <v>3000</v>
      </c>
      <c r="H90" s="4">
        <f t="shared" si="1"/>
        <v>6898.4799999999941</v>
      </c>
      <c r="I90" s="1" t="s">
        <v>332</v>
      </c>
      <c r="J90" s="72">
        <v>1258</v>
      </c>
      <c r="K90" s="3"/>
    </row>
    <row r="91" spans="1:11" s="11" customFormat="1" ht="22.5" hidden="1" customHeight="1" x14ac:dyDescent="0.3">
      <c r="A91" s="3">
        <v>2019</v>
      </c>
      <c r="B91" s="3" t="s">
        <v>104</v>
      </c>
      <c r="C91" s="5">
        <v>43472</v>
      </c>
      <c r="D91" s="1" t="s">
        <v>320</v>
      </c>
      <c r="E91" s="3" t="s">
        <v>259</v>
      </c>
      <c r="F91" s="2">
        <v>650</v>
      </c>
      <c r="G91" s="2"/>
      <c r="H91" s="4">
        <f t="shared" si="1"/>
        <v>7548.4799999999941</v>
      </c>
      <c r="I91" s="1" t="s">
        <v>412</v>
      </c>
      <c r="J91" s="72">
        <v>929</v>
      </c>
      <c r="K91" s="3"/>
    </row>
    <row r="92" spans="1:11" s="11" customFormat="1" ht="22.5" hidden="1" customHeight="1" x14ac:dyDescent="0.3">
      <c r="A92" s="3">
        <v>2019</v>
      </c>
      <c r="B92" s="3" t="s">
        <v>104</v>
      </c>
      <c r="C92" s="5">
        <v>43472</v>
      </c>
      <c r="D92" s="1" t="s">
        <v>343</v>
      </c>
      <c r="E92" s="3" t="s">
        <v>259</v>
      </c>
      <c r="F92" s="2">
        <v>360</v>
      </c>
      <c r="G92" s="2"/>
      <c r="H92" s="4">
        <f t="shared" si="1"/>
        <v>7908.4799999999941</v>
      </c>
      <c r="I92" s="1" t="s">
        <v>413</v>
      </c>
      <c r="J92" s="72">
        <v>930</v>
      </c>
      <c r="K92" s="3"/>
    </row>
    <row r="93" spans="1:11" s="11" customFormat="1" ht="22.5" hidden="1" customHeight="1" x14ac:dyDescent="0.3">
      <c r="A93" s="3">
        <v>2019</v>
      </c>
      <c r="B93" s="3" t="s">
        <v>104</v>
      </c>
      <c r="C93" s="5">
        <v>43472</v>
      </c>
      <c r="D93" s="1" t="s">
        <v>177</v>
      </c>
      <c r="E93" s="3" t="s">
        <v>310</v>
      </c>
      <c r="F93" s="2">
        <v>7730</v>
      </c>
      <c r="G93" s="2"/>
      <c r="H93" s="4">
        <f t="shared" si="1"/>
        <v>15638.479999999994</v>
      </c>
      <c r="J93" s="72">
        <v>386</v>
      </c>
      <c r="K93" s="3"/>
    </row>
    <row r="94" spans="1:11" s="11" customFormat="1" ht="22.5" hidden="1" customHeight="1" x14ac:dyDescent="0.3">
      <c r="A94" s="3">
        <v>2019</v>
      </c>
      <c r="B94" s="3" t="s">
        <v>104</v>
      </c>
      <c r="C94" s="5">
        <v>43472</v>
      </c>
      <c r="D94" s="1" t="s">
        <v>324</v>
      </c>
      <c r="E94" s="3" t="s">
        <v>310</v>
      </c>
      <c r="F94" s="2">
        <v>3080</v>
      </c>
      <c r="G94" s="2"/>
      <c r="H94" s="4">
        <f t="shared" si="1"/>
        <v>18718.479999999996</v>
      </c>
      <c r="J94" s="72">
        <v>387</v>
      </c>
      <c r="K94" s="3"/>
    </row>
    <row r="95" spans="1:11" s="11" customFormat="1" ht="22.5" hidden="1" customHeight="1" x14ac:dyDescent="0.3">
      <c r="A95" s="3">
        <v>2019</v>
      </c>
      <c r="B95" s="3" t="s">
        <v>104</v>
      </c>
      <c r="C95" s="5">
        <v>43472</v>
      </c>
      <c r="D95" s="79" t="s">
        <v>376</v>
      </c>
      <c r="E95" s="3" t="s">
        <v>100</v>
      </c>
      <c r="F95" s="2"/>
      <c r="G95" s="2">
        <v>900</v>
      </c>
      <c r="H95" s="4">
        <f t="shared" si="1"/>
        <v>17818.479999999996</v>
      </c>
      <c r="J95" s="72">
        <v>1260</v>
      </c>
      <c r="K95" s="3"/>
    </row>
    <row r="96" spans="1:11" s="11" customFormat="1" ht="22.5" hidden="1" customHeight="1" x14ac:dyDescent="0.3">
      <c r="A96" s="3">
        <v>2019</v>
      </c>
      <c r="B96" s="3" t="s">
        <v>104</v>
      </c>
      <c r="C96" s="5">
        <v>43472</v>
      </c>
      <c r="D96" s="1" t="s">
        <v>294</v>
      </c>
      <c r="E96" s="3" t="s">
        <v>99</v>
      </c>
      <c r="F96" s="2"/>
      <c r="G96" s="2">
        <v>2000</v>
      </c>
      <c r="H96" s="4">
        <f t="shared" si="1"/>
        <v>15818.479999999996</v>
      </c>
      <c r="I96" s="11" t="s">
        <v>334</v>
      </c>
      <c r="J96" s="72">
        <v>1259</v>
      </c>
      <c r="K96" s="3"/>
    </row>
    <row r="97" spans="1:11" s="11" customFormat="1" ht="22.5" hidden="1" customHeight="1" x14ac:dyDescent="0.3">
      <c r="A97" s="3">
        <v>2019</v>
      </c>
      <c r="B97" s="3" t="s">
        <v>104</v>
      </c>
      <c r="C97" s="5">
        <v>43473</v>
      </c>
      <c r="D97" s="1" t="s">
        <v>60</v>
      </c>
      <c r="E97" s="3" t="s">
        <v>310</v>
      </c>
      <c r="F97" s="2">
        <v>1590</v>
      </c>
      <c r="G97" s="2"/>
      <c r="H97" s="4">
        <f t="shared" si="1"/>
        <v>17408.479999999996</v>
      </c>
      <c r="J97" s="72">
        <v>388</v>
      </c>
      <c r="K97" s="3"/>
    </row>
    <row r="98" spans="1:11" s="11" customFormat="1" ht="22.5" hidden="1" customHeight="1" x14ac:dyDescent="0.3">
      <c r="A98" s="3">
        <v>2019</v>
      </c>
      <c r="B98" s="3" t="s">
        <v>104</v>
      </c>
      <c r="C98" s="5">
        <v>43474</v>
      </c>
      <c r="D98" s="1" t="s">
        <v>151</v>
      </c>
      <c r="E98" s="3" t="s">
        <v>310</v>
      </c>
      <c r="F98" s="2">
        <v>2560</v>
      </c>
      <c r="G98" s="2"/>
      <c r="H98" s="4">
        <f t="shared" si="1"/>
        <v>19968.479999999996</v>
      </c>
      <c r="J98" s="72">
        <v>389</v>
      </c>
      <c r="K98" s="3"/>
    </row>
    <row r="99" spans="1:11" s="11" customFormat="1" ht="22.5" hidden="1" customHeight="1" x14ac:dyDescent="0.3">
      <c r="A99" s="3">
        <v>2019</v>
      </c>
      <c r="B99" s="3" t="s">
        <v>104</v>
      </c>
      <c r="C99" s="5">
        <v>43475</v>
      </c>
      <c r="D99" s="1" t="s">
        <v>45</v>
      </c>
      <c r="E99" s="3" t="s">
        <v>310</v>
      </c>
      <c r="F99" s="2">
        <v>13000</v>
      </c>
      <c r="G99" s="2"/>
      <c r="H99" s="4">
        <f t="shared" si="1"/>
        <v>32968.479999999996</v>
      </c>
      <c r="J99" s="72">
        <v>390</v>
      </c>
      <c r="K99" s="3"/>
    </row>
    <row r="100" spans="1:11" s="11" customFormat="1" ht="22.5" hidden="1" customHeight="1" x14ac:dyDescent="0.3">
      <c r="A100" s="3">
        <v>2019</v>
      </c>
      <c r="B100" s="3" t="s">
        <v>104</v>
      </c>
      <c r="C100" s="5">
        <v>43475</v>
      </c>
      <c r="D100" s="1" t="s">
        <v>40</v>
      </c>
      <c r="E100" s="3" t="s">
        <v>100</v>
      </c>
      <c r="F100" s="2"/>
      <c r="G100" s="2">
        <v>26121.62</v>
      </c>
      <c r="H100" s="4">
        <f t="shared" si="1"/>
        <v>6846.8599999999969</v>
      </c>
      <c r="J100" s="72">
        <v>1265</v>
      </c>
      <c r="K100" s="3"/>
    </row>
    <row r="101" spans="1:11" s="11" customFormat="1" ht="22.5" hidden="1" customHeight="1" x14ac:dyDescent="0.3">
      <c r="A101" s="3">
        <v>2019</v>
      </c>
      <c r="B101" s="3" t="s">
        <v>104</v>
      </c>
      <c r="C101" s="5">
        <v>43475</v>
      </c>
      <c r="D101" s="1" t="s">
        <v>344</v>
      </c>
      <c r="E101" s="3" t="s">
        <v>100</v>
      </c>
      <c r="F101" s="2"/>
      <c r="G101" s="2">
        <v>390</v>
      </c>
      <c r="H101" s="4">
        <f t="shared" si="1"/>
        <v>6456.8599999999969</v>
      </c>
      <c r="J101" s="72">
        <v>1261</v>
      </c>
      <c r="K101" s="3"/>
    </row>
    <row r="102" spans="1:11" s="11" customFormat="1" ht="22.5" hidden="1" customHeight="1" x14ac:dyDescent="0.3">
      <c r="A102" s="3">
        <v>2019</v>
      </c>
      <c r="B102" s="3" t="s">
        <v>104</v>
      </c>
      <c r="C102" s="5">
        <v>43475</v>
      </c>
      <c r="D102" s="1" t="s">
        <v>323</v>
      </c>
      <c r="E102" s="3" t="s">
        <v>99</v>
      </c>
      <c r="F102" s="2"/>
      <c r="G102" s="2">
        <v>3000</v>
      </c>
      <c r="H102" s="4">
        <f t="shared" si="1"/>
        <v>3456.8599999999969</v>
      </c>
      <c r="I102" s="1" t="s">
        <v>332</v>
      </c>
      <c r="J102" s="72">
        <v>1266</v>
      </c>
      <c r="K102" s="3"/>
    </row>
    <row r="103" spans="1:11" s="11" customFormat="1" ht="22.5" hidden="1" customHeight="1" x14ac:dyDescent="0.3">
      <c r="A103" s="3">
        <v>2019</v>
      </c>
      <c r="B103" s="3" t="s">
        <v>104</v>
      </c>
      <c r="C103" s="5">
        <v>43475</v>
      </c>
      <c r="D103" s="1" t="s">
        <v>346</v>
      </c>
      <c r="E103" s="3" t="s">
        <v>259</v>
      </c>
      <c r="F103" s="2">
        <v>387.99</v>
      </c>
      <c r="G103" s="2"/>
      <c r="H103" s="4">
        <f t="shared" si="1"/>
        <v>3844.8499999999967</v>
      </c>
      <c r="I103" s="11" t="s">
        <v>418</v>
      </c>
      <c r="J103" s="72">
        <v>934</v>
      </c>
      <c r="K103" s="3"/>
    </row>
    <row r="104" spans="1:11" s="11" customFormat="1" ht="22.5" hidden="1" customHeight="1" x14ac:dyDescent="0.3">
      <c r="A104" s="3">
        <v>2019</v>
      </c>
      <c r="B104" s="3" t="s">
        <v>104</v>
      </c>
      <c r="C104" s="5">
        <v>43476</v>
      </c>
      <c r="D104" s="1" t="s">
        <v>347</v>
      </c>
      <c r="E104" s="3" t="s">
        <v>99</v>
      </c>
      <c r="F104" s="2"/>
      <c r="G104" s="2">
        <v>399.33</v>
      </c>
      <c r="H104" s="4">
        <f t="shared" si="1"/>
        <v>3445.5199999999968</v>
      </c>
      <c r="J104" s="72">
        <v>1267</v>
      </c>
      <c r="K104" s="3"/>
    </row>
    <row r="105" spans="1:11" s="11" customFormat="1" ht="22.5" hidden="1" customHeight="1" x14ac:dyDescent="0.3">
      <c r="A105" s="3">
        <v>2019</v>
      </c>
      <c r="B105" s="3" t="s">
        <v>104</v>
      </c>
      <c r="C105" s="5">
        <v>43476</v>
      </c>
      <c r="D105" s="1" t="s">
        <v>312</v>
      </c>
      <c r="E105" s="3" t="s">
        <v>99</v>
      </c>
      <c r="F105" s="2"/>
      <c r="G105" s="2">
        <v>1</v>
      </c>
      <c r="H105" s="4">
        <f t="shared" si="1"/>
        <v>3444.5199999999968</v>
      </c>
      <c r="I105" s="1" t="s">
        <v>331</v>
      </c>
      <c r="J105" s="72">
        <v>1268</v>
      </c>
      <c r="K105" s="3"/>
    </row>
    <row r="106" spans="1:11" s="11" customFormat="1" ht="22.5" hidden="1" customHeight="1" x14ac:dyDescent="0.3">
      <c r="A106" s="3">
        <v>2019</v>
      </c>
      <c r="B106" s="3" t="s">
        <v>104</v>
      </c>
      <c r="C106" s="5">
        <v>43479</v>
      </c>
      <c r="D106" s="1" t="s">
        <v>323</v>
      </c>
      <c r="E106" s="3" t="s">
        <v>99</v>
      </c>
      <c r="F106" s="2"/>
      <c r="G106" s="2">
        <v>3000</v>
      </c>
      <c r="H106" s="4">
        <f t="shared" si="1"/>
        <v>444.5199999999968</v>
      </c>
      <c r="I106" s="1" t="s">
        <v>332</v>
      </c>
      <c r="J106" s="72">
        <v>1269</v>
      </c>
      <c r="K106" s="3"/>
    </row>
    <row r="107" spans="1:11" s="11" customFormat="1" ht="22.5" hidden="1" customHeight="1" x14ac:dyDescent="0.3">
      <c r="A107" s="3">
        <v>2019</v>
      </c>
      <c r="B107" s="3" t="s">
        <v>104</v>
      </c>
      <c r="C107" s="5">
        <v>43479</v>
      </c>
      <c r="D107" s="1" t="s">
        <v>313</v>
      </c>
      <c r="E107" s="3" t="s">
        <v>99</v>
      </c>
      <c r="F107" s="2">
        <v>5000</v>
      </c>
      <c r="G107" s="2"/>
      <c r="H107" s="4">
        <f t="shared" si="1"/>
        <v>5444.5199999999968</v>
      </c>
      <c r="I107" s="11" t="s">
        <v>272</v>
      </c>
      <c r="J107" s="72">
        <v>1270</v>
      </c>
      <c r="K107" s="3"/>
    </row>
    <row r="108" spans="1:11" s="11" customFormat="1" ht="22.5" hidden="1" customHeight="1" x14ac:dyDescent="0.3">
      <c r="A108" s="3">
        <v>2019</v>
      </c>
      <c r="B108" s="3" t="s">
        <v>104</v>
      </c>
      <c r="C108" s="5">
        <v>43480</v>
      </c>
      <c r="D108" s="1" t="s">
        <v>42</v>
      </c>
      <c r="E108" s="3" t="s">
        <v>99</v>
      </c>
      <c r="F108" s="2"/>
      <c r="G108" s="2">
        <v>1680</v>
      </c>
      <c r="H108" s="4">
        <f t="shared" si="1"/>
        <v>3764.5199999999968</v>
      </c>
      <c r="I108" s="11" t="s">
        <v>335</v>
      </c>
      <c r="J108" s="72">
        <v>1271</v>
      </c>
      <c r="K108" s="3"/>
    </row>
    <row r="109" spans="1:11" s="11" customFormat="1" ht="22.5" hidden="1" customHeight="1" x14ac:dyDescent="0.3">
      <c r="A109" s="3">
        <v>2019</v>
      </c>
      <c r="B109" s="3" t="s">
        <v>104</v>
      </c>
      <c r="C109" s="5">
        <v>43480</v>
      </c>
      <c r="D109" s="1" t="s">
        <v>30</v>
      </c>
      <c r="E109" s="3" t="s">
        <v>99</v>
      </c>
      <c r="F109" s="12"/>
      <c r="G109" s="2">
        <v>487</v>
      </c>
      <c r="H109" s="4">
        <f t="shared" si="1"/>
        <v>3277.5199999999968</v>
      </c>
      <c r="I109" s="11" t="s">
        <v>336</v>
      </c>
      <c r="J109" s="72">
        <v>1272</v>
      </c>
      <c r="K109" s="3"/>
    </row>
    <row r="110" spans="1:11" s="11" customFormat="1" ht="22.5" hidden="1" customHeight="1" x14ac:dyDescent="0.3">
      <c r="A110" s="3">
        <v>2019</v>
      </c>
      <c r="B110" s="3" t="s">
        <v>104</v>
      </c>
      <c r="C110" s="5">
        <v>43480</v>
      </c>
      <c r="D110" s="1" t="s">
        <v>112</v>
      </c>
      <c r="E110" s="3" t="s">
        <v>99</v>
      </c>
      <c r="F110" s="12"/>
      <c r="G110" s="2">
        <v>86.6</v>
      </c>
      <c r="H110" s="4">
        <f t="shared" si="1"/>
        <v>3190.9199999999969</v>
      </c>
      <c r="I110" s="11" t="s">
        <v>256</v>
      </c>
      <c r="J110" s="72">
        <v>1273</v>
      </c>
      <c r="K110" s="3"/>
    </row>
    <row r="111" spans="1:11" s="11" customFormat="1" ht="22.5" hidden="1" customHeight="1" x14ac:dyDescent="0.3">
      <c r="A111" s="3">
        <v>2019</v>
      </c>
      <c r="B111" s="3" t="s">
        <v>104</v>
      </c>
      <c r="C111" s="5">
        <v>43480</v>
      </c>
      <c r="D111" s="1" t="s">
        <v>35</v>
      </c>
      <c r="E111" s="3" t="s">
        <v>99</v>
      </c>
      <c r="F111" s="12"/>
      <c r="G111" s="2">
        <v>566</v>
      </c>
      <c r="H111" s="4">
        <f t="shared" si="1"/>
        <v>2624.9199999999969</v>
      </c>
      <c r="I111" s="11" t="s">
        <v>206</v>
      </c>
      <c r="J111" s="72">
        <v>1274</v>
      </c>
      <c r="K111" s="3"/>
    </row>
    <row r="112" spans="1:11" s="11" customFormat="1" ht="22.5" hidden="1" customHeight="1" x14ac:dyDescent="0.3">
      <c r="A112" s="3">
        <v>2019</v>
      </c>
      <c r="B112" s="3" t="s">
        <v>104</v>
      </c>
      <c r="C112" s="5">
        <v>43480</v>
      </c>
      <c r="D112" s="1" t="s">
        <v>316</v>
      </c>
      <c r="E112" s="3" t="s">
        <v>259</v>
      </c>
      <c r="F112" s="2">
        <v>20000</v>
      </c>
      <c r="G112" s="2"/>
      <c r="H112" s="4">
        <f t="shared" si="1"/>
        <v>22624.92</v>
      </c>
      <c r="I112" s="11" t="s">
        <v>414</v>
      </c>
      <c r="J112" s="72">
        <v>939</v>
      </c>
      <c r="K112" s="3"/>
    </row>
    <row r="113" spans="1:11" s="11" customFormat="1" ht="22.5" hidden="1" customHeight="1" x14ac:dyDescent="0.3">
      <c r="A113" s="3">
        <v>2019</v>
      </c>
      <c r="B113" s="3" t="s">
        <v>104</v>
      </c>
      <c r="C113" s="5">
        <v>43480</v>
      </c>
      <c r="D113" s="1" t="s">
        <v>323</v>
      </c>
      <c r="E113" s="3" t="s">
        <v>99</v>
      </c>
      <c r="F113" s="2"/>
      <c r="G113" s="2">
        <v>5000</v>
      </c>
      <c r="H113" s="4">
        <f t="shared" si="1"/>
        <v>17624.919999999998</v>
      </c>
      <c r="I113" s="1" t="s">
        <v>332</v>
      </c>
      <c r="J113" s="72">
        <v>1275</v>
      </c>
      <c r="K113" s="3"/>
    </row>
    <row r="114" spans="1:11" s="11" customFormat="1" ht="22.5" hidden="1" customHeight="1" x14ac:dyDescent="0.3">
      <c r="A114" s="3">
        <v>2019</v>
      </c>
      <c r="B114" s="3" t="s">
        <v>104</v>
      </c>
      <c r="C114" s="5">
        <v>43481</v>
      </c>
      <c r="D114" s="1" t="s">
        <v>349</v>
      </c>
      <c r="E114" s="3" t="s">
        <v>310</v>
      </c>
      <c r="F114" s="2">
        <v>2880</v>
      </c>
      <c r="G114" s="2"/>
      <c r="H114" s="4">
        <f t="shared" si="1"/>
        <v>20504.919999999998</v>
      </c>
      <c r="J114" s="72">
        <v>394</v>
      </c>
      <c r="K114" s="3"/>
    </row>
    <row r="115" spans="1:11" s="11" customFormat="1" ht="22.5" hidden="1" customHeight="1" x14ac:dyDescent="0.3">
      <c r="A115" s="3">
        <v>2019</v>
      </c>
      <c r="B115" s="3" t="s">
        <v>104</v>
      </c>
      <c r="C115" s="5">
        <v>43482</v>
      </c>
      <c r="D115" s="1" t="s">
        <v>158</v>
      </c>
      <c r="E115" s="3" t="s">
        <v>310</v>
      </c>
      <c r="F115" s="2">
        <v>13700</v>
      </c>
      <c r="G115" s="2"/>
      <c r="H115" s="4">
        <f t="shared" si="1"/>
        <v>34204.92</v>
      </c>
      <c r="J115" s="72">
        <v>395</v>
      </c>
      <c r="K115" s="3"/>
    </row>
    <row r="116" spans="1:11" s="11" customFormat="1" ht="22.5" hidden="1" customHeight="1" x14ac:dyDescent="0.3">
      <c r="A116" s="3">
        <v>2019</v>
      </c>
      <c r="B116" s="3" t="s">
        <v>104</v>
      </c>
      <c r="C116" s="5">
        <v>43482</v>
      </c>
      <c r="D116" s="1" t="s">
        <v>122</v>
      </c>
      <c r="E116" s="3" t="s">
        <v>310</v>
      </c>
      <c r="F116" s="2">
        <v>6050</v>
      </c>
      <c r="G116" s="2"/>
      <c r="H116" s="4">
        <f t="shared" si="1"/>
        <v>40254.92</v>
      </c>
      <c r="J116" s="72">
        <v>396</v>
      </c>
      <c r="K116" s="3"/>
    </row>
    <row r="117" spans="1:11" s="11" customFormat="1" ht="22.5" hidden="1" customHeight="1" x14ac:dyDescent="0.3">
      <c r="A117" s="3">
        <v>2019</v>
      </c>
      <c r="B117" s="3" t="s">
        <v>104</v>
      </c>
      <c r="C117" s="5">
        <v>43483</v>
      </c>
      <c r="D117" s="1" t="s">
        <v>183</v>
      </c>
      <c r="E117" s="3" t="s">
        <v>310</v>
      </c>
      <c r="F117" s="2">
        <v>4885.92</v>
      </c>
      <c r="G117" s="2"/>
      <c r="H117" s="4">
        <f t="shared" si="1"/>
        <v>45140.84</v>
      </c>
      <c r="J117" s="72">
        <v>397</v>
      </c>
      <c r="K117" s="3"/>
    </row>
    <row r="118" spans="1:11" s="11" customFormat="1" ht="22.5" hidden="1" customHeight="1" x14ac:dyDescent="0.3">
      <c r="A118" s="3">
        <v>2019</v>
      </c>
      <c r="B118" s="3" t="s">
        <v>104</v>
      </c>
      <c r="C118" s="5">
        <v>43487</v>
      </c>
      <c r="D118" s="1" t="s">
        <v>323</v>
      </c>
      <c r="E118" s="3" t="s">
        <v>99</v>
      </c>
      <c r="F118" s="2"/>
      <c r="G118" s="2">
        <v>5000</v>
      </c>
      <c r="H118" s="4">
        <f t="shared" si="1"/>
        <v>40140.839999999997</v>
      </c>
      <c r="I118" s="1" t="s">
        <v>332</v>
      </c>
      <c r="J118" s="72">
        <v>1276</v>
      </c>
      <c r="K118" s="3"/>
    </row>
    <row r="119" spans="1:11" s="11" customFormat="1" ht="22.5" hidden="1" customHeight="1" x14ac:dyDescent="0.3">
      <c r="A119" s="3">
        <v>2019</v>
      </c>
      <c r="B119" s="3" t="s">
        <v>104</v>
      </c>
      <c r="C119" s="5">
        <v>43487</v>
      </c>
      <c r="D119" s="1" t="s">
        <v>176</v>
      </c>
      <c r="E119" s="3" t="s">
        <v>310</v>
      </c>
      <c r="F119" s="2">
        <v>26341.360000000001</v>
      </c>
      <c r="G119" s="2"/>
      <c r="H119" s="4">
        <f t="shared" si="1"/>
        <v>66482.2</v>
      </c>
      <c r="J119" s="72">
        <v>398</v>
      </c>
      <c r="K119" s="3"/>
    </row>
    <row r="120" spans="1:11" s="11" customFormat="1" ht="22.5" hidden="1" customHeight="1" x14ac:dyDescent="0.3">
      <c r="A120" s="3">
        <v>2019</v>
      </c>
      <c r="B120" s="3" t="s">
        <v>104</v>
      </c>
      <c r="C120" s="5">
        <v>43489</v>
      </c>
      <c r="D120" s="1" t="s">
        <v>26</v>
      </c>
      <c r="E120" s="3" t="s">
        <v>310</v>
      </c>
      <c r="F120" s="2">
        <v>12850</v>
      </c>
      <c r="G120" s="2"/>
      <c r="H120" s="4">
        <f t="shared" si="1"/>
        <v>79332.2</v>
      </c>
      <c r="J120" s="72">
        <v>400</v>
      </c>
      <c r="K120" s="3"/>
    </row>
    <row r="121" spans="1:11" s="11" customFormat="1" ht="22.5" hidden="1" customHeight="1" x14ac:dyDescent="0.3">
      <c r="A121" s="3">
        <v>2019</v>
      </c>
      <c r="B121" s="3" t="s">
        <v>104</v>
      </c>
      <c r="C121" s="5">
        <v>43490</v>
      </c>
      <c r="D121" s="1" t="s">
        <v>351</v>
      </c>
      <c r="E121" s="3" t="s">
        <v>310</v>
      </c>
      <c r="F121" s="2">
        <v>950</v>
      </c>
      <c r="G121" s="2"/>
      <c r="H121" s="4">
        <f t="shared" si="1"/>
        <v>80282.2</v>
      </c>
      <c r="J121" s="74" t="s">
        <v>355</v>
      </c>
      <c r="K121" s="3"/>
    </row>
    <row r="122" spans="1:11" s="11" customFormat="1" ht="22.5" hidden="1" customHeight="1" x14ac:dyDescent="0.3">
      <c r="A122" s="3">
        <v>2019</v>
      </c>
      <c r="B122" s="3" t="s">
        <v>104</v>
      </c>
      <c r="C122" s="5">
        <v>43490</v>
      </c>
      <c r="D122" s="79" t="s">
        <v>1447</v>
      </c>
      <c r="E122" s="3" t="s">
        <v>310</v>
      </c>
      <c r="F122" s="2">
        <v>1500</v>
      </c>
      <c r="G122" s="2"/>
      <c r="H122" s="4">
        <f t="shared" si="1"/>
        <v>81782.2</v>
      </c>
      <c r="J122" s="72">
        <v>401</v>
      </c>
      <c r="K122" s="3"/>
    </row>
    <row r="123" spans="1:11" s="11" customFormat="1" ht="22.5" hidden="1" customHeight="1" x14ac:dyDescent="0.3">
      <c r="A123" s="3">
        <v>2019</v>
      </c>
      <c r="B123" s="3" t="s">
        <v>104</v>
      </c>
      <c r="C123" s="5">
        <v>43493</v>
      </c>
      <c r="D123" s="1" t="s">
        <v>323</v>
      </c>
      <c r="E123" s="3" t="s">
        <v>99</v>
      </c>
      <c r="F123" s="2"/>
      <c r="G123" s="2">
        <v>5000</v>
      </c>
      <c r="H123" s="4">
        <f t="shared" si="1"/>
        <v>76782.2</v>
      </c>
      <c r="I123" s="1" t="s">
        <v>332</v>
      </c>
      <c r="J123" s="72">
        <v>1279</v>
      </c>
      <c r="K123" s="3"/>
    </row>
    <row r="124" spans="1:11" s="11" customFormat="1" ht="22.5" hidden="1" customHeight="1" x14ac:dyDescent="0.3">
      <c r="A124" s="3">
        <v>2019</v>
      </c>
      <c r="B124" s="3" t="s">
        <v>104</v>
      </c>
      <c r="C124" s="5">
        <v>43494</v>
      </c>
      <c r="D124" s="79" t="s">
        <v>352</v>
      </c>
      <c r="E124" s="3" t="s">
        <v>100</v>
      </c>
      <c r="F124" s="2"/>
      <c r="G124" s="2">
        <v>3846.76</v>
      </c>
      <c r="H124" s="4">
        <f t="shared" si="1"/>
        <v>72935.44</v>
      </c>
      <c r="J124" s="72">
        <v>1280</v>
      </c>
      <c r="K124" s="3"/>
    </row>
    <row r="125" spans="1:11" s="11" customFormat="1" ht="22.5" hidden="1" customHeight="1" x14ac:dyDescent="0.3">
      <c r="A125" s="3">
        <v>2019</v>
      </c>
      <c r="B125" s="3" t="s">
        <v>104</v>
      </c>
      <c r="C125" s="5">
        <v>43494</v>
      </c>
      <c r="D125" s="79" t="s">
        <v>353</v>
      </c>
      <c r="E125" s="3" t="s">
        <v>100</v>
      </c>
      <c r="F125" s="2"/>
      <c r="G125" s="2">
        <v>40</v>
      </c>
      <c r="H125" s="4">
        <f t="shared" si="1"/>
        <v>72895.44</v>
      </c>
      <c r="J125" s="72">
        <v>1281</v>
      </c>
      <c r="K125" s="3"/>
    </row>
    <row r="126" spans="1:11" s="11" customFormat="1" ht="22.5" hidden="1" customHeight="1" x14ac:dyDescent="0.3">
      <c r="A126" s="3">
        <v>2019</v>
      </c>
      <c r="B126" s="3" t="s">
        <v>104</v>
      </c>
      <c r="C126" s="5">
        <v>43494</v>
      </c>
      <c r="D126" s="79" t="s">
        <v>289</v>
      </c>
      <c r="E126" s="3" t="s">
        <v>100</v>
      </c>
      <c r="F126" s="2"/>
      <c r="G126" s="2">
        <v>200</v>
      </c>
      <c r="H126" s="4">
        <f t="shared" si="1"/>
        <v>72695.44</v>
      </c>
      <c r="J126" s="72">
        <v>1282</v>
      </c>
      <c r="K126" s="3"/>
    </row>
    <row r="127" spans="1:11" s="11" customFormat="1" ht="22.5" hidden="1" customHeight="1" x14ac:dyDescent="0.3">
      <c r="A127" s="3">
        <v>2019</v>
      </c>
      <c r="B127" s="3" t="s">
        <v>104</v>
      </c>
      <c r="C127" s="5">
        <v>43494</v>
      </c>
      <c r="D127" s="79" t="s">
        <v>306</v>
      </c>
      <c r="E127" s="3" t="s">
        <v>100</v>
      </c>
      <c r="F127" s="2"/>
      <c r="G127" s="2">
        <v>6610</v>
      </c>
      <c r="H127" s="4">
        <f t="shared" si="1"/>
        <v>66085.440000000002</v>
      </c>
      <c r="J127" s="72">
        <v>1283</v>
      </c>
      <c r="K127" s="3"/>
    </row>
    <row r="128" spans="1:11" s="11" customFormat="1" ht="22.5" hidden="1" customHeight="1" x14ac:dyDescent="0.3">
      <c r="A128" s="3">
        <v>2019</v>
      </c>
      <c r="B128" s="3" t="s">
        <v>104</v>
      </c>
      <c r="C128" s="5">
        <v>43494</v>
      </c>
      <c r="D128" s="79" t="s">
        <v>354</v>
      </c>
      <c r="E128" s="3" t="s">
        <v>100</v>
      </c>
      <c r="F128" s="2"/>
      <c r="G128" s="2">
        <v>3050</v>
      </c>
      <c r="H128" s="4">
        <f t="shared" si="1"/>
        <v>63035.44</v>
      </c>
      <c r="J128" s="72">
        <v>1284</v>
      </c>
      <c r="K128" s="3"/>
    </row>
    <row r="129" spans="1:11" s="11" customFormat="1" ht="22.5" hidden="1" customHeight="1" x14ac:dyDescent="0.3">
      <c r="A129" s="3">
        <v>2019</v>
      </c>
      <c r="B129" s="3" t="s">
        <v>104</v>
      </c>
      <c r="C129" s="5">
        <v>43494</v>
      </c>
      <c r="D129" s="79" t="s">
        <v>247</v>
      </c>
      <c r="E129" s="3" t="s">
        <v>100</v>
      </c>
      <c r="F129" s="2"/>
      <c r="G129" s="2">
        <v>2075</v>
      </c>
      <c r="H129" s="4">
        <f t="shared" si="1"/>
        <v>60960.44</v>
      </c>
      <c r="J129" s="72">
        <v>1285</v>
      </c>
      <c r="K129" s="3"/>
    </row>
    <row r="130" spans="1:11" s="11" customFormat="1" ht="22.5" hidden="1" customHeight="1" x14ac:dyDescent="0.3">
      <c r="A130" s="3">
        <v>2019</v>
      </c>
      <c r="B130" s="3" t="s">
        <v>104</v>
      </c>
      <c r="C130" s="5">
        <v>43494</v>
      </c>
      <c r="D130" s="79" t="s">
        <v>305</v>
      </c>
      <c r="E130" s="3" t="s">
        <v>100</v>
      </c>
      <c r="F130" s="2"/>
      <c r="G130" s="2">
        <v>1060</v>
      </c>
      <c r="H130" s="4">
        <f t="shared" si="1"/>
        <v>59900.44</v>
      </c>
      <c r="J130" s="72">
        <v>1286</v>
      </c>
      <c r="K130" s="3"/>
    </row>
    <row r="131" spans="1:11" s="11" customFormat="1" ht="22.5" hidden="1" customHeight="1" x14ac:dyDescent="0.3">
      <c r="A131" s="3">
        <v>2019</v>
      </c>
      <c r="B131" s="3" t="s">
        <v>104</v>
      </c>
      <c r="C131" s="5">
        <v>43494</v>
      </c>
      <c r="D131" s="79" t="s">
        <v>248</v>
      </c>
      <c r="E131" s="3" t="s">
        <v>100</v>
      </c>
      <c r="F131" s="2"/>
      <c r="G131" s="2">
        <v>1895.6</v>
      </c>
      <c r="H131" s="4">
        <f t="shared" si="1"/>
        <v>58004.840000000004</v>
      </c>
      <c r="J131" s="72">
        <v>1287</v>
      </c>
      <c r="K131" s="3"/>
    </row>
    <row r="132" spans="1:11" s="11" customFormat="1" ht="22.5" hidden="1" customHeight="1" x14ac:dyDescent="0.3">
      <c r="A132" s="3">
        <v>2019</v>
      </c>
      <c r="B132" s="3" t="s">
        <v>104</v>
      </c>
      <c r="C132" s="5">
        <v>43494</v>
      </c>
      <c r="D132" s="79" t="s">
        <v>245</v>
      </c>
      <c r="E132" s="3" t="s">
        <v>100</v>
      </c>
      <c r="F132" s="2"/>
      <c r="G132" s="2">
        <v>950.74</v>
      </c>
      <c r="H132" s="4">
        <f t="shared" ref="H132:H195" si="2">H131+F132-G132</f>
        <v>57054.100000000006</v>
      </c>
      <c r="J132" s="72">
        <v>1288</v>
      </c>
      <c r="K132" s="3"/>
    </row>
    <row r="133" spans="1:11" s="11" customFormat="1" ht="22.5" hidden="1" customHeight="1" x14ac:dyDescent="0.3">
      <c r="A133" s="3">
        <v>2019</v>
      </c>
      <c r="B133" s="3" t="s">
        <v>104</v>
      </c>
      <c r="C133" s="5">
        <v>43494</v>
      </c>
      <c r="D133" s="79" t="s">
        <v>177</v>
      </c>
      <c r="E133" s="3" t="s">
        <v>310</v>
      </c>
      <c r="F133" s="2">
        <v>250</v>
      </c>
      <c r="G133" s="2"/>
      <c r="H133" s="4">
        <f t="shared" si="2"/>
        <v>57304.100000000006</v>
      </c>
      <c r="J133" s="72">
        <v>405</v>
      </c>
      <c r="K133" s="3"/>
    </row>
    <row r="134" spans="1:11" s="11" customFormat="1" ht="22.5" hidden="1" customHeight="1" x14ac:dyDescent="0.3">
      <c r="A134" s="3">
        <v>2019</v>
      </c>
      <c r="B134" s="3" t="s">
        <v>104</v>
      </c>
      <c r="C134" s="5">
        <v>43496</v>
      </c>
      <c r="D134" s="79" t="s">
        <v>340</v>
      </c>
      <c r="E134" s="3" t="s">
        <v>100</v>
      </c>
      <c r="F134" s="2"/>
      <c r="G134" s="2">
        <v>22061.94</v>
      </c>
      <c r="H134" s="4">
        <f t="shared" si="2"/>
        <v>35242.160000000003</v>
      </c>
      <c r="J134" s="72">
        <v>1290</v>
      </c>
      <c r="K134" s="3"/>
    </row>
    <row r="135" spans="1:11" s="11" customFormat="1" ht="22.5" hidden="1" customHeight="1" x14ac:dyDescent="0.3">
      <c r="A135" s="3">
        <v>2019</v>
      </c>
      <c r="B135" s="3" t="s">
        <v>104</v>
      </c>
      <c r="C135" s="5">
        <v>43496</v>
      </c>
      <c r="D135" s="79" t="s">
        <v>183</v>
      </c>
      <c r="E135" s="3" t="s">
        <v>310</v>
      </c>
      <c r="F135" s="2">
        <v>3830</v>
      </c>
      <c r="G135" s="2"/>
      <c r="H135" s="4">
        <f t="shared" si="2"/>
        <v>39072.160000000003</v>
      </c>
      <c r="J135" s="72">
        <v>408</v>
      </c>
      <c r="K135" s="3"/>
    </row>
    <row r="136" spans="1:11" s="80" customFormat="1" ht="22.5" hidden="1" customHeight="1" thickBot="1" x14ac:dyDescent="0.35">
      <c r="A136" s="34">
        <v>2019</v>
      </c>
      <c r="B136" s="34" t="s">
        <v>104</v>
      </c>
      <c r="C136" s="19">
        <v>43496</v>
      </c>
      <c r="D136" s="132" t="s">
        <v>359</v>
      </c>
      <c r="E136" s="34" t="s">
        <v>310</v>
      </c>
      <c r="F136" s="21">
        <v>1150</v>
      </c>
      <c r="G136" s="21"/>
      <c r="H136" s="22">
        <f t="shared" si="2"/>
        <v>40222.160000000003</v>
      </c>
      <c r="J136" s="76">
        <v>411</v>
      </c>
      <c r="K136" s="3"/>
    </row>
    <row r="137" spans="1:11" s="11" customFormat="1" ht="22.5" hidden="1" customHeight="1" x14ac:dyDescent="0.3">
      <c r="A137" s="3">
        <v>2019</v>
      </c>
      <c r="B137" s="3" t="s">
        <v>358</v>
      </c>
      <c r="C137" s="5">
        <v>43499</v>
      </c>
      <c r="D137" s="79" t="s">
        <v>323</v>
      </c>
      <c r="E137" s="3" t="s">
        <v>99</v>
      </c>
      <c r="F137" s="2"/>
      <c r="G137" s="2">
        <v>3000</v>
      </c>
      <c r="H137" s="4">
        <f t="shared" si="2"/>
        <v>37222.160000000003</v>
      </c>
      <c r="I137" s="1" t="s">
        <v>332</v>
      </c>
      <c r="J137" s="72">
        <v>1296</v>
      </c>
      <c r="K137" s="3"/>
    </row>
    <row r="138" spans="1:11" s="11" customFormat="1" ht="22.5" hidden="1" customHeight="1" x14ac:dyDescent="0.3">
      <c r="A138" s="3">
        <v>2019</v>
      </c>
      <c r="B138" s="3" t="s">
        <v>358</v>
      </c>
      <c r="C138" s="5">
        <v>43499</v>
      </c>
      <c r="D138" s="79" t="s">
        <v>322</v>
      </c>
      <c r="E138" s="3" t="s">
        <v>259</v>
      </c>
      <c r="F138" s="2"/>
      <c r="G138" s="2">
        <v>10000</v>
      </c>
      <c r="H138" s="4">
        <f t="shared" si="2"/>
        <v>27222.160000000003</v>
      </c>
      <c r="I138" s="1" t="s">
        <v>409</v>
      </c>
      <c r="J138" s="72">
        <v>960</v>
      </c>
      <c r="K138" s="3"/>
    </row>
    <row r="139" spans="1:11" s="11" customFormat="1" ht="22.5" hidden="1" customHeight="1" x14ac:dyDescent="0.3">
      <c r="A139" s="3">
        <v>2019</v>
      </c>
      <c r="B139" s="3" t="s">
        <v>358</v>
      </c>
      <c r="C139" s="5">
        <v>43499</v>
      </c>
      <c r="D139" s="79" t="s">
        <v>86</v>
      </c>
      <c r="E139" s="3" t="s">
        <v>99</v>
      </c>
      <c r="F139" s="2"/>
      <c r="G139" s="2">
        <v>1327.65</v>
      </c>
      <c r="H139" s="4">
        <f t="shared" si="2"/>
        <v>25894.510000000002</v>
      </c>
      <c r="I139" s="1" t="s">
        <v>333</v>
      </c>
      <c r="J139" s="72">
        <v>1297</v>
      </c>
      <c r="K139" s="3"/>
    </row>
    <row r="140" spans="1:11" s="11" customFormat="1" ht="22.5" hidden="1" customHeight="1" x14ac:dyDescent="0.3">
      <c r="A140" s="3">
        <v>2019</v>
      </c>
      <c r="B140" s="3" t="s">
        <v>358</v>
      </c>
      <c r="C140" s="5">
        <v>43499</v>
      </c>
      <c r="D140" s="79" t="s">
        <v>86</v>
      </c>
      <c r="E140" s="3" t="s">
        <v>99</v>
      </c>
      <c r="F140" s="2"/>
      <c r="G140" s="2">
        <v>2155.25</v>
      </c>
      <c r="H140" s="4">
        <f t="shared" si="2"/>
        <v>23739.260000000002</v>
      </c>
      <c r="I140" s="1" t="s">
        <v>333</v>
      </c>
      <c r="J140" s="72">
        <v>1297</v>
      </c>
      <c r="K140" s="3"/>
    </row>
    <row r="141" spans="1:11" s="11" customFormat="1" ht="22.5" hidden="1" customHeight="1" x14ac:dyDescent="0.3">
      <c r="A141" s="3">
        <v>2019</v>
      </c>
      <c r="B141" s="3" t="s">
        <v>358</v>
      </c>
      <c r="C141" s="5">
        <v>43499</v>
      </c>
      <c r="D141" s="79" t="s">
        <v>86</v>
      </c>
      <c r="E141" s="3" t="s">
        <v>99</v>
      </c>
      <c r="F141" s="2"/>
      <c r="G141" s="2">
        <v>3207.65</v>
      </c>
      <c r="H141" s="4">
        <f t="shared" si="2"/>
        <v>20531.61</v>
      </c>
      <c r="I141" s="1" t="s">
        <v>333</v>
      </c>
      <c r="J141" s="72">
        <v>1297</v>
      </c>
      <c r="K141" s="3"/>
    </row>
    <row r="142" spans="1:11" s="11" customFormat="1" ht="22.5" hidden="1" customHeight="1" x14ac:dyDescent="0.3">
      <c r="A142" s="3">
        <v>2019</v>
      </c>
      <c r="B142" s="3" t="s">
        <v>358</v>
      </c>
      <c r="C142" s="5">
        <v>43499</v>
      </c>
      <c r="D142" s="79" t="s">
        <v>86</v>
      </c>
      <c r="E142" s="3" t="s">
        <v>99</v>
      </c>
      <c r="F142" s="2"/>
      <c r="G142" s="2">
        <v>3287.25</v>
      </c>
      <c r="H142" s="4">
        <f t="shared" si="2"/>
        <v>17244.36</v>
      </c>
      <c r="I142" s="1" t="s">
        <v>333</v>
      </c>
      <c r="J142" s="72">
        <v>1297</v>
      </c>
      <c r="K142" s="3"/>
    </row>
    <row r="143" spans="1:11" s="11" customFormat="1" ht="22.5" hidden="1" customHeight="1" x14ac:dyDescent="0.3">
      <c r="A143" s="3">
        <v>2019</v>
      </c>
      <c r="B143" s="3" t="s">
        <v>358</v>
      </c>
      <c r="C143" s="5">
        <v>43499</v>
      </c>
      <c r="D143" s="79" t="s">
        <v>86</v>
      </c>
      <c r="E143" s="3" t="s">
        <v>99</v>
      </c>
      <c r="F143" s="2"/>
      <c r="G143" s="2">
        <v>2194.9499999999998</v>
      </c>
      <c r="H143" s="4">
        <f t="shared" si="2"/>
        <v>15049.41</v>
      </c>
      <c r="I143" s="1" t="s">
        <v>333</v>
      </c>
      <c r="J143" s="72">
        <v>1297</v>
      </c>
      <c r="K143" s="3"/>
    </row>
    <row r="144" spans="1:11" s="11" customFormat="1" ht="22.5" hidden="1" customHeight="1" x14ac:dyDescent="0.3">
      <c r="A144" s="3">
        <v>2019</v>
      </c>
      <c r="B144" s="3" t="s">
        <v>358</v>
      </c>
      <c r="C144" s="5">
        <v>43499</v>
      </c>
      <c r="D144" s="79" t="s">
        <v>86</v>
      </c>
      <c r="E144" s="3" t="s">
        <v>99</v>
      </c>
      <c r="F144" s="2"/>
      <c r="G144" s="2">
        <v>1393.85</v>
      </c>
      <c r="H144" s="4">
        <f t="shared" si="2"/>
        <v>13655.56</v>
      </c>
      <c r="I144" s="1" t="s">
        <v>333</v>
      </c>
      <c r="J144" s="72">
        <v>1297</v>
      </c>
      <c r="K144" s="3"/>
    </row>
    <row r="145" spans="1:11" s="11" customFormat="1" ht="22.5" hidden="1" customHeight="1" x14ac:dyDescent="0.3">
      <c r="A145" s="3">
        <v>2019</v>
      </c>
      <c r="B145" s="3" t="s">
        <v>358</v>
      </c>
      <c r="C145" s="5">
        <v>43499</v>
      </c>
      <c r="D145" s="79" t="s">
        <v>86</v>
      </c>
      <c r="E145" s="3" t="s">
        <v>99</v>
      </c>
      <c r="F145" s="2"/>
      <c r="G145" s="2">
        <v>1683.75</v>
      </c>
      <c r="H145" s="4">
        <f t="shared" si="2"/>
        <v>11971.81</v>
      </c>
      <c r="I145" s="1" t="s">
        <v>333</v>
      </c>
      <c r="J145" s="72">
        <v>1297</v>
      </c>
      <c r="K145" s="3"/>
    </row>
    <row r="146" spans="1:11" s="11" customFormat="1" ht="22.5" hidden="1" customHeight="1" x14ac:dyDescent="0.3">
      <c r="A146" s="3">
        <v>2019</v>
      </c>
      <c r="B146" s="3" t="s">
        <v>358</v>
      </c>
      <c r="C146" s="5">
        <v>43499</v>
      </c>
      <c r="D146" s="79" t="s">
        <v>285</v>
      </c>
      <c r="E146" s="3" t="s">
        <v>99</v>
      </c>
      <c r="F146" s="2"/>
      <c r="G146" s="2">
        <v>1500</v>
      </c>
      <c r="H146" s="4">
        <f t="shared" si="2"/>
        <v>10471.81</v>
      </c>
      <c r="I146" s="1" t="s">
        <v>333</v>
      </c>
      <c r="J146" s="72">
        <v>1298</v>
      </c>
      <c r="K146" s="3"/>
    </row>
    <row r="147" spans="1:11" s="11" customFormat="1" ht="22.5" hidden="1" customHeight="1" x14ac:dyDescent="0.3">
      <c r="A147" s="3">
        <v>2019</v>
      </c>
      <c r="B147" s="3" t="s">
        <v>358</v>
      </c>
      <c r="C147" s="5">
        <v>43499</v>
      </c>
      <c r="D147" s="79" t="s">
        <v>376</v>
      </c>
      <c r="E147" s="3" t="s">
        <v>100</v>
      </c>
      <c r="F147" s="2"/>
      <c r="G147" s="2">
        <v>900</v>
      </c>
      <c r="H147" s="4">
        <f t="shared" si="2"/>
        <v>9571.81</v>
      </c>
      <c r="J147" s="72">
        <v>1306</v>
      </c>
      <c r="K147" s="3"/>
    </row>
    <row r="148" spans="1:11" s="11" customFormat="1" ht="22.5" hidden="1" customHeight="1" x14ac:dyDescent="0.3">
      <c r="A148" s="3">
        <v>2019</v>
      </c>
      <c r="B148" s="3" t="s">
        <v>358</v>
      </c>
      <c r="C148" s="5">
        <v>43499</v>
      </c>
      <c r="D148" s="79" t="s">
        <v>294</v>
      </c>
      <c r="E148" s="3" t="s">
        <v>99</v>
      </c>
      <c r="F148" s="2"/>
      <c r="G148" s="2">
        <v>2000</v>
      </c>
      <c r="H148" s="4">
        <f t="shared" si="2"/>
        <v>7571.8099999999995</v>
      </c>
      <c r="I148" s="11" t="s">
        <v>334</v>
      </c>
      <c r="J148" s="72">
        <v>1299</v>
      </c>
      <c r="K148" s="3"/>
    </row>
    <row r="149" spans="1:11" s="11" customFormat="1" ht="22.5" hidden="1" customHeight="1" x14ac:dyDescent="0.3">
      <c r="A149" s="3">
        <v>2019</v>
      </c>
      <c r="B149" s="3" t="s">
        <v>358</v>
      </c>
      <c r="C149" s="5">
        <v>43500</v>
      </c>
      <c r="D149" s="79" t="s">
        <v>176</v>
      </c>
      <c r="E149" s="3" t="s">
        <v>310</v>
      </c>
      <c r="F149" s="2">
        <v>12735</v>
      </c>
      <c r="G149" s="2"/>
      <c r="H149" s="4">
        <f t="shared" si="2"/>
        <v>20306.809999999998</v>
      </c>
      <c r="J149" s="72">
        <v>413</v>
      </c>
      <c r="K149" s="3"/>
    </row>
    <row r="150" spans="1:11" s="11" customFormat="1" ht="22.5" hidden="1" customHeight="1" x14ac:dyDescent="0.3">
      <c r="A150" s="3">
        <v>2019</v>
      </c>
      <c r="B150" s="3" t="s">
        <v>358</v>
      </c>
      <c r="C150" s="5">
        <v>43504</v>
      </c>
      <c r="D150" s="79" t="s">
        <v>60</v>
      </c>
      <c r="E150" s="3" t="s">
        <v>310</v>
      </c>
      <c r="F150" s="2">
        <v>1050</v>
      </c>
      <c r="G150" s="2"/>
      <c r="H150" s="4">
        <f t="shared" si="2"/>
        <v>21356.809999999998</v>
      </c>
      <c r="J150" s="72">
        <v>414</v>
      </c>
      <c r="K150" s="3"/>
    </row>
    <row r="151" spans="1:11" s="11" customFormat="1" ht="22.5" hidden="1" customHeight="1" x14ac:dyDescent="0.3">
      <c r="A151" s="3">
        <v>2019</v>
      </c>
      <c r="B151" s="3" t="s">
        <v>358</v>
      </c>
      <c r="C151" s="5">
        <v>43505</v>
      </c>
      <c r="D151" s="79" t="s">
        <v>198</v>
      </c>
      <c r="E151" s="3" t="s">
        <v>310</v>
      </c>
      <c r="F151" s="2">
        <v>550</v>
      </c>
      <c r="G151" s="2"/>
      <c r="H151" s="4">
        <f t="shared" si="2"/>
        <v>21906.809999999998</v>
      </c>
      <c r="J151" s="72">
        <v>415</v>
      </c>
      <c r="K151" s="3"/>
    </row>
    <row r="152" spans="1:11" s="11" customFormat="1" ht="22.5" hidden="1" customHeight="1" x14ac:dyDescent="0.3">
      <c r="A152" s="3">
        <v>2019</v>
      </c>
      <c r="B152" s="3" t="s">
        <v>358</v>
      </c>
      <c r="C152" s="5">
        <v>43508</v>
      </c>
      <c r="D152" s="79" t="s">
        <v>313</v>
      </c>
      <c r="E152" s="3" t="s">
        <v>99</v>
      </c>
      <c r="F152" s="2">
        <v>10000</v>
      </c>
      <c r="G152" s="2"/>
      <c r="H152" s="4">
        <f t="shared" si="2"/>
        <v>31906.809999999998</v>
      </c>
      <c r="I152" s="11" t="s">
        <v>272</v>
      </c>
      <c r="J152" s="72">
        <v>1300</v>
      </c>
      <c r="K152" s="3"/>
    </row>
    <row r="153" spans="1:11" s="11" customFormat="1" ht="22.5" hidden="1" customHeight="1" x14ac:dyDescent="0.3">
      <c r="A153" s="3">
        <v>2019</v>
      </c>
      <c r="B153" s="3" t="s">
        <v>358</v>
      </c>
      <c r="C153" s="5">
        <v>43508</v>
      </c>
      <c r="D153" s="79" t="s">
        <v>40</v>
      </c>
      <c r="E153" s="3" t="s">
        <v>100</v>
      </c>
      <c r="F153" s="2"/>
      <c r="G153" s="2">
        <v>27330.36</v>
      </c>
      <c r="H153" s="4">
        <f t="shared" si="2"/>
        <v>4576.4499999999971</v>
      </c>
      <c r="J153" s="72">
        <v>1307</v>
      </c>
      <c r="K153" s="3"/>
    </row>
    <row r="154" spans="1:11" s="11" customFormat="1" ht="22.5" hidden="1" customHeight="1" x14ac:dyDescent="0.3">
      <c r="A154" s="3">
        <v>2019</v>
      </c>
      <c r="B154" s="3" t="s">
        <v>358</v>
      </c>
      <c r="C154" s="5">
        <v>43508</v>
      </c>
      <c r="D154" s="79" t="s">
        <v>35</v>
      </c>
      <c r="E154" s="3" t="s">
        <v>99</v>
      </c>
      <c r="F154" s="2"/>
      <c r="G154" s="2">
        <v>566</v>
      </c>
      <c r="H154" s="4">
        <f t="shared" si="2"/>
        <v>4010.4499999999971</v>
      </c>
      <c r="I154" s="11" t="s">
        <v>206</v>
      </c>
      <c r="J154" s="72">
        <v>1301</v>
      </c>
      <c r="K154" s="3"/>
    </row>
    <row r="155" spans="1:11" s="11" customFormat="1" ht="22.5" hidden="1" customHeight="1" x14ac:dyDescent="0.3">
      <c r="A155" s="3">
        <v>2019</v>
      </c>
      <c r="B155" s="3" t="s">
        <v>358</v>
      </c>
      <c r="C155" s="5">
        <v>43508</v>
      </c>
      <c r="D155" s="79" t="s">
        <v>112</v>
      </c>
      <c r="E155" s="3" t="s">
        <v>99</v>
      </c>
      <c r="F155" s="2"/>
      <c r="G155" s="2">
        <v>107.8</v>
      </c>
      <c r="H155" s="4">
        <f t="shared" si="2"/>
        <v>3902.6499999999969</v>
      </c>
      <c r="I155" s="11" t="s">
        <v>256</v>
      </c>
      <c r="J155" s="72">
        <v>1302</v>
      </c>
      <c r="K155" s="3"/>
    </row>
    <row r="156" spans="1:11" s="11" customFormat="1" ht="22.5" hidden="1" customHeight="1" x14ac:dyDescent="0.3">
      <c r="A156" s="3">
        <v>2019</v>
      </c>
      <c r="B156" s="3" t="s">
        <v>358</v>
      </c>
      <c r="C156" s="5">
        <v>43508</v>
      </c>
      <c r="D156" s="79" t="s">
        <v>30</v>
      </c>
      <c r="E156" s="3" t="s">
        <v>99</v>
      </c>
      <c r="F156" s="2"/>
      <c r="G156" s="2">
        <v>606</v>
      </c>
      <c r="H156" s="4">
        <f t="shared" si="2"/>
        <v>3296.6499999999969</v>
      </c>
      <c r="J156" s="72">
        <v>1303</v>
      </c>
      <c r="K156" s="3"/>
    </row>
    <row r="157" spans="1:11" s="11" customFormat="1" ht="22.5" hidden="1" customHeight="1" x14ac:dyDescent="0.3">
      <c r="A157" s="3">
        <v>2019</v>
      </c>
      <c r="B157" s="3" t="s">
        <v>358</v>
      </c>
      <c r="C157" s="5">
        <v>43508</v>
      </c>
      <c r="D157" s="79" t="s">
        <v>42</v>
      </c>
      <c r="E157" s="3" t="s">
        <v>99</v>
      </c>
      <c r="F157" s="2"/>
      <c r="G157" s="2">
        <v>1848</v>
      </c>
      <c r="H157" s="4">
        <f t="shared" si="2"/>
        <v>1448.6499999999969</v>
      </c>
      <c r="I157" s="11" t="s">
        <v>335</v>
      </c>
      <c r="J157" s="72">
        <v>1304</v>
      </c>
      <c r="K157" s="3"/>
    </row>
    <row r="158" spans="1:11" s="11" customFormat="1" ht="22.5" hidden="1" customHeight="1" x14ac:dyDescent="0.3">
      <c r="A158" s="3">
        <v>2019</v>
      </c>
      <c r="B158" s="3" t="s">
        <v>358</v>
      </c>
      <c r="C158" s="5">
        <v>43508</v>
      </c>
      <c r="D158" s="79" t="s">
        <v>320</v>
      </c>
      <c r="E158" s="3" t="s">
        <v>259</v>
      </c>
      <c r="F158" s="2">
        <v>650</v>
      </c>
      <c r="G158" s="2"/>
      <c r="H158" s="4">
        <f t="shared" si="2"/>
        <v>2098.6499999999969</v>
      </c>
      <c r="I158" s="1" t="s">
        <v>412</v>
      </c>
      <c r="J158" s="72">
        <v>961</v>
      </c>
      <c r="K158" s="3"/>
    </row>
    <row r="159" spans="1:11" s="11" customFormat="1" ht="22.5" hidden="1" customHeight="1" x14ac:dyDescent="0.3">
      <c r="A159" s="3">
        <v>2019</v>
      </c>
      <c r="B159" s="3" t="s">
        <v>358</v>
      </c>
      <c r="C159" s="5">
        <v>43509</v>
      </c>
      <c r="D159" s="79" t="s">
        <v>165</v>
      </c>
      <c r="E159" s="3" t="s">
        <v>310</v>
      </c>
      <c r="F159" s="2">
        <v>4680</v>
      </c>
      <c r="G159" s="2"/>
      <c r="H159" s="4">
        <f t="shared" si="2"/>
        <v>6778.6499999999969</v>
      </c>
      <c r="J159" s="72">
        <v>416</v>
      </c>
      <c r="K159" s="3"/>
    </row>
    <row r="160" spans="1:11" s="11" customFormat="1" ht="22.5" hidden="1" customHeight="1" x14ac:dyDescent="0.3">
      <c r="A160" s="3">
        <v>2019</v>
      </c>
      <c r="B160" s="3" t="s">
        <v>358</v>
      </c>
      <c r="C160" s="5">
        <v>43510</v>
      </c>
      <c r="D160" s="79" t="s">
        <v>323</v>
      </c>
      <c r="E160" s="3" t="s">
        <v>99</v>
      </c>
      <c r="F160" s="2"/>
      <c r="G160" s="2">
        <v>3000</v>
      </c>
      <c r="H160" s="4">
        <f t="shared" si="2"/>
        <v>3778.6499999999969</v>
      </c>
      <c r="I160" s="1" t="s">
        <v>332</v>
      </c>
      <c r="J160" s="72">
        <v>1305</v>
      </c>
      <c r="K160" s="3"/>
    </row>
    <row r="161" spans="1:11" s="11" customFormat="1" ht="22.5" hidden="1" customHeight="1" x14ac:dyDescent="0.3">
      <c r="A161" s="3">
        <v>2019</v>
      </c>
      <c r="B161" s="3" t="s">
        <v>358</v>
      </c>
      <c r="C161" s="5">
        <v>43511</v>
      </c>
      <c r="D161" s="79" t="s">
        <v>158</v>
      </c>
      <c r="E161" s="3" t="s">
        <v>310</v>
      </c>
      <c r="F161" s="2">
        <v>15150</v>
      </c>
      <c r="G161" s="2"/>
      <c r="H161" s="4">
        <f t="shared" si="2"/>
        <v>18928.649999999998</v>
      </c>
      <c r="J161" s="72">
        <v>417</v>
      </c>
      <c r="K161" s="3"/>
    </row>
    <row r="162" spans="1:11" s="11" customFormat="1" ht="22.5" hidden="1" customHeight="1" x14ac:dyDescent="0.3">
      <c r="A162" s="3">
        <v>2019</v>
      </c>
      <c r="B162" s="3" t="s">
        <v>358</v>
      </c>
      <c r="C162" s="5">
        <v>43514</v>
      </c>
      <c r="D162" s="79" t="s">
        <v>323</v>
      </c>
      <c r="E162" s="3" t="s">
        <v>99</v>
      </c>
      <c r="F162" s="2"/>
      <c r="G162" s="2">
        <v>3000</v>
      </c>
      <c r="H162" s="4">
        <f t="shared" si="2"/>
        <v>15928.649999999998</v>
      </c>
      <c r="I162" s="1" t="s">
        <v>332</v>
      </c>
      <c r="J162" s="72">
        <v>1309</v>
      </c>
      <c r="K162" s="3"/>
    </row>
    <row r="163" spans="1:11" s="11" customFormat="1" ht="22.5" hidden="1" customHeight="1" x14ac:dyDescent="0.3">
      <c r="A163" s="3">
        <v>2019</v>
      </c>
      <c r="B163" s="3" t="s">
        <v>358</v>
      </c>
      <c r="C163" s="5">
        <v>43514</v>
      </c>
      <c r="D163" s="79" t="s">
        <v>45</v>
      </c>
      <c r="E163" s="3" t="s">
        <v>310</v>
      </c>
      <c r="F163" s="2">
        <v>7400</v>
      </c>
      <c r="G163" s="2"/>
      <c r="H163" s="4">
        <f t="shared" si="2"/>
        <v>23328.649999999998</v>
      </c>
      <c r="J163" s="72">
        <v>418</v>
      </c>
      <c r="K163" s="3"/>
    </row>
    <row r="164" spans="1:11" s="11" customFormat="1" ht="22.5" hidden="1" customHeight="1" x14ac:dyDescent="0.3">
      <c r="A164" s="3">
        <v>2019</v>
      </c>
      <c r="B164" s="3" t="s">
        <v>358</v>
      </c>
      <c r="C164" s="5">
        <v>43516</v>
      </c>
      <c r="D164" s="79" t="s">
        <v>151</v>
      </c>
      <c r="E164" s="3" t="s">
        <v>310</v>
      </c>
      <c r="F164" s="2">
        <v>2950</v>
      </c>
      <c r="G164" s="2"/>
      <c r="H164" s="4">
        <f t="shared" si="2"/>
        <v>26278.649999999998</v>
      </c>
      <c r="J164" s="72">
        <v>419</v>
      </c>
      <c r="K164" s="3"/>
    </row>
    <row r="165" spans="1:11" s="11" customFormat="1" ht="22.5" hidden="1" customHeight="1" x14ac:dyDescent="0.3">
      <c r="A165" s="3">
        <v>2019</v>
      </c>
      <c r="B165" s="3" t="s">
        <v>358</v>
      </c>
      <c r="C165" s="5">
        <v>43516</v>
      </c>
      <c r="D165" s="79" t="s">
        <v>323</v>
      </c>
      <c r="E165" s="3" t="s">
        <v>99</v>
      </c>
      <c r="F165" s="2"/>
      <c r="G165" s="2">
        <v>3000</v>
      </c>
      <c r="H165" s="4">
        <f t="shared" si="2"/>
        <v>23278.649999999998</v>
      </c>
      <c r="I165" s="1" t="s">
        <v>332</v>
      </c>
      <c r="J165" s="72">
        <v>1311</v>
      </c>
      <c r="K165" s="3"/>
    </row>
    <row r="166" spans="1:11" s="11" customFormat="1" ht="22.5" hidden="1" customHeight="1" x14ac:dyDescent="0.3">
      <c r="A166" s="3">
        <v>2019</v>
      </c>
      <c r="B166" s="3" t="s">
        <v>358</v>
      </c>
      <c r="C166" s="5">
        <v>43518</v>
      </c>
      <c r="D166" s="79" t="s">
        <v>45</v>
      </c>
      <c r="E166" s="3" t="s">
        <v>310</v>
      </c>
      <c r="F166" s="2">
        <v>6350</v>
      </c>
      <c r="G166" s="2"/>
      <c r="H166" s="4">
        <f t="shared" si="2"/>
        <v>29628.649999999998</v>
      </c>
      <c r="J166" s="72">
        <v>423</v>
      </c>
      <c r="K166" s="3"/>
    </row>
    <row r="167" spans="1:11" s="11" customFormat="1" ht="22.5" hidden="1" customHeight="1" x14ac:dyDescent="0.3">
      <c r="A167" s="3">
        <v>2019</v>
      </c>
      <c r="B167" s="3" t="s">
        <v>358</v>
      </c>
      <c r="C167" s="5">
        <v>43520</v>
      </c>
      <c r="D167" s="79" t="s">
        <v>323</v>
      </c>
      <c r="E167" s="3" t="s">
        <v>99</v>
      </c>
      <c r="F167" s="2"/>
      <c r="G167" s="2">
        <v>3000</v>
      </c>
      <c r="H167" s="4">
        <f t="shared" si="2"/>
        <v>26628.649999999998</v>
      </c>
      <c r="I167" s="1" t="s">
        <v>332</v>
      </c>
      <c r="J167" s="72">
        <v>1314</v>
      </c>
      <c r="K167" s="3"/>
    </row>
    <row r="168" spans="1:11" s="11" customFormat="1" ht="22.5" hidden="1" customHeight="1" x14ac:dyDescent="0.3">
      <c r="A168" s="3">
        <v>2019</v>
      </c>
      <c r="B168" s="3" t="s">
        <v>358</v>
      </c>
      <c r="C168" s="5">
        <v>43521</v>
      </c>
      <c r="D168" s="79" t="s">
        <v>176</v>
      </c>
      <c r="E168" s="3" t="s">
        <v>310</v>
      </c>
      <c r="F168" s="2">
        <v>10266.64</v>
      </c>
      <c r="G168" s="2"/>
      <c r="H168" s="4">
        <f t="shared" si="2"/>
        <v>36895.289999999994</v>
      </c>
      <c r="J168" s="72">
        <v>425</v>
      </c>
      <c r="K168" s="3"/>
    </row>
    <row r="169" spans="1:11" s="11" customFormat="1" ht="22.5" hidden="1" customHeight="1" x14ac:dyDescent="0.3">
      <c r="A169" s="3">
        <v>2019</v>
      </c>
      <c r="B169" s="3" t="s">
        <v>358</v>
      </c>
      <c r="C169" s="5">
        <v>43521</v>
      </c>
      <c r="D169" s="79" t="s">
        <v>323</v>
      </c>
      <c r="E169" s="3" t="s">
        <v>99</v>
      </c>
      <c r="F169" s="2"/>
      <c r="G169" s="2">
        <v>3000</v>
      </c>
      <c r="H169" s="4">
        <f t="shared" si="2"/>
        <v>33895.289999999994</v>
      </c>
      <c r="I169" s="1" t="s">
        <v>332</v>
      </c>
      <c r="J169" s="72">
        <v>1315</v>
      </c>
      <c r="K169" s="3"/>
    </row>
    <row r="170" spans="1:11" s="11" customFormat="1" ht="22.5" hidden="1" customHeight="1" x14ac:dyDescent="0.3">
      <c r="A170" s="3">
        <v>2019</v>
      </c>
      <c r="B170" s="3" t="s">
        <v>358</v>
      </c>
      <c r="C170" s="5">
        <v>43523</v>
      </c>
      <c r="D170" s="79" t="s">
        <v>263</v>
      </c>
      <c r="E170" s="3" t="s">
        <v>100</v>
      </c>
      <c r="F170" s="2"/>
      <c r="G170" s="2">
        <v>400.52</v>
      </c>
      <c r="H170" s="4">
        <f t="shared" si="2"/>
        <v>33494.769999999997</v>
      </c>
      <c r="J170" s="72">
        <v>1316</v>
      </c>
      <c r="K170" s="3"/>
    </row>
    <row r="171" spans="1:11" s="11" customFormat="1" ht="22.5" hidden="1" customHeight="1" x14ac:dyDescent="0.3">
      <c r="A171" s="3">
        <v>2019</v>
      </c>
      <c r="B171" s="3" t="s">
        <v>358</v>
      </c>
      <c r="C171" s="5">
        <v>43523</v>
      </c>
      <c r="D171" s="79" t="s">
        <v>245</v>
      </c>
      <c r="E171" s="3" t="s">
        <v>100</v>
      </c>
      <c r="F171" s="2"/>
      <c r="G171" s="2">
        <v>950.74</v>
      </c>
      <c r="H171" s="4">
        <f t="shared" si="2"/>
        <v>32544.029999999995</v>
      </c>
      <c r="J171" s="72">
        <v>1317</v>
      </c>
      <c r="K171" s="3"/>
    </row>
    <row r="172" spans="1:11" s="11" customFormat="1" ht="22.5" hidden="1" customHeight="1" x14ac:dyDescent="0.3">
      <c r="A172" s="3">
        <v>2019</v>
      </c>
      <c r="B172" s="3" t="s">
        <v>358</v>
      </c>
      <c r="C172" s="5">
        <v>43523</v>
      </c>
      <c r="D172" s="79" t="s">
        <v>352</v>
      </c>
      <c r="E172" s="3" t="s">
        <v>100</v>
      </c>
      <c r="F172" s="2"/>
      <c r="G172" s="2">
        <v>929.1</v>
      </c>
      <c r="H172" s="4">
        <f t="shared" si="2"/>
        <v>31614.929999999997</v>
      </c>
      <c r="J172" s="72">
        <v>1318</v>
      </c>
      <c r="K172" s="3"/>
    </row>
    <row r="173" spans="1:11" s="11" customFormat="1" ht="22.5" hidden="1" customHeight="1" x14ac:dyDescent="0.3">
      <c r="A173" s="3">
        <v>2019</v>
      </c>
      <c r="B173" s="3" t="s">
        <v>358</v>
      </c>
      <c r="C173" s="5">
        <v>43523</v>
      </c>
      <c r="D173" s="79" t="s">
        <v>97</v>
      </c>
      <c r="E173" s="3" t="s">
        <v>100</v>
      </c>
      <c r="F173" s="2"/>
      <c r="G173" s="2">
        <v>100</v>
      </c>
      <c r="H173" s="4">
        <f t="shared" si="2"/>
        <v>31514.929999999997</v>
      </c>
      <c r="J173" s="72">
        <v>1319</v>
      </c>
      <c r="K173" s="3"/>
    </row>
    <row r="174" spans="1:11" s="11" customFormat="1" ht="22.5" hidden="1" customHeight="1" x14ac:dyDescent="0.3">
      <c r="A174" s="3">
        <v>2019</v>
      </c>
      <c r="B174" s="3" t="s">
        <v>358</v>
      </c>
      <c r="C174" s="5">
        <v>43523</v>
      </c>
      <c r="D174" s="79" t="s">
        <v>151</v>
      </c>
      <c r="E174" s="3" t="s">
        <v>100</v>
      </c>
      <c r="F174" s="2"/>
      <c r="G174" s="2">
        <v>1120</v>
      </c>
      <c r="H174" s="4">
        <f t="shared" si="2"/>
        <v>30394.929999999997</v>
      </c>
      <c r="J174" s="72">
        <v>1320</v>
      </c>
      <c r="K174" s="3"/>
    </row>
    <row r="175" spans="1:11" s="11" customFormat="1" ht="22.5" hidden="1" customHeight="1" x14ac:dyDescent="0.3">
      <c r="A175" s="3">
        <v>2019</v>
      </c>
      <c r="B175" s="3" t="s">
        <v>358</v>
      </c>
      <c r="C175" s="5">
        <v>43523</v>
      </c>
      <c r="D175" s="79" t="s">
        <v>354</v>
      </c>
      <c r="E175" s="3" t="s">
        <v>100</v>
      </c>
      <c r="F175" s="2"/>
      <c r="G175" s="2">
        <v>1170</v>
      </c>
      <c r="H175" s="4">
        <f t="shared" si="2"/>
        <v>29224.929999999997</v>
      </c>
      <c r="J175" s="72">
        <v>1321</v>
      </c>
      <c r="K175" s="3"/>
    </row>
    <row r="176" spans="1:11" s="11" customFormat="1" ht="22.5" hidden="1" customHeight="1" x14ac:dyDescent="0.3">
      <c r="A176" s="3">
        <v>2019</v>
      </c>
      <c r="B176" s="3" t="s">
        <v>358</v>
      </c>
      <c r="C176" s="5">
        <v>43523</v>
      </c>
      <c r="D176" s="79" t="s">
        <v>306</v>
      </c>
      <c r="E176" s="3" t="s">
        <v>100</v>
      </c>
      <c r="F176" s="2"/>
      <c r="G176" s="2">
        <v>2415</v>
      </c>
      <c r="H176" s="4">
        <f t="shared" si="2"/>
        <v>26809.929999999997</v>
      </c>
      <c r="J176" s="72">
        <v>1322</v>
      </c>
      <c r="K176" s="3"/>
    </row>
    <row r="177" spans="1:11" s="11" customFormat="1" ht="22.5" hidden="1" customHeight="1" x14ac:dyDescent="0.3">
      <c r="A177" s="3">
        <v>2019</v>
      </c>
      <c r="B177" s="3" t="s">
        <v>358</v>
      </c>
      <c r="C177" s="5">
        <v>43523</v>
      </c>
      <c r="D177" s="79" t="s">
        <v>118</v>
      </c>
      <c r="E177" s="3" t="s">
        <v>100</v>
      </c>
      <c r="F177" s="2"/>
      <c r="G177" s="2">
        <v>945.25</v>
      </c>
      <c r="H177" s="4">
        <f t="shared" si="2"/>
        <v>25864.679999999997</v>
      </c>
      <c r="J177" s="72">
        <v>1323</v>
      </c>
      <c r="K177" s="3"/>
    </row>
    <row r="178" spans="1:11" s="11" customFormat="1" ht="22.5" hidden="1" customHeight="1" x14ac:dyDescent="0.3">
      <c r="A178" s="3">
        <v>2019</v>
      </c>
      <c r="B178" s="3" t="s">
        <v>358</v>
      </c>
      <c r="C178" s="5">
        <v>43523</v>
      </c>
      <c r="D178" s="79" t="s">
        <v>286</v>
      </c>
      <c r="E178" s="3" t="s">
        <v>100</v>
      </c>
      <c r="F178" s="2"/>
      <c r="G178" s="2">
        <v>3640.8</v>
      </c>
      <c r="H178" s="4">
        <f t="shared" si="2"/>
        <v>22223.879999999997</v>
      </c>
      <c r="J178" s="72">
        <v>1324</v>
      </c>
      <c r="K178" s="3"/>
    </row>
    <row r="179" spans="1:11" s="11" customFormat="1" ht="22.5" hidden="1" customHeight="1" x14ac:dyDescent="0.3">
      <c r="A179" s="3">
        <v>2019</v>
      </c>
      <c r="B179" s="3" t="s">
        <v>358</v>
      </c>
      <c r="C179" s="5">
        <v>43523</v>
      </c>
      <c r="D179" s="79" t="s">
        <v>287</v>
      </c>
      <c r="E179" s="3" t="s">
        <v>100</v>
      </c>
      <c r="F179" s="2"/>
      <c r="G179" s="2">
        <v>620</v>
      </c>
      <c r="H179" s="4">
        <f t="shared" si="2"/>
        <v>21603.879999999997</v>
      </c>
      <c r="J179" s="72">
        <v>1325</v>
      </c>
      <c r="K179" s="3"/>
    </row>
    <row r="180" spans="1:11" s="11" customFormat="1" ht="22.5" hidden="1" customHeight="1" x14ac:dyDescent="0.3">
      <c r="A180" s="3">
        <v>2019</v>
      </c>
      <c r="B180" s="3" t="s">
        <v>358</v>
      </c>
      <c r="C180" s="5">
        <v>43523</v>
      </c>
      <c r="D180" s="79" t="s">
        <v>322</v>
      </c>
      <c r="E180" s="3" t="s">
        <v>259</v>
      </c>
      <c r="F180" s="2"/>
      <c r="G180" s="2">
        <v>5000</v>
      </c>
      <c r="H180" s="4">
        <f t="shared" si="2"/>
        <v>16603.879999999997</v>
      </c>
      <c r="I180" s="1" t="s">
        <v>409</v>
      </c>
      <c r="J180" s="72">
        <v>962</v>
      </c>
      <c r="K180" s="3"/>
    </row>
    <row r="181" spans="1:11" s="80" customFormat="1" ht="22.5" hidden="1" customHeight="1" thickBot="1" x14ac:dyDescent="0.35">
      <c r="A181" s="34">
        <v>2019</v>
      </c>
      <c r="B181" s="34" t="s">
        <v>358</v>
      </c>
      <c r="C181" s="19">
        <v>43524</v>
      </c>
      <c r="D181" s="132" t="s">
        <v>160</v>
      </c>
      <c r="E181" s="34" t="s">
        <v>310</v>
      </c>
      <c r="F181" s="21">
        <v>5724</v>
      </c>
      <c r="G181" s="21"/>
      <c r="H181" s="22">
        <f t="shared" si="2"/>
        <v>22327.879999999997</v>
      </c>
      <c r="J181" s="76">
        <v>429</v>
      </c>
      <c r="K181" s="3"/>
    </row>
    <row r="182" spans="1:11" s="11" customFormat="1" ht="22.5" hidden="1" customHeight="1" x14ac:dyDescent="0.3">
      <c r="A182" s="3">
        <v>2019</v>
      </c>
      <c r="B182" s="3" t="s">
        <v>369</v>
      </c>
      <c r="C182" s="5">
        <v>43525</v>
      </c>
      <c r="D182" s="79" t="s">
        <v>370</v>
      </c>
      <c r="E182" s="3" t="s">
        <v>100</v>
      </c>
      <c r="F182" s="2"/>
      <c r="G182" s="2">
        <v>770.8</v>
      </c>
      <c r="H182" s="4">
        <f t="shared" si="2"/>
        <v>21557.079999999998</v>
      </c>
      <c r="J182" s="72">
        <v>1339</v>
      </c>
      <c r="K182" s="3"/>
    </row>
    <row r="183" spans="1:11" s="11" customFormat="1" ht="22.5" hidden="1" customHeight="1" x14ac:dyDescent="0.3">
      <c r="A183" s="3">
        <v>2019</v>
      </c>
      <c r="B183" s="3" t="s">
        <v>369</v>
      </c>
      <c r="C183" s="5">
        <v>43525</v>
      </c>
      <c r="D183" s="79" t="s">
        <v>165</v>
      </c>
      <c r="E183" s="3" t="s">
        <v>310</v>
      </c>
      <c r="F183" s="2">
        <v>11900</v>
      </c>
      <c r="G183" s="2"/>
      <c r="H183" s="4">
        <f t="shared" si="2"/>
        <v>33457.08</v>
      </c>
      <c r="J183" s="72">
        <v>430</v>
      </c>
      <c r="K183" s="3"/>
    </row>
    <row r="184" spans="1:11" s="11" customFormat="1" ht="22.5" hidden="1" customHeight="1" x14ac:dyDescent="0.3">
      <c r="A184" s="3">
        <v>2019</v>
      </c>
      <c r="B184" s="3" t="s">
        <v>369</v>
      </c>
      <c r="C184" s="5">
        <v>43525</v>
      </c>
      <c r="D184" s="79" t="s">
        <v>26</v>
      </c>
      <c r="E184" s="3" t="s">
        <v>310</v>
      </c>
      <c r="F184" s="2">
        <v>21200</v>
      </c>
      <c r="G184" s="2"/>
      <c r="H184" s="4">
        <f t="shared" si="2"/>
        <v>54657.08</v>
      </c>
      <c r="J184" s="72">
        <v>431</v>
      </c>
      <c r="K184" s="3"/>
    </row>
    <row r="185" spans="1:11" s="11" customFormat="1" ht="22.5" hidden="1" customHeight="1" x14ac:dyDescent="0.3">
      <c r="A185" s="3">
        <v>2019</v>
      </c>
      <c r="B185" s="3" t="s">
        <v>369</v>
      </c>
      <c r="C185" s="5">
        <v>43525</v>
      </c>
      <c r="D185" s="79" t="s">
        <v>312</v>
      </c>
      <c r="E185" s="3" t="s">
        <v>99</v>
      </c>
      <c r="F185" s="2"/>
      <c r="G185" s="2">
        <v>40</v>
      </c>
      <c r="H185" s="4">
        <f t="shared" si="2"/>
        <v>54617.08</v>
      </c>
      <c r="I185" s="1" t="s">
        <v>331</v>
      </c>
      <c r="J185" s="72">
        <v>1340</v>
      </c>
      <c r="K185" s="3"/>
    </row>
    <row r="186" spans="1:11" s="11" customFormat="1" ht="22.5" hidden="1" customHeight="1" x14ac:dyDescent="0.3">
      <c r="A186" s="3">
        <v>2019</v>
      </c>
      <c r="B186" s="3" t="s">
        <v>369</v>
      </c>
      <c r="C186" s="5">
        <v>43528</v>
      </c>
      <c r="D186" s="79" t="s">
        <v>313</v>
      </c>
      <c r="E186" s="3" t="s">
        <v>99</v>
      </c>
      <c r="F186" s="2">
        <v>30000</v>
      </c>
      <c r="G186" s="2"/>
      <c r="H186" s="4">
        <f t="shared" si="2"/>
        <v>84617.08</v>
      </c>
      <c r="I186" s="11" t="s">
        <v>272</v>
      </c>
      <c r="J186" s="72">
        <v>1334</v>
      </c>
      <c r="K186" s="3"/>
    </row>
    <row r="187" spans="1:11" s="11" customFormat="1" ht="22.5" hidden="1" customHeight="1" x14ac:dyDescent="0.3">
      <c r="A187" s="3">
        <v>2019</v>
      </c>
      <c r="B187" s="3" t="s">
        <v>369</v>
      </c>
      <c r="C187" s="5">
        <v>43528</v>
      </c>
      <c r="D187" s="79" t="s">
        <v>323</v>
      </c>
      <c r="E187" s="3" t="s">
        <v>99</v>
      </c>
      <c r="F187" s="2"/>
      <c r="G187" s="2">
        <v>3000</v>
      </c>
      <c r="H187" s="4">
        <f t="shared" si="2"/>
        <v>81617.08</v>
      </c>
      <c r="I187" s="1" t="s">
        <v>332</v>
      </c>
      <c r="J187" s="72">
        <v>1341</v>
      </c>
      <c r="K187" s="3"/>
    </row>
    <row r="188" spans="1:11" s="11" customFormat="1" ht="22.5" hidden="1" customHeight="1" x14ac:dyDescent="0.3">
      <c r="A188" s="3">
        <v>2019</v>
      </c>
      <c r="B188" s="3" t="s">
        <v>369</v>
      </c>
      <c r="C188" s="5">
        <v>43528</v>
      </c>
      <c r="D188" s="79" t="s">
        <v>340</v>
      </c>
      <c r="E188" s="3" t="s">
        <v>100</v>
      </c>
      <c r="F188" s="2"/>
      <c r="G188" s="2">
        <v>24620.52</v>
      </c>
      <c r="H188" s="4">
        <f t="shared" si="2"/>
        <v>56996.56</v>
      </c>
      <c r="J188" s="72">
        <v>1342</v>
      </c>
      <c r="K188" s="3"/>
    </row>
    <row r="189" spans="1:11" s="11" customFormat="1" ht="22.5" hidden="1" customHeight="1" x14ac:dyDescent="0.3">
      <c r="A189" s="3">
        <v>2019</v>
      </c>
      <c r="B189" s="3" t="s">
        <v>369</v>
      </c>
      <c r="C189" s="5">
        <v>43529</v>
      </c>
      <c r="D189" s="79" t="s">
        <v>183</v>
      </c>
      <c r="E189" s="3" t="s">
        <v>310</v>
      </c>
      <c r="F189" s="2">
        <v>3040</v>
      </c>
      <c r="G189" s="2"/>
      <c r="H189" s="4">
        <f t="shared" si="2"/>
        <v>60036.56</v>
      </c>
      <c r="J189" s="72">
        <v>432</v>
      </c>
      <c r="K189" s="3"/>
    </row>
    <row r="190" spans="1:11" s="11" customFormat="1" ht="22.5" hidden="1" customHeight="1" x14ac:dyDescent="0.3">
      <c r="A190" s="3">
        <v>2019</v>
      </c>
      <c r="B190" s="3" t="s">
        <v>369</v>
      </c>
      <c r="C190" s="5">
        <v>43529</v>
      </c>
      <c r="D190" s="79" t="s">
        <v>60</v>
      </c>
      <c r="E190" s="3" t="s">
        <v>310</v>
      </c>
      <c r="F190" s="2">
        <v>5900</v>
      </c>
      <c r="G190" s="2"/>
      <c r="H190" s="4">
        <f t="shared" si="2"/>
        <v>65936.56</v>
      </c>
      <c r="J190" s="72">
        <v>433</v>
      </c>
      <c r="K190" s="3"/>
    </row>
    <row r="191" spans="1:11" s="11" customFormat="1" ht="22.5" hidden="1" customHeight="1" x14ac:dyDescent="0.3">
      <c r="A191" s="3">
        <v>2019</v>
      </c>
      <c r="B191" s="3" t="s">
        <v>369</v>
      </c>
      <c r="C191" s="5">
        <v>43529</v>
      </c>
      <c r="D191" s="79" t="s">
        <v>86</v>
      </c>
      <c r="E191" s="3" t="s">
        <v>99</v>
      </c>
      <c r="F191" s="2"/>
      <c r="G191" s="2">
        <v>3168.75</v>
      </c>
      <c r="H191" s="4">
        <f t="shared" si="2"/>
        <v>62767.81</v>
      </c>
      <c r="I191" s="1" t="s">
        <v>333</v>
      </c>
      <c r="J191" s="72">
        <v>1343</v>
      </c>
      <c r="K191" s="3"/>
    </row>
    <row r="192" spans="1:11" s="11" customFormat="1" ht="22.5" hidden="1" customHeight="1" x14ac:dyDescent="0.3">
      <c r="A192" s="3">
        <v>2019</v>
      </c>
      <c r="B192" s="3" t="s">
        <v>369</v>
      </c>
      <c r="C192" s="5">
        <v>43529</v>
      </c>
      <c r="D192" s="79" t="s">
        <v>86</v>
      </c>
      <c r="E192" s="3" t="s">
        <v>99</v>
      </c>
      <c r="F192" s="2"/>
      <c r="G192" s="2">
        <v>2352.35</v>
      </c>
      <c r="H192" s="4">
        <f t="shared" si="2"/>
        <v>60415.46</v>
      </c>
      <c r="I192" s="1" t="s">
        <v>333</v>
      </c>
      <c r="J192" s="72">
        <v>1343</v>
      </c>
      <c r="K192" s="3"/>
    </row>
    <row r="193" spans="1:11" s="11" customFormat="1" ht="22.5" hidden="1" customHeight="1" x14ac:dyDescent="0.3">
      <c r="A193" s="3">
        <v>2019</v>
      </c>
      <c r="B193" s="3" t="s">
        <v>369</v>
      </c>
      <c r="C193" s="5">
        <v>43529</v>
      </c>
      <c r="D193" s="79" t="s">
        <v>86</v>
      </c>
      <c r="E193" s="3" t="s">
        <v>99</v>
      </c>
      <c r="F193" s="2"/>
      <c r="G193" s="2">
        <v>617.05000000000018</v>
      </c>
      <c r="H193" s="4">
        <f t="shared" si="2"/>
        <v>59798.409999999996</v>
      </c>
      <c r="I193" s="1" t="s">
        <v>333</v>
      </c>
      <c r="J193" s="72">
        <v>1343</v>
      </c>
      <c r="K193" s="3"/>
    </row>
    <row r="194" spans="1:11" s="11" customFormat="1" ht="22.5" hidden="1" customHeight="1" x14ac:dyDescent="0.3">
      <c r="A194" s="3">
        <v>2019</v>
      </c>
      <c r="B194" s="3" t="s">
        <v>369</v>
      </c>
      <c r="C194" s="5">
        <v>43529</v>
      </c>
      <c r="D194" s="79" t="s">
        <v>86</v>
      </c>
      <c r="E194" s="3" t="s">
        <v>99</v>
      </c>
      <c r="F194" s="2"/>
      <c r="G194" s="2">
        <v>1288.6499999999999</v>
      </c>
      <c r="H194" s="4">
        <f t="shared" si="2"/>
        <v>58509.759999999995</v>
      </c>
      <c r="I194" s="1" t="s">
        <v>333</v>
      </c>
      <c r="J194" s="72">
        <v>1343</v>
      </c>
      <c r="K194" s="3"/>
    </row>
    <row r="195" spans="1:11" s="11" customFormat="1" ht="22.5" hidden="1" customHeight="1" x14ac:dyDescent="0.3">
      <c r="A195" s="3">
        <v>2019</v>
      </c>
      <c r="B195" s="3" t="s">
        <v>369</v>
      </c>
      <c r="C195" s="5">
        <v>43529</v>
      </c>
      <c r="D195" s="79" t="s">
        <v>86</v>
      </c>
      <c r="E195" s="3" t="s">
        <v>99</v>
      </c>
      <c r="F195" s="2"/>
      <c r="G195" s="2">
        <v>1478.75</v>
      </c>
      <c r="H195" s="4">
        <f t="shared" si="2"/>
        <v>57031.009999999995</v>
      </c>
      <c r="I195" s="1" t="s">
        <v>333</v>
      </c>
      <c r="J195" s="72">
        <v>1343</v>
      </c>
      <c r="K195" s="3"/>
    </row>
    <row r="196" spans="1:11" s="11" customFormat="1" ht="22.5" hidden="1" customHeight="1" x14ac:dyDescent="0.3">
      <c r="A196" s="3">
        <v>2019</v>
      </c>
      <c r="B196" s="3" t="s">
        <v>369</v>
      </c>
      <c r="C196" s="5">
        <v>43529</v>
      </c>
      <c r="D196" s="79" t="s">
        <v>86</v>
      </c>
      <c r="E196" s="3" t="s">
        <v>99</v>
      </c>
      <c r="F196" s="2"/>
      <c r="G196" s="2">
        <v>328.75</v>
      </c>
      <c r="H196" s="4">
        <f t="shared" ref="H196:H259" si="3">H195+F196-G196</f>
        <v>56702.259999999995</v>
      </c>
      <c r="I196" s="1" t="s">
        <v>333</v>
      </c>
      <c r="J196" s="72">
        <v>1343</v>
      </c>
      <c r="K196" s="3"/>
    </row>
    <row r="197" spans="1:11" s="11" customFormat="1" ht="22.5" hidden="1" customHeight="1" x14ac:dyDescent="0.3">
      <c r="A197" s="3">
        <v>2019</v>
      </c>
      <c r="B197" s="3" t="s">
        <v>369</v>
      </c>
      <c r="C197" s="5">
        <v>43529</v>
      </c>
      <c r="D197" s="79" t="s">
        <v>86</v>
      </c>
      <c r="E197" s="3" t="s">
        <v>99</v>
      </c>
      <c r="F197" s="2"/>
      <c r="G197" s="2">
        <v>972.44999999999993</v>
      </c>
      <c r="H197" s="4">
        <f t="shared" si="3"/>
        <v>55729.81</v>
      </c>
      <c r="I197" s="1" t="s">
        <v>333</v>
      </c>
      <c r="J197" s="72">
        <v>1343</v>
      </c>
      <c r="K197" s="3"/>
    </row>
    <row r="198" spans="1:11" s="11" customFormat="1" ht="22.5" hidden="1" customHeight="1" x14ac:dyDescent="0.3">
      <c r="A198" s="3">
        <v>2019</v>
      </c>
      <c r="B198" s="3" t="s">
        <v>369</v>
      </c>
      <c r="C198" s="5">
        <v>43529</v>
      </c>
      <c r="D198" s="79" t="s">
        <v>285</v>
      </c>
      <c r="E198" s="3" t="s">
        <v>99</v>
      </c>
      <c r="F198" s="2"/>
      <c r="G198" s="2">
        <v>1500</v>
      </c>
      <c r="H198" s="4">
        <f t="shared" si="3"/>
        <v>54229.81</v>
      </c>
      <c r="I198" s="1" t="s">
        <v>333</v>
      </c>
      <c r="J198" s="72">
        <v>1344</v>
      </c>
      <c r="K198" s="3"/>
    </row>
    <row r="199" spans="1:11" s="11" customFormat="1" ht="22.5" hidden="1" customHeight="1" x14ac:dyDescent="0.3">
      <c r="A199" s="3">
        <v>2019</v>
      </c>
      <c r="B199" s="3" t="s">
        <v>369</v>
      </c>
      <c r="C199" s="5">
        <v>43530</v>
      </c>
      <c r="D199" s="79" t="s">
        <v>201</v>
      </c>
      <c r="E199" s="3" t="s">
        <v>100</v>
      </c>
      <c r="F199" s="2"/>
      <c r="G199" s="2">
        <v>700</v>
      </c>
      <c r="H199" s="4">
        <f t="shared" si="3"/>
        <v>53529.81</v>
      </c>
      <c r="J199" s="72">
        <v>1332</v>
      </c>
      <c r="K199" s="3"/>
    </row>
    <row r="200" spans="1:11" s="11" customFormat="1" ht="22.5" hidden="1" customHeight="1" x14ac:dyDescent="0.3">
      <c r="A200" s="3">
        <v>2019</v>
      </c>
      <c r="B200" s="3" t="s">
        <v>369</v>
      </c>
      <c r="C200" s="5">
        <v>43530</v>
      </c>
      <c r="D200" s="79" t="s">
        <v>376</v>
      </c>
      <c r="E200" s="3" t="s">
        <v>100</v>
      </c>
      <c r="F200" s="2"/>
      <c r="G200" s="2">
        <v>900</v>
      </c>
      <c r="H200" s="4">
        <f t="shared" si="3"/>
        <v>52629.81</v>
      </c>
      <c r="J200" s="72">
        <v>1345</v>
      </c>
      <c r="K200" s="3"/>
    </row>
    <row r="201" spans="1:11" s="11" customFormat="1" ht="22.5" hidden="1" customHeight="1" x14ac:dyDescent="0.3">
      <c r="A201" s="3">
        <v>2019</v>
      </c>
      <c r="B201" s="3" t="s">
        <v>369</v>
      </c>
      <c r="C201" s="5">
        <v>43530</v>
      </c>
      <c r="D201" s="79" t="s">
        <v>294</v>
      </c>
      <c r="E201" s="3" t="s">
        <v>99</v>
      </c>
      <c r="F201" s="2"/>
      <c r="G201" s="2">
        <v>2000</v>
      </c>
      <c r="H201" s="4">
        <f t="shared" si="3"/>
        <v>50629.81</v>
      </c>
      <c r="I201" s="11" t="s">
        <v>334</v>
      </c>
      <c r="J201" s="72">
        <v>1346</v>
      </c>
      <c r="K201" s="3"/>
    </row>
    <row r="202" spans="1:11" s="11" customFormat="1" ht="22.5" hidden="1" customHeight="1" x14ac:dyDescent="0.3">
      <c r="A202" s="3">
        <v>2019</v>
      </c>
      <c r="B202" s="3" t="s">
        <v>369</v>
      </c>
      <c r="C202" s="5">
        <v>43531</v>
      </c>
      <c r="D202" s="79" t="s">
        <v>379</v>
      </c>
      <c r="E202" s="3" t="s">
        <v>100</v>
      </c>
      <c r="F202" s="2"/>
      <c r="G202" s="2">
        <v>2500</v>
      </c>
      <c r="H202" s="4">
        <f t="shared" si="3"/>
        <v>48129.81</v>
      </c>
      <c r="J202" s="72">
        <v>1347</v>
      </c>
      <c r="K202" s="3"/>
    </row>
    <row r="203" spans="1:11" s="11" customFormat="1" ht="22.5" hidden="1" customHeight="1" x14ac:dyDescent="0.3">
      <c r="A203" s="3">
        <v>2019</v>
      </c>
      <c r="B203" s="3" t="s">
        <v>369</v>
      </c>
      <c r="C203" s="5">
        <v>43531</v>
      </c>
      <c r="D203" s="79" t="s">
        <v>323</v>
      </c>
      <c r="E203" s="3" t="s">
        <v>99</v>
      </c>
      <c r="F203" s="2"/>
      <c r="G203" s="2">
        <v>5000</v>
      </c>
      <c r="H203" s="4">
        <f t="shared" si="3"/>
        <v>43129.81</v>
      </c>
      <c r="I203" s="1" t="s">
        <v>332</v>
      </c>
      <c r="J203" s="72">
        <v>1348</v>
      </c>
      <c r="K203" s="3"/>
    </row>
    <row r="204" spans="1:11" s="11" customFormat="1" ht="22.5" hidden="1" customHeight="1" x14ac:dyDescent="0.3">
      <c r="A204" s="3">
        <v>2019</v>
      </c>
      <c r="B204" s="3" t="s">
        <v>369</v>
      </c>
      <c r="C204" s="5">
        <v>43532</v>
      </c>
      <c r="D204" s="79" t="s">
        <v>380</v>
      </c>
      <c r="E204" s="3" t="s">
        <v>100</v>
      </c>
      <c r="F204" s="2"/>
      <c r="G204" s="2">
        <v>6239.82</v>
      </c>
      <c r="H204" s="4">
        <f t="shared" si="3"/>
        <v>36889.99</v>
      </c>
      <c r="J204" s="72">
        <v>1349</v>
      </c>
      <c r="K204" s="3"/>
    </row>
    <row r="205" spans="1:11" s="11" customFormat="1" ht="22.5" hidden="1" customHeight="1" x14ac:dyDescent="0.3">
      <c r="A205" s="3">
        <v>2019</v>
      </c>
      <c r="B205" s="3" t="s">
        <v>369</v>
      </c>
      <c r="C205" s="5">
        <v>43532</v>
      </c>
      <c r="D205" s="79" t="s">
        <v>320</v>
      </c>
      <c r="E205" s="3" t="s">
        <v>259</v>
      </c>
      <c r="F205" s="2">
        <v>650</v>
      </c>
      <c r="G205" s="2"/>
      <c r="H205" s="4">
        <f t="shared" si="3"/>
        <v>37539.99</v>
      </c>
      <c r="I205" s="1" t="s">
        <v>412</v>
      </c>
      <c r="J205" s="72">
        <v>985</v>
      </c>
      <c r="K205" s="3"/>
    </row>
    <row r="206" spans="1:11" s="11" customFormat="1" ht="22.5" hidden="1" customHeight="1" x14ac:dyDescent="0.3">
      <c r="A206" s="3">
        <v>2019</v>
      </c>
      <c r="B206" s="3" t="s">
        <v>369</v>
      </c>
      <c r="C206" s="5">
        <v>43532</v>
      </c>
      <c r="D206" s="79" t="s">
        <v>42</v>
      </c>
      <c r="E206" s="3" t="s">
        <v>99</v>
      </c>
      <c r="F206" s="2"/>
      <c r="G206" s="2">
        <v>1719</v>
      </c>
      <c r="H206" s="4">
        <f t="shared" si="3"/>
        <v>35820.99</v>
      </c>
      <c r="I206" s="11" t="s">
        <v>335</v>
      </c>
      <c r="J206" s="72">
        <v>1350</v>
      </c>
      <c r="K206" s="3"/>
    </row>
    <row r="207" spans="1:11" s="11" customFormat="1" ht="22.5" hidden="1" customHeight="1" x14ac:dyDescent="0.3">
      <c r="A207" s="3">
        <v>2019</v>
      </c>
      <c r="B207" s="3" t="s">
        <v>369</v>
      </c>
      <c r="C207" s="5">
        <v>43532</v>
      </c>
      <c r="D207" s="79" t="s">
        <v>30</v>
      </c>
      <c r="E207" s="3" t="s">
        <v>99</v>
      </c>
      <c r="F207" s="2"/>
      <c r="G207" s="2">
        <v>428.6</v>
      </c>
      <c r="H207" s="4">
        <f t="shared" si="3"/>
        <v>35392.39</v>
      </c>
      <c r="J207" s="72">
        <v>1351</v>
      </c>
      <c r="K207" s="3"/>
    </row>
    <row r="208" spans="1:11" s="11" customFormat="1" ht="22.5" hidden="1" customHeight="1" x14ac:dyDescent="0.3">
      <c r="A208" s="3">
        <v>2019</v>
      </c>
      <c r="B208" s="3" t="s">
        <v>369</v>
      </c>
      <c r="C208" s="5">
        <v>43532</v>
      </c>
      <c r="D208" s="79" t="s">
        <v>112</v>
      </c>
      <c r="E208" s="3" t="s">
        <v>99</v>
      </c>
      <c r="F208" s="2"/>
      <c r="G208" s="2">
        <v>76.2</v>
      </c>
      <c r="H208" s="4">
        <f t="shared" si="3"/>
        <v>35316.19</v>
      </c>
      <c r="I208" s="11" t="s">
        <v>256</v>
      </c>
      <c r="J208" s="72">
        <v>1352</v>
      </c>
      <c r="K208" s="3"/>
    </row>
    <row r="209" spans="1:11" s="11" customFormat="1" ht="22.5" hidden="1" customHeight="1" x14ac:dyDescent="0.3">
      <c r="A209" s="3">
        <v>2019</v>
      </c>
      <c r="B209" s="3" t="s">
        <v>369</v>
      </c>
      <c r="C209" s="5">
        <v>43532</v>
      </c>
      <c r="D209" s="79" t="s">
        <v>35</v>
      </c>
      <c r="E209" s="3" t="s">
        <v>99</v>
      </c>
      <c r="F209" s="2"/>
      <c r="G209" s="2">
        <v>566</v>
      </c>
      <c r="H209" s="4">
        <f t="shared" si="3"/>
        <v>34750.19</v>
      </c>
      <c r="I209" s="11" t="s">
        <v>206</v>
      </c>
      <c r="J209" s="72">
        <v>1353</v>
      </c>
      <c r="K209" s="3"/>
    </row>
    <row r="210" spans="1:11" s="11" customFormat="1" ht="22.5" hidden="1" customHeight="1" x14ac:dyDescent="0.3">
      <c r="A210" s="3">
        <v>2019</v>
      </c>
      <c r="B210" s="3" t="s">
        <v>369</v>
      </c>
      <c r="C210" s="5">
        <v>43535</v>
      </c>
      <c r="D210" s="79" t="s">
        <v>151</v>
      </c>
      <c r="E210" s="3" t="s">
        <v>310</v>
      </c>
      <c r="F210" s="2">
        <v>3700</v>
      </c>
      <c r="G210" s="2"/>
      <c r="H210" s="4">
        <f t="shared" si="3"/>
        <v>38450.19</v>
      </c>
      <c r="J210" s="72">
        <v>434</v>
      </c>
      <c r="K210" s="3"/>
    </row>
    <row r="211" spans="1:11" s="11" customFormat="1" ht="22.5" hidden="1" customHeight="1" x14ac:dyDescent="0.3">
      <c r="A211" s="3">
        <v>2019</v>
      </c>
      <c r="B211" s="3" t="s">
        <v>369</v>
      </c>
      <c r="C211" s="5">
        <v>43535</v>
      </c>
      <c r="D211" s="79" t="s">
        <v>40</v>
      </c>
      <c r="E211" s="3" t="s">
        <v>100</v>
      </c>
      <c r="F211" s="2"/>
      <c r="G211" s="2">
        <v>26850.36</v>
      </c>
      <c r="H211" s="4">
        <f t="shared" si="3"/>
        <v>11599.830000000002</v>
      </c>
      <c r="J211" s="72">
        <v>1354</v>
      </c>
      <c r="K211" s="3"/>
    </row>
    <row r="212" spans="1:11" s="11" customFormat="1" ht="22.5" hidden="1" customHeight="1" x14ac:dyDescent="0.3">
      <c r="A212" s="3">
        <v>2019</v>
      </c>
      <c r="B212" s="3" t="s">
        <v>369</v>
      </c>
      <c r="C212" s="5">
        <v>43539</v>
      </c>
      <c r="D212" s="79" t="s">
        <v>26</v>
      </c>
      <c r="E212" s="3" t="s">
        <v>310</v>
      </c>
      <c r="F212" s="2">
        <v>10470</v>
      </c>
      <c r="G212" s="2"/>
      <c r="H212" s="4">
        <f t="shared" si="3"/>
        <v>22069.83</v>
      </c>
      <c r="J212" s="72">
        <v>436</v>
      </c>
      <c r="K212" s="3"/>
    </row>
    <row r="213" spans="1:11" s="11" customFormat="1" ht="22.5" hidden="1" customHeight="1" x14ac:dyDescent="0.3">
      <c r="A213" s="3">
        <v>2019</v>
      </c>
      <c r="B213" s="3" t="s">
        <v>369</v>
      </c>
      <c r="C213" s="5">
        <v>43541</v>
      </c>
      <c r="D213" s="79" t="s">
        <v>323</v>
      </c>
      <c r="E213" s="3" t="s">
        <v>99</v>
      </c>
      <c r="F213" s="2"/>
      <c r="G213" s="2">
        <v>5000</v>
      </c>
      <c r="H213" s="4">
        <f t="shared" si="3"/>
        <v>17069.830000000002</v>
      </c>
      <c r="I213" s="1" t="s">
        <v>332</v>
      </c>
      <c r="J213" s="72">
        <v>1355</v>
      </c>
      <c r="K213" s="3"/>
    </row>
    <row r="214" spans="1:11" s="11" customFormat="1" ht="22.5" hidden="1" customHeight="1" x14ac:dyDescent="0.3">
      <c r="A214" s="3">
        <v>2019</v>
      </c>
      <c r="B214" s="3" t="s">
        <v>369</v>
      </c>
      <c r="C214" s="5">
        <v>43542</v>
      </c>
      <c r="D214" s="79" t="s">
        <v>177</v>
      </c>
      <c r="E214" s="3" t="s">
        <v>310</v>
      </c>
      <c r="F214" s="2">
        <v>3900</v>
      </c>
      <c r="G214" s="2"/>
      <c r="H214" s="4">
        <f t="shared" si="3"/>
        <v>20969.830000000002</v>
      </c>
      <c r="J214" s="72">
        <v>437</v>
      </c>
      <c r="K214" s="3"/>
    </row>
    <row r="215" spans="1:11" s="11" customFormat="1" ht="22.5" hidden="1" customHeight="1" x14ac:dyDescent="0.3">
      <c r="A215" s="3">
        <v>2019</v>
      </c>
      <c r="B215" s="3" t="s">
        <v>369</v>
      </c>
      <c r="C215" s="5">
        <v>43542</v>
      </c>
      <c r="D215" s="79" t="s">
        <v>45</v>
      </c>
      <c r="E215" s="3" t="s">
        <v>310</v>
      </c>
      <c r="F215" s="2">
        <v>6350</v>
      </c>
      <c r="G215" s="2"/>
      <c r="H215" s="4">
        <f t="shared" si="3"/>
        <v>27319.83</v>
      </c>
      <c r="J215" s="72">
        <v>438</v>
      </c>
      <c r="K215" s="3"/>
    </row>
    <row r="216" spans="1:11" s="11" customFormat="1" ht="22.5" hidden="1" customHeight="1" x14ac:dyDescent="0.3">
      <c r="A216" s="3">
        <v>2019</v>
      </c>
      <c r="B216" s="3" t="s">
        <v>369</v>
      </c>
      <c r="C216" s="5">
        <v>43543</v>
      </c>
      <c r="D216" s="79" t="s">
        <v>158</v>
      </c>
      <c r="E216" s="3" t="s">
        <v>310</v>
      </c>
      <c r="F216" s="2">
        <v>12800</v>
      </c>
      <c r="G216" s="2"/>
      <c r="H216" s="4">
        <f t="shared" si="3"/>
        <v>40119.83</v>
      </c>
      <c r="J216" s="72">
        <v>439</v>
      </c>
      <c r="K216" s="3"/>
    </row>
    <row r="217" spans="1:11" s="11" customFormat="1" ht="22.5" hidden="1" customHeight="1" x14ac:dyDescent="0.3">
      <c r="A217" s="3">
        <v>2019</v>
      </c>
      <c r="B217" s="3" t="s">
        <v>369</v>
      </c>
      <c r="C217" s="5">
        <v>43544</v>
      </c>
      <c r="D217" s="79" t="s">
        <v>323</v>
      </c>
      <c r="E217" s="3" t="s">
        <v>99</v>
      </c>
      <c r="F217" s="2"/>
      <c r="G217" s="2">
        <v>5000</v>
      </c>
      <c r="H217" s="4">
        <f t="shared" si="3"/>
        <v>35119.83</v>
      </c>
      <c r="I217" s="1" t="s">
        <v>332</v>
      </c>
      <c r="J217" s="72">
        <v>1359</v>
      </c>
      <c r="K217" s="3"/>
    </row>
    <row r="218" spans="1:11" s="11" customFormat="1" ht="22.5" hidden="1" customHeight="1" x14ac:dyDescent="0.3">
      <c r="A218" s="3">
        <v>2019</v>
      </c>
      <c r="B218" s="3" t="s">
        <v>369</v>
      </c>
      <c r="C218" s="5">
        <v>43544</v>
      </c>
      <c r="D218" s="79" t="s">
        <v>381</v>
      </c>
      <c r="E218" s="3" t="s">
        <v>99</v>
      </c>
      <c r="F218" s="2"/>
      <c r="G218" s="2">
        <v>10000</v>
      </c>
      <c r="H218" s="4">
        <f t="shared" si="3"/>
        <v>25119.83</v>
      </c>
      <c r="I218" s="11" t="s">
        <v>416</v>
      </c>
      <c r="J218" s="72">
        <v>1360</v>
      </c>
      <c r="K218" s="3"/>
    </row>
    <row r="219" spans="1:11" s="11" customFormat="1" ht="22.5" hidden="1" customHeight="1" x14ac:dyDescent="0.3">
      <c r="A219" s="3">
        <v>2019</v>
      </c>
      <c r="B219" s="3" t="s">
        <v>369</v>
      </c>
      <c r="C219" s="5">
        <v>43545</v>
      </c>
      <c r="D219" s="79" t="s">
        <v>384</v>
      </c>
      <c r="E219" s="3" t="s">
        <v>100</v>
      </c>
      <c r="F219" s="2"/>
      <c r="G219" s="2">
        <v>480</v>
      </c>
      <c r="H219" s="4">
        <f t="shared" si="3"/>
        <v>24639.83</v>
      </c>
      <c r="J219" s="72">
        <v>1361</v>
      </c>
      <c r="K219" s="3"/>
    </row>
    <row r="220" spans="1:11" s="11" customFormat="1" ht="22.5" hidden="1" customHeight="1" x14ac:dyDescent="0.3">
      <c r="A220" s="3">
        <v>2019</v>
      </c>
      <c r="B220" s="3" t="s">
        <v>369</v>
      </c>
      <c r="C220" s="5">
        <v>43545</v>
      </c>
      <c r="D220" s="79" t="s">
        <v>385</v>
      </c>
      <c r="E220" s="3" t="s">
        <v>100</v>
      </c>
      <c r="F220" s="2"/>
      <c r="G220" s="2">
        <v>4907.2</v>
      </c>
      <c r="H220" s="4">
        <f t="shared" si="3"/>
        <v>19732.63</v>
      </c>
      <c r="J220" s="72">
        <v>1362</v>
      </c>
      <c r="K220" s="3"/>
    </row>
    <row r="221" spans="1:11" s="11" customFormat="1" ht="22.5" hidden="1" customHeight="1" x14ac:dyDescent="0.3">
      <c r="A221" s="3">
        <v>2019</v>
      </c>
      <c r="B221" s="3" t="s">
        <v>369</v>
      </c>
      <c r="C221" s="5">
        <v>43549</v>
      </c>
      <c r="D221" s="79" t="s">
        <v>170</v>
      </c>
      <c r="E221" s="3" t="s">
        <v>100</v>
      </c>
      <c r="F221" s="2"/>
      <c r="G221" s="2">
        <v>1050</v>
      </c>
      <c r="H221" s="4">
        <f t="shared" si="3"/>
        <v>18682.63</v>
      </c>
      <c r="J221" s="72">
        <v>1364</v>
      </c>
      <c r="K221" s="3"/>
    </row>
    <row r="222" spans="1:11" s="11" customFormat="1" ht="22.5" hidden="1" customHeight="1" x14ac:dyDescent="0.3">
      <c r="A222" s="3">
        <v>2019</v>
      </c>
      <c r="B222" s="3" t="s">
        <v>369</v>
      </c>
      <c r="C222" s="5">
        <v>43549</v>
      </c>
      <c r="D222" s="79" t="s">
        <v>386</v>
      </c>
      <c r="E222" s="3" t="s">
        <v>100</v>
      </c>
      <c r="F222" s="2"/>
      <c r="G222" s="2">
        <v>1988</v>
      </c>
      <c r="H222" s="4">
        <f t="shared" si="3"/>
        <v>16694.63</v>
      </c>
      <c r="J222" s="72">
        <v>1365</v>
      </c>
      <c r="K222" s="3"/>
    </row>
    <row r="223" spans="1:11" s="11" customFormat="1" ht="22.5" hidden="1" customHeight="1" x14ac:dyDescent="0.3">
      <c r="A223" s="3">
        <v>2019</v>
      </c>
      <c r="B223" s="3" t="s">
        <v>369</v>
      </c>
      <c r="C223" s="5">
        <v>43549</v>
      </c>
      <c r="D223" s="79" t="s">
        <v>151</v>
      </c>
      <c r="E223" s="3" t="s">
        <v>100</v>
      </c>
      <c r="F223" s="2"/>
      <c r="G223" s="2">
        <v>1400</v>
      </c>
      <c r="H223" s="4">
        <f t="shared" si="3"/>
        <v>15294.630000000001</v>
      </c>
      <c r="J223" s="72">
        <v>1366</v>
      </c>
      <c r="K223" s="3"/>
    </row>
    <row r="224" spans="1:11" s="11" customFormat="1" ht="22.5" hidden="1" customHeight="1" x14ac:dyDescent="0.3">
      <c r="A224" s="3">
        <v>2019</v>
      </c>
      <c r="B224" s="3" t="s">
        <v>369</v>
      </c>
      <c r="C224" s="5">
        <v>43549</v>
      </c>
      <c r="D224" s="79" t="s">
        <v>306</v>
      </c>
      <c r="E224" s="3" t="s">
        <v>100</v>
      </c>
      <c r="F224" s="2"/>
      <c r="G224" s="2">
        <v>500</v>
      </c>
      <c r="H224" s="4">
        <f t="shared" si="3"/>
        <v>14794.630000000001</v>
      </c>
      <c r="J224" s="72">
        <v>1367</v>
      </c>
      <c r="K224" s="3"/>
    </row>
    <row r="225" spans="1:11" s="11" customFormat="1" ht="22.5" hidden="1" customHeight="1" x14ac:dyDescent="0.3">
      <c r="A225" s="3">
        <v>2019</v>
      </c>
      <c r="B225" s="3" t="s">
        <v>369</v>
      </c>
      <c r="C225" s="5">
        <v>43549</v>
      </c>
      <c r="D225" s="79" t="s">
        <v>286</v>
      </c>
      <c r="E225" s="3" t="s">
        <v>100</v>
      </c>
      <c r="F225" s="2"/>
      <c r="G225" s="2">
        <v>8090.8</v>
      </c>
      <c r="H225" s="4">
        <f t="shared" si="3"/>
        <v>6703.8300000000008</v>
      </c>
      <c r="J225" s="72">
        <v>1368</v>
      </c>
      <c r="K225" s="3"/>
    </row>
    <row r="226" spans="1:11" s="11" customFormat="1" ht="22.5" hidden="1" customHeight="1" x14ac:dyDescent="0.3">
      <c r="A226" s="3">
        <v>2019</v>
      </c>
      <c r="B226" s="3" t="s">
        <v>369</v>
      </c>
      <c r="C226" s="5">
        <v>43549</v>
      </c>
      <c r="D226" s="79" t="s">
        <v>387</v>
      </c>
      <c r="E226" s="3" t="s">
        <v>100</v>
      </c>
      <c r="F226" s="2"/>
      <c r="G226" s="2">
        <v>575.79999999999995</v>
      </c>
      <c r="H226" s="4">
        <f t="shared" si="3"/>
        <v>6128.0300000000007</v>
      </c>
      <c r="J226" s="72">
        <v>1369</v>
      </c>
      <c r="K226" s="3"/>
    </row>
    <row r="227" spans="1:11" s="11" customFormat="1" ht="22.5" hidden="1" customHeight="1" x14ac:dyDescent="0.3">
      <c r="A227" s="3">
        <v>2019</v>
      </c>
      <c r="B227" s="3" t="s">
        <v>369</v>
      </c>
      <c r="C227" s="5">
        <v>43549</v>
      </c>
      <c r="D227" s="79" t="s">
        <v>287</v>
      </c>
      <c r="E227" s="3" t="s">
        <v>100</v>
      </c>
      <c r="F227" s="2"/>
      <c r="G227" s="2">
        <v>308</v>
      </c>
      <c r="H227" s="4">
        <f t="shared" si="3"/>
        <v>5820.0300000000007</v>
      </c>
      <c r="J227" s="72">
        <v>1370</v>
      </c>
      <c r="K227" s="3"/>
    </row>
    <row r="228" spans="1:11" s="11" customFormat="1" ht="22.5" hidden="1" customHeight="1" x14ac:dyDescent="0.3">
      <c r="A228" s="3">
        <v>2019</v>
      </c>
      <c r="B228" s="3" t="s">
        <v>369</v>
      </c>
      <c r="C228" s="5">
        <v>43549</v>
      </c>
      <c r="D228" s="79" t="s">
        <v>183</v>
      </c>
      <c r="E228" s="3" t="s">
        <v>310</v>
      </c>
      <c r="F228" s="2">
        <v>780</v>
      </c>
      <c r="G228" s="2"/>
      <c r="H228" s="4">
        <f t="shared" si="3"/>
        <v>6600.0300000000007</v>
      </c>
      <c r="J228" s="72">
        <v>440</v>
      </c>
      <c r="K228" s="3"/>
    </row>
    <row r="229" spans="1:11" s="11" customFormat="1" ht="22.5" hidden="1" customHeight="1" x14ac:dyDescent="0.3">
      <c r="A229" s="3">
        <v>2019</v>
      </c>
      <c r="B229" s="3" t="s">
        <v>369</v>
      </c>
      <c r="C229" s="5">
        <v>43550</v>
      </c>
      <c r="D229" s="79" t="s">
        <v>1447</v>
      </c>
      <c r="E229" s="3" t="s">
        <v>310</v>
      </c>
      <c r="F229" s="2">
        <v>1480</v>
      </c>
      <c r="G229" s="2"/>
      <c r="H229" s="4">
        <f t="shared" si="3"/>
        <v>8080.0300000000007</v>
      </c>
      <c r="J229" s="72">
        <v>441</v>
      </c>
      <c r="K229" s="3"/>
    </row>
    <row r="230" spans="1:11" s="11" customFormat="1" ht="22.5" hidden="1" customHeight="1" x14ac:dyDescent="0.3">
      <c r="A230" s="3">
        <v>2019</v>
      </c>
      <c r="B230" s="3" t="s">
        <v>369</v>
      </c>
      <c r="C230" s="5">
        <v>43550</v>
      </c>
      <c r="D230" s="79" t="s">
        <v>323</v>
      </c>
      <c r="E230" s="3" t="s">
        <v>99</v>
      </c>
      <c r="F230" s="2"/>
      <c r="G230" s="2">
        <v>3000</v>
      </c>
      <c r="H230" s="4">
        <f t="shared" si="3"/>
        <v>5080.0300000000007</v>
      </c>
      <c r="I230" s="1" t="s">
        <v>332</v>
      </c>
      <c r="J230" s="72">
        <v>1371</v>
      </c>
      <c r="K230" s="3"/>
    </row>
    <row r="231" spans="1:11" s="11" customFormat="1" ht="22.5" hidden="1" customHeight="1" x14ac:dyDescent="0.3">
      <c r="A231" s="3">
        <v>2019</v>
      </c>
      <c r="B231" s="3" t="s">
        <v>369</v>
      </c>
      <c r="C231" s="5">
        <v>43553</v>
      </c>
      <c r="D231" s="79" t="s">
        <v>263</v>
      </c>
      <c r="E231" s="3" t="s">
        <v>100</v>
      </c>
      <c r="F231" s="2"/>
      <c r="G231" s="2">
        <v>156.5</v>
      </c>
      <c r="H231" s="4">
        <f t="shared" si="3"/>
        <v>4923.5300000000007</v>
      </c>
      <c r="J231" s="72">
        <v>1372</v>
      </c>
      <c r="K231" s="3"/>
    </row>
    <row r="232" spans="1:11" s="11" customFormat="1" ht="22.5" hidden="1" customHeight="1" x14ac:dyDescent="0.3">
      <c r="A232" s="3">
        <v>2019</v>
      </c>
      <c r="B232" s="3" t="s">
        <v>369</v>
      </c>
      <c r="C232" s="5">
        <v>43553</v>
      </c>
      <c r="D232" s="79" t="s">
        <v>245</v>
      </c>
      <c r="E232" s="3" t="s">
        <v>100</v>
      </c>
      <c r="F232" s="2"/>
      <c r="G232" s="2">
        <v>950.74</v>
      </c>
      <c r="H232" s="4">
        <f t="shared" si="3"/>
        <v>3972.7900000000009</v>
      </c>
      <c r="J232" s="72">
        <v>1373</v>
      </c>
      <c r="K232" s="3"/>
    </row>
    <row r="233" spans="1:11" s="11" customFormat="1" ht="22.5" hidden="1" customHeight="1" x14ac:dyDescent="0.3">
      <c r="A233" s="3">
        <v>2019</v>
      </c>
      <c r="B233" s="3" t="s">
        <v>369</v>
      </c>
      <c r="C233" s="5">
        <v>43553</v>
      </c>
      <c r="D233" s="79" t="s">
        <v>388</v>
      </c>
      <c r="E233" s="3" t="s">
        <v>100</v>
      </c>
      <c r="F233" s="2"/>
      <c r="G233" s="2">
        <v>250</v>
      </c>
      <c r="H233" s="4">
        <f t="shared" si="3"/>
        <v>3722.7900000000009</v>
      </c>
      <c r="J233" s="72">
        <v>1374</v>
      </c>
      <c r="K233" s="3"/>
    </row>
    <row r="234" spans="1:11" s="11" customFormat="1" ht="22.5" hidden="1" customHeight="1" x14ac:dyDescent="0.3">
      <c r="A234" s="3">
        <v>2019</v>
      </c>
      <c r="B234" s="3" t="s">
        <v>369</v>
      </c>
      <c r="C234" s="5">
        <v>43553</v>
      </c>
      <c r="D234" s="79" t="s">
        <v>370</v>
      </c>
      <c r="E234" s="3" t="s">
        <v>100</v>
      </c>
      <c r="F234" s="2"/>
      <c r="G234" s="2">
        <v>100.7</v>
      </c>
      <c r="H234" s="4">
        <f t="shared" si="3"/>
        <v>3622.0900000000011</v>
      </c>
      <c r="J234" s="72">
        <v>1375</v>
      </c>
      <c r="K234" s="3"/>
    </row>
    <row r="235" spans="1:11" s="11" customFormat="1" ht="22.5" hidden="1" customHeight="1" x14ac:dyDescent="0.3">
      <c r="A235" s="3">
        <v>2019</v>
      </c>
      <c r="B235" s="3" t="s">
        <v>389</v>
      </c>
      <c r="C235" s="5">
        <v>43556</v>
      </c>
      <c r="D235" s="79" t="s">
        <v>312</v>
      </c>
      <c r="E235" s="3" t="s">
        <v>99</v>
      </c>
      <c r="F235" s="2"/>
      <c r="G235" s="2">
        <v>40</v>
      </c>
      <c r="H235" s="4">
        <f t="shared" si="3"/>
        <v>3582.0900000000011</v>
      </c>
      <c r="I235" s="1" t="s">
        <v>331</v>
      </c>
      <c r="J235" s="72">
        <v>1379</v>
      </c>
      <c r="K235" s="3"/>
    </row>
    <row r="236" spans="1:11" s="11" customFormat="1" ht="22.5" hidden="1" customHeight="1" x14ac:dyDescent="0.3">
      <c r="A236" s="3">
        <v>2019</v>
      </c>
      <c r="B236" s="3" t="s">
        <v>389</v>
      </c>
      <c r="C236" s="5">
        <v>43557</v>
      </c>
      <c r="D236" s="79" t="s">
        <v>316</v>
      </c>
      <c r="E236" s="3" t="s">
        <v>259</v>
      </c>
      <c r="F236" s="2">
        <v>30000</v>
      </c>
      <c r="G236" s="2"/>
      <c r="H236" s="4">
        <f t="shared" si="3"/>
        <v>33582.090000000004</v>
      </c>
      <c r="I236" s="11" t="s">
        <v>414</v>
      </c>
      <c r="J236" s="72">
        <v>1010</v>
      </c>
      <c r="K236" s="3"/>
    </row>
    <row r="237" spans="1:11" s="11" customFormat="1" ht="22.5" hidden="1" customHeight="1" x14ac:dyDescent="0.3">
      <c r="A237" s="3">
        <v>2019</v>
      </c>
      <c r="B237" s="3" t="s">
        <v>389</v>
      </c>
      <c r="C237" s="5">
        <v>43557</v>
      </c>
      <c r="D237" s="79" t="s">
        <v>323</v>
      </c>
      <c r="E237" s="3" t="s">
        <v>99</v>
      </c>
      <c r="F237" s="2"/>
      <c r="G237" s="2">
        <v>3000</v>
      </c>
      <c r="H237" s="4">
        <f t="shared" si="3"/>
        <v>30582.090000000004</v>
      </c>
      <c r="I237" s="1" t="s">
        <v>332</v>
      </c>
      <c r="J237" s="72">
        <v>1380</v>
      </c>
      <c r="K237" s="3"/>
    </row>
    <row r="238" spans="1:11" s="11" customFormat="1" ht="22.5" hidden="1" customHeight="1" x14ac:dyDescent="0.3">
      <c r="A238" s="3">
        <v>2019</v>
      </c>
      <c r="B238" s="3" t="s">
        <v>389</v>
      </c>
      <c r="C238" s="5">
        <v>43557</v>
      </c>
      <c r="D238" s="79" t="s">
        <v>340</v>
      </c>
      <c r="E238" s="3" t="s">
        <v>100</v>
      </c>
      <c r="F238" s="2"/>
      <c r="G238" s="2">
        <v>19147.84</v>
      </c>
      <c r="H238" s="4">
        <f t="shared" si="3"/>
        <v>11434.250000000004</v>
      </c>
      <c r="J238" s="72">
        <v>1382</v>
      </c>
      <c r="K238" s="3"/>
    </row>
    <row r="239" spans="1:11" s="11" customFormat="1" ht="22.5" hidden="1" customHeight="1" x14ac:dyDescent="0.3">
      <c r="A239" s="3">
        <v>2019</v>
      </c>
      <c r="B239" s="3" t="s">
        <v>389</v>
      </c>
      <c r="C239" s="5">
        <v>43557</v>
      </c>
      <c r="D239" s="79" t="s">
        <v>390</v>
      </c>
      <c r="E239" s="3" t="s">
        <v>99</v>
      </c>
      <c r="F239" s="2"/>
      <c r="G239" s="2">
        <v>300</v>
      </c>
      <c r="H239" s="4">
        <f t="shared" si="3"/>
        <v>11134.250000000004</v>
      </c>
      <c r="I239" s="11" t="s">
        <v>415</v>
      </c>
      <c r="J239" s="72">
        <v>1381</v>
      </c>
      <c r="K239" s="3"/>
    </row>
    <row r="240" spans="1:11" s="11" customFormat="1" ht="22.5" hidden="1" customHeight="1" x14ac:dyDescent="0.3">
      <c r="A240" s="3">
        <v>2019</v>
      </c>
      <c r="B240" s="3" t="s">
        <v>389</v>
      </c>
      <c r="C240" s="5">
        <v>43558</v>
      </c>
      <c r="D240" s="79" t="s">
        <v>198</v>
      </c>
      <c r="E240" s="3" t="s">
        <v>310</v>
      </c>
      <c r="F240" s="2">
        <v>1650</v>
      </c>
      <c r="G240" s="2"/>
      <c r="H240" s="4">
        <f t="shared" si="3"/>
        <v>12784.250000000004</v>
      </c>
      <c r="J240" s="72">
        <v>449</v>
      </c>
      <c r="K240" s="3"/>
    </row>
    <row r="241" spans="1:11" s="11" customFormat="1" ht="22.5" hidden="1" customHeight="1" x14ac:dyDescent="0.3">
      <c r="A241" s="3">
        <v>2019</v>
      </c>
      <c r="B241" s="3" t="s">
        <v>389</v>
      </c>
      <c r="C241" s="5">
        <v>43558</v>
      </c>
      <c r="D241" s="79" t="s">
        <v>176</v>
      </c>
      <c r="E241" s="3" t="s">
        <v>310</v>
      </c>
      <c r="F241" s="2">
        <v>13531.04</v>
      </c>
      <c r="G241" s="2"/>
      <c r="H241" s="4">
        <f t="shared" si="3"/>
        <v>26315.290000000005</v>
      </c>
      <c r="J241" s="72">
        <v>450</v>
      </c>
      <c r="K241" s="3"/>
    </row>
    <row r="242" spans="1:11" s="11" customFormat="1" ht="22.5" hidden="1" customHeight="1" x14ac:dyDescent="0.3">
      <c r="A242" s="3">
        <v>2019</v>
      </c>
      <c r="B242" s="3" t="s">
        <v>389</v>
      </c>
      <c r="C242" s="5">
        <v>43558</v>
      </c>
      <c r="D242" s="79" t="s">
        <v>45</v>
      </c>
      <c r="E242" s="3" t="s">
        <v>310</v>
      </c>
      <c r="F242" s="2">
        <v>12980</v>
      </c>
      <c r="G242" s="2"/>
      <c r="H242" s="4">
        <f t="shared" si="3"/>
        <v>39295.290000000008</v>
      </c>
      <c r="J242" s="72">
        <v>454</v>
      </c>
      <c r="K242" s="3"/>
    </row>
    <row r="243" spans="1:11" s="11" customFormat="1" ht="22.5" hidden="1" customHeight="1" x14ac:dyDescent="0.3">
      <c r="A243" s="3">
        <v>2019</v>
      </c>
      <c r="B243" s="3" t="s">
        <v>389</v>
      </c>
      <c r="C243" s="5">
        <v>43558</v>
      </c>
      <c r="D243" s="79" t="s">
        <v>391</v>
      </c>
      <c r="E243" s="3" t="s">
        <v>100</v>
      </c>
      <c r="F243" s="2"/>
      <c r="G243" s="2">
        <v>9590.8700000000008</v>
      </c>
      <c r="H243" s="4">
        <f t="shared" si="3"/>
        <v>29704.420000000006</v>
      </c>
      <c r="J243" s="72">
        <v>1383</v>
      </c>
      <c r="K243" s="3"/>
    </row>
    <row r="244" spans="1:11" s="11" customFormat="1" ht="22.5" hidden="1" customHeight="1" x14ac:dyDescent="0.3">
      <c r="A244" s="3">
        <v>2019</v>
      </c>
      <c r="B244" s="3" t="s">
        <v>389</v>
      </c>
      <c r="C244" s="5">
        <v>43558</v>
      </c>
      <c r="D244" s="79" t="s">
        <v>388</v>
      </c>
      <c r="E244" s="3" t="s">
        <v>100</v>
      </c>
      <c r="F244" s="2"/>
      <c r="G244" s="2">
        <v>9000</v>
      </c>
      <c r="H244" s="4">
        <f t="shared" si="3"/>
        <v>20704.420000000006</v>
      </c>
      <c r="J244" s="72">
        <v>1384</v>
      </c>
      <c r="K244" s="3"/>
    </row>
    <row r="245" spans="1:11" s="11" customFormat="1" ht="22.5" hidden="1" customHeight="1" x14ac:dyDescent="0.3">
      <c r="A245" s="3">
        <v>2019</v>
      </c>
      <c r="B245" s="3" t="s">
        <v>389</v>
      </c>
      <c r="C245" s="5">
        <v>43558</v>
      </c>
      <c r="D245" s="79" t="s">
        <v>324</v>
      </c>
      <c r="E245" s="3" t="s">
        <v>310</v>
      </c>
      <c r="F245" s="2">
        <v>6560</v>
      </c>
      <c r="G245" s="2"/>
      <c r="H245" s="4">
        <f t="shared" si="3"/>
        <v>27264.420000000006</v>
      </c>
      <c r="J245" s="72">
        <v>451</v>
      </c>
      <c r="K245" s="3"/>
    </row>
    <row r="246" spans="1:11" s="11" customFormat="1" ht="22.5" hidden="1" customHeight="1" x14ac:dyDescent="0.3">
      <c r="A246" s="3">
        <v>2019</v>
      </c>
      <c r="B246" s="3" t="s">
        <v>389</v>
      </c>
      <c r="C246" s="5">
        <v>43558</v>
      </c>
      <c r="D246" s="79" t="s">
        <v>392</v>
      </c>
      <c r="E246" s="3" t="s">
        <v>310</v>
      </c>
      <c r="F246" s="2">
        <v>2300</v>
      </c>
      <c r="G246" s="2"/>
      <c r="H246" s="4">
        <f t="shared" si="3"/>
        <v>29564.420000000006</v>
      </c>
      <c r="J246" s="72">
        <v>452</v>
      </c>
      <c r="K246" s="3"/>
    </row>
    <row r="247" spans="1:11" s="11" customFormat="1" ht="22.5" hidden="1" customHeight="1" x14ac:dyDescent="0.3">
      <c r="A247" s="3">
        <v>2019</v>
      </c>
      <c r="B247" s="3" t="s">
        <v>389</v>
      </c>
      <c r="C247" s="5">
        <v>43559</v>
      </c>
      <c r="D247" s="79" t="s">
        <v>323</v>
      </c>
      <c r="E247" s="3" t="s">
        <v>99</v>
      </c>
      <c r="F247" s="2"/>
      <c r="G247" s="2">
        <v>3000</v>
      </c>
      <c r="H247" s="4">
        <f t="shared" si="3"/>
        <v>26564.420000000006</v>
      </c>
      <c r="I247" s="1" t="s">
        <v>332</v>
      </c>
      <c r="J247" s="72">
        <v>1389</v>
      </c>
      <c r="K247" s="3"/>
    </row>
    <row r="248" spans="1:11" s="11" customFormat="1" ht="22.5" hidden="1" customHeight="1" x14ac:dyDescent="0.3">
      <c r="A248" s="3">
        <v>2019</v>
      </c>
      <c r="B248" s="3" t="s">
        <v>389</v>
      </c>
      <c r="C248" s="5">
        <v>43559</v>
      </c>
      <c r="D248" s="79" t="s">
        <v>86</v>
      </c>
      <c r="E248" s="3" t="s">
        <v>99</v>
      </c>
      <c r="F248" s="2"/>
      <c r="G248" s="2">
        <v>13756.6</v>
      </c>
      <c r="H248" s="4">
        <f t="shared" si="3"/>
        <v>12807.820000000005</v>
      </c>
      <c r="I248" s="1" t="s">
        <v>333</v>
      </c>
      <c r="J248" s="72">
        <v>1390</v>
      </c>
      <c r="K248" s="3"/>
    </row>
    <row r="249" spans="1:11" s="11" customFormat="1" ht="22.5" hidden="1" customHeight="1" x14ac:dyDescent="0.3">
      <c r="A249" s="3">
        <v>2019</v>
      </c>
      <c r="B249" s="3" t="s">
        <v>389</v>
      </c>
      <c r="C249" s="5">
        <v>43559</v>
      </c>
      <c r="D249" s="79" t="s">
        <v>285</v>
      </c>
      <c r="E249" s="3" t="s">
        <v>99</v>
      </c>
      <c r="F249" s="2"/>
      <c r="G249" s="2">
        <v>1500</v>
      </c>
      <c r="H249" s="4">
        <f t="shared" si="3"/>
        <v>11307.820000000005</v>
      </c>
      <c r="I249" s="1" t="s">
        <v>333</v>
      </c>
      <c r="J249" s="72">
        <v>1391</v>
      </c>
      <c r="K249" s="3"/>
    </row>
    <row r="250" spans="1:11" s="11" customFormat="1" ht="22.5" hidden="1" customHeight="1" x14ac:dyDescent="0.3">
      <c r="A250" s="3">
        <v>2019</v>
      </c>
      <c r="B250" s="3" t="s">
        <v>389</v>
      </c>
      <c r="C250" s="5">
        <v>43560</v>
      </c>
      <c r="D250" s="79" t="s">
        <v>294</v>
      </c>
      <c r="E250" s="3" t="s">
        <v>99</v>
      </c>
      <c r="F250" s="2"/>
      <c r="G250" s="2">
        <v>2000</v>
      </c>
      <c r="H250" s="4">
        <f t="shared" si="3"/>
        <v>9307.8200000000052</v>
      </c>
      <c r="I250" s="11" t="s">
        <v>334</v>
      </c>
      <c r="J250" s="72">
        <v>1392</v>
      </c>
      <c r="K250" s="3"/>
    </row>
    <row r="251" spans="1:11" s="11" customFormat="1" ht="22.5" hidden="1" customHeight="1" x14ac:dyDescent="0.3">
      <c r="A251" s="3">
        <v>2019</v>
      </c>
      <c r="B251" s="3" t="s">
        <v>389</v>
      </c>
      <c r="C251" s="5">
        <v>43560</v>
      </c>
      <c r="D251" s="79" t="s">
        <v>376</v>
      </c>
      <c r="E251" s="3" t="s">
        <v>100</v>
      </c>
      <c r="F251" s="2"/>
      <c r="G251" s="2">
        <v>1200</v>
      </c>
      <c r="H251" s="4">
        <f t="shared" si="3"/>
        <v>8107.8200000000052</v>
      </c>
      <c r="J251" s="72">
        <v>1393</v>
      </c>
      <c r="K251" s="3"/>
    </row>
    <row r="252" spans="1:11" s="11" customFormat="1" ht="22.5" hidden="1" customHeight="1" x14ac:dyDescent="0.3">
      <c r="A252" s="3">
        <v>2019</v>
      </c>
      <c r="B252" s="3" t="s">
        <v>389</v>
      </c>
      <c r="C252" s="5">
        <v>43560</v>
      </c>
      <c r="D252" s="79" t="s">
        <v>313</v>
      </c>
      <c r="E252" s="3" t="s">
        <v>99</v>
      </c>
      <c r="F252" s="2">
        <v>30000</v>
      </c>
      <c r="G252" s="2"/>
      <c r="H252" s="4">
        <f t="shared" si="3"/>
        <v>38107.820000000007</v>
      </c>
      <c r="I252" s="11" t="s">
        <v>272</v>
      </c>
      <c r="J252" s="72">
        <v>1402</v>
      </c>
      <c r="K252" s="3"/>
    </row>
    <row r="253" spans="1:11" s="11" customFormat="1" ht="22.5" hidden="1" customHeight="1" x14ac:dyDescent="0.3">
      <c r="A253" s="3">
        <v>2019</v>
      </c>
      <c r="B253" s="3" t="s">
        <v>389</v>
      </c>
      <c r="C253" s="5">
        <v>43560</v>
      </c>
      <c r="D253" s="79" t="s">
        <v>45</v>
      </c>
      <c r="E253" s="3" t="s">
        <v>310</v>
      </c>
      <c r="F253" s="2">
        <v>6100</v>
      </c>
      <c r="G253" s="2"/>
      <c r="H253" s="4">
        <f t="shared" si="3"/>
        <v>44207.820000000007</v>
      </c>
      <c r="J253" s="72">
        <v>455</v>
      </c>
      <c r="K253" s="3"/>
    </row>
    <row r="254" spans="1:11" s="11" customFormat="1" ht="22.5" hidden="1" customHeight="1" x14ac:dyDescent="0.3">
      <c r="A254" s="3">
        <v>2019</v>
      </c>
      <c r="B254" s="3" t="s">
        <v>389</v>
      </c>
      <c r="C254" s="5">
        <v>43560</v>
      </c>
      <c r="D254" s="79" t="s">
        <v>394</v>
      </c>
      <c r="E254" s="3" t="s">
        <v>310</v>
      </c>
      <c r="F254" s="2">
        <v>5300</v>
      </c>
      <c r="G254" s="2"/>
      <c r="H254" s="4">
        <f t="shared" si="3"/>
        <v>49507.820000000007</v>
      </c>
      <c r="J254" s="72">
        <v>456</v>
      </c>
      <c r="K254" s="3"/>
    </row>
    <row r="255" spans="1:11" s="11" customFormat="1" ht="22.5" hidden="1" customHeight="1" x14ac:dyDescent="0.3">
      <c r="A255" s="3">
        <v>2019</v>
      </c>
      <c r="B255" s="3" t="s">
        <v>389</v>
      </c>
      <c r="C255" s="5">
        <v>43563</v>
      </c>
      <c r="D255" s="79" t="s">
        <v>320</v>
      </c>
      <c r="E255" s="3" t="s">
        <v>259</v>
      </c>
      <c r="F255" s="2">
        <v>650</v>
      </c>
      <c r="G255" s="2"/>
      <c r="H255" s="4">
        <f t="shared" si="3"/>
        <v>50157.820000000007</v>
      </c>
      <c r="I255" s="1" t="s">
        <v>412</v>
      </c>
      <c r="J255" s="72">
        <v>1011</v>
      </c>
      <c r="K255" s="3"/>
    </row>
    <row r="256" spans="1:11" s="11" customFormat="1" ht="22.5" hidden="1" customHeight="1" x14ac:dyDescent="0.3">
      <c r="A256" s="3">
        <v>2019</v>
      </c>
      <c r="B256" s="3" t="s">
        <v>389</v>
      </c>
      <c r="C256" s="5">
        <v>43564</v>
      </c>
      <c r="D256" s="79" t="s">
        <v>323</v>
      </c>
      <c r="E256" s="3" t="s">
        <v>99</v>
      </c>
      <c r="F256" s="2"/>
      <c r="G256" s="2">
        <v>5000</v>
      </c>
      <c r="H256" s="4">
        <f t="shared" si="3"/>
        <v>45157.820000000007</v>
      </c>
      <c r="I256" s="1" t="s">
        <v>332</v>
      </c>
      <c r="J256" s="72">
        <v>1394</v>
      </c>
      <c r="K256" s="3"/>
    </row>
    <row r="257" spans="1:11" s="11" customFormat="1" ht="22.5" hidden="1" customHeight="1" x14ac:dyDescent="0.3">
      <c r="A257" s="3">
        <v>2019</v>
      </c>
      <c r="B257" s="3" t="s">
        <v>389</v>
      </c>
      <c r="C257" s="5">
        <v>43565</v>
      </c>
      <c r="D257" s="79" t="s">
        <v>151</v>
      </c>
      <c r="E257" s="3" t="s">
        <v>310</v>
      </c>
      <c r="F257" s="2">
        <v>3350</v>
      </c>
      <c r="G257" s="2"/>
      <c r="H257" s="4">
        <f t="shared" si="3"/>
        <v>48507.820000000007</v>
      </c>
      <c r="J257" s="72">
        <v>457</v>
      </c>
      <c r="K257" s="3"/>
    </row>
    <row r="258" spans="1:11" s="11" customFormat="1" ht="22.5" hidden="1" customHeight="1" x14ac:dyDescent="0.3">
      <c r="A258" s="3">
        <v>2019</v>
      </c>
      <c r="B258" s="3" t="s">
        <v>389</v>
      </c>
      <c r="C258" s="5">
        <v>43565</v>
      </c>
      <c r="D258" s="79" t="s">
        <v>42</v>
      </c>
      <c r="E258" s="3" t="s">
        <v>99</v>
      </c>
      <c r="F258" s="2"/>
      <c r="G258" s="2">
        <v>1584</v>
      </c>
      <c r="H258" s="4">
        <f t="shared" si="3"/>
        <v>46923.820000000007</v>
      </c>
      <c r="I258" s="11" t="s">
        <v>335</v>
      </c>
      <c r="J258" s="72">
        <v>1395</v>
      </c>
      <c r="K258" s="3"/>
    </row>
    <row r="259" spans="1:11" s="11" customFormat="1" ht="22.5" hidden="1" customHeight="1" x14ac:dyDescent="0.3">
      <c r="A259" s="3">
        <v>2019</v>
      </c>
      <c r="B259" s="3" t="s">
        <v>389</v>
      </c>
      <c r="C259" s="5">
        <v>43565</v>
      </c>
      <c r="D259" s="79" t="s">
        <v>30</v>
      </c>
      <c r="E259" s="3" t="s">
        <v>99</v>
      </c>
      <c r="F259" s="2"/>
      <c r="G259" s="2">
        <v>465.5</v>
      </c>
      <c r="H259" s="4">
        <f t="shared" si="3"/>
        <v>46458.320000000007</v>
      </c>
      <c r="J259" s="72">
        <v>1396</v>
      </c>
      <c r="K259" s="3"/>
    </row>
    <row r="260" spans="1:11" s="11" customFormat="1" ht="22.5" hidden="1" customHeight="1" x14ac:dyDescent="0.3">
      <c r="A260" s="3">
        <v>2019</v>
      </c>
      <c r="B260" s="3" t="s">
        <v>389</v>
      </c>
      <c r="C260" s="5">
        <v>43565</v>
      </c>
      <c r="D260" s="79" t="s">
        <v>112</v>
      </c>
      <c r="E260" s="3" t="s">
        <v>99</v>
      </c>
      <c r="F260" s="2"/>
      <c r="G260" s="2">
        <v>82.8</v>
      </c>
      <c r="H260" s="4">
        <f t="shared" ref="H260:H323" si="4">H259+F260-G260</f>
        <v>46375.520000000004</v>
      </c>
      <c r="I260" s="11" t="s">
        <v>256</v>
      </c>
      <c r="J260" s="72">
        <v>1397</v>
      </c>
      <c r="K260" s="3"/>
    </row>
    <row r="261" spans="1:11" s="11" customFormat="1" ht="22.5" hidden="1" customHeight="1" x14ac:dyDescent="0.3">
      <c r="A261" s="3">
        <v>2019</v>
      </c>
      <c r="B261" s="3" t="s">
        <v>389</v>
      </c>
      <c r="C261" s="5">
        <v>43565</v>
      </c>
      <c r="D261" s="79" t="s">
        <v>35</v>
      </c>
      <c r="E261" s="3" t="s">
        <v>99</v>
      </c>
      <c r="F261" s="2"/>
      <c r="G261" s="2">
        <v>566</v>
      </c>
      <c r="H261" s="4">
        <f t="shared" si="4"/>
        <v>45809.520000000004</v>
      </c>
      <c r="I261" s="11" t="s">
        <v>206</v>
      </c>
      <c r="J261" s="72">
        <v>1398</v>
      </c>
      <c r="K261" s="3"/>
    </row>
    <row r="262" spans="1:11" s="11" customFormat="1" ht="22.5" hidden="1" customHeight="1" x14ac:dyDescent="0.3">
      <c r="A262" s="3">
        <v>2019</v>
      </c>
      <c r="B262" s="3" t="s">
        <v>389</v>
      </c>
      <c r="C262" s="5">
        <v>43565</v>
      </c>
      <c r="D262" s="79" t="s">
        <v>40</v>
      </c>
      <c r="E262" s="3" t="s">
        <v>100</v>
      </c>
      <c r="F262" s="2"/>
      <c r="G262" s="2">
        <v>27144.29</v>
      </c>
      <c r="H262" s="4">
        <f t="shared" si="4"/>
        <v>18665.230000000003</v>
      </c>
      <c r="J262" s="72">
        <v>1399</v>
      </c>
      <c r="K262" s="3"/>
    </row>
    <row r="263" spans="1:11" s="11" customFormat="1" ht="22.5" hidden="1" customHeight="1" x14ac:dyDescent="0.3">
      <c r="A263" s="3">
        <v>2019</v>
      </c>
      <c r="B263" s="3" t="s">
        <v>389</v>
      </c>
      <c r="C263" s="5">
        <v>43566</v>
      </c>
      <c r="D263" s="79" t="s">
        <v>352</v>
      </c>
      <c r="E263" s="3" t="s">
        <v>100</v>
      </c>
      <c r="F263" s="2"/>
      <c r="G263" s="2">
        <v>8874.6</v>
      </c>
      <c r="H263" s="4">
        <f t="shared" si="4"/>
        <v>9790.6300000000028</v>
      </c>
      <c r="J263" s="72">
        <v>1400</v>
      </c>
      <c r="K263" s="3"/>
    </row>
    <row r="264" spans="1:11" s="11" customFormat="1" ht="22.5" hidden="1" customHeight="1" x14ac:dyDescent="0.3">
      <c r="A264" s="3">
        <v>2019</v>
      </c>
      <c r="B264" s="3" t="s">
        <v>389</v>
      </c>
      <c r="C264" s="5">
        <v>43566</v>
      </c>
      <c r="D264" s="79" t="s">
        <v>395</v>
      </c>
      <c r="E264" s="3" t="s">
        <v>100</v>
      </c>
      <c r="F264" s="2"/>
      <c r="G264" s="2">
        <v>2053</v>
      </c>
      <c r="H264" s="4">
        <f t="shared" si="4"/>
        <v>7737.6300000000028</v>
      </c>
      <c r="J264" s="72">
        <v>1401</v>
      </c>
      <c r="K264" s="3"/>
    </row>
    <row r="265" spans="1:11" s="11" customFormat="1" ht="22.5" hidden="1" customHeight="1" x14ac:dyDescent="0.3">
      <c r="A265" s="3">
        <v>2019</v>
      </c>
      <c r="B265" s="3" t="s">
        <v>389</v>
      </c>
      <c r="C265" s="5">
        <v>43566</v>
      </c>
      <c r="D265" s="79" t="s">
        <v>177</v>
      </c>
      <c r="E265" s="3" t="s">
        <v>310</v>
      </c>
      <c r="F265" s="2">
        <v>13670</v>
      </c>
      <c r="G265" s="2"/>
      <c r="H265" s="4">
        <f t="shared" si="4"/>
        <v>21407.630000000005</v>
      </c>
      <c r="J265" s="72">
        <v>461</v>
      </c>
      <c r="K265" s="3"/>
    </row>
    <row r="266" spans="1:11" s="11" customFormat="1" ht="22.5" hidden="1" customHeight="1" x14ac:dyDescent="0.3">
      <c r="A266" s="3">
        <v>2019</v>
      </c>
      <c r="B266" s="3" t="s">
        <v>389</v>
      </c>
      <c r="C266" s="5">
        <v>43570</v>
      </c>
      <c r="D266" s="79" t="s">
        <v>313</v>
      </c>
      <c r="E266" s="3" t="s">
        <v>99</v>
      </c>
      <c r="F266" s="2">
        <v>30000</v>
      </c>
      <c r="G266" s="2"/>
      <c r="H266" s="4">
        <f t="shared" si="4"/>
        <v>51407.630000000005</v>
      </c>
      <c r="I266" s="11" t="s">
        <v>272</v>
      </c>
      <c r="J266" s="72">
        <v>1403</v>
      </c>
      <c r="K266" s="3"/>
    </row>
    <row r="267" spans="1:11" s="11" customFormat="1" ht="22.5" hidden="1" customHeight="1" x14ac:dyDescent="0.3">
      <c r="A267" s="3">
        <v>2019</v>
      </c>
      <c r="B267" s="3" t="s">
        <v>389</v>
      </c>
      <c r="C267" s="5">
        <v>43570</v>
      </c>
      <c r="D267" s="79" t="s">
        <v>158</v>
      </c>
      <c r="E267" s="3" t="s">
        <v>310</v>
      </c>
      <c r="F267" s="2">
        <v>10100</v>
      </c>
      <c r="G267" s="2"/>
      <c r="H267" s="4">
        <f t="shared" si="4"/>
        <v>61507.630000000005</v>
      </c>
      <c r="J267" s="72">
        <v>464</v>
      </c>
      <c r="K267" s="3"/>
    </row>
    <row r="268" spans="1:11" s="11" customFormat="1" ht="22.5" hidden="1" customHeight="1" x14ac:dyDescent="0.3">
      <c r="A268" s="3">
        <v>2019</v>
      </c>
      <c r="B268" s="3" t="s">
        <v>389</v>
      </c>
      <c r="C268" s="5">
        <v>43571</v>
      </c>
      <c r="D268" s="79" t="s">
        <v>397</v>
      </c>
      <c r="E268" s="3" t="s">
        <v>259</v>
      </c>
      <c r="F268" s="2">
        <v>30619</v>
      </c>
      <c r="G268" s="2"/>
      <c r="H268" s="4">
        <f t="shared" si="4"/>
        <v>92126.63</v>
      </c>
      <c r="I268" s="79" t="s">
        <v>398</v>
      </c>
      <c r="J268" s="72">
        <v>1012</v>
      </c>
      <c r="K268" s="3" t="s">
        <v>399</v>
      </c>
    </row>
    <row r="269" spans="1:11" s="11" customFormat="1" ht="22.5" hidden="1" customHeight="1" x14ac:dyDescent="0.3">
      <c r="A269" s="3">
        <v>2019</v>
      </c>
      <c r="B269" s="3" t="s">
        <v>389</v>
      </c>
      <c r="C269" s="5">
        <v>43571</v>
      </c>
      <c r="D269" s="79" t="s">
        <v>305</v>
      </c>
      <c r="E269" s="3" t="s">
        <v>100</v>
      </c>
      <c r="F269" s="2"/>
      <c r="G269" s="2">
        <v>6080</v>
      </c>
      <c r="H269" s="4">
        <f t="shared" si="4"/>
        <v>86046.63</v>
      </c>
      <c r="J269" s="72">
        <v>1404</v>
      </c>
      <c r="K269" s="3" t="s">
        <v>400</v>
      </c>
    </row>
    <row r="270" spans="1:11" s="11" customFormat="1" ht="22.5" hidden="1" customHeight="1" x14ac:dyDescent="0.3">
      <c r="A270" s="3">
        <v>2019</v>
      </c>
      <c r="B270" s="3" t="s">
        <v>389</v>
      </c>
      <c r="C270" s="5">
        <v>43571</v>
      </c>
      <c r="D270" s="79" t="s">
        <v>247</v>
      </c>
      <c r="E270" s="3" t="s">
        <v>100</v>
      </c>
      <c r="F270" s="2"/>
      <c r="G270" s="2">
        <v>15594</v>
      </c>
      <c r="H270" s="4">
        <f t="shared" si="4"/>
        <v>70452.63</v>
      </c>
      <c r="J270" s="72">
        <v>1405</v>
      </c>
      <c r="K270" s="3" t="s">
        <v>400</v>
      </c>
    </row>
    <row r="271" spans="1:11" s="11" customFormat="1" ht="22.5" hidden="1" customHeight="1" x14ac:dyDescent="0.3">
      <c r="A271" s="3">
        <v>2019</v>
      </c>
      <c r="B271" s="3" t="s">
        <v>389</v>
      </c>
      <c r="C271" s="5">
        <v>43572</v>
      </c>
      <c r="D271" s="79" t="s">
        <v>323</v>
      </c>
      <c r="E271" s="3" t="s">
        <v>99</v>
      </c>
      <c r="F271" s="2"/>
      <c r="G271" s="2">
        <v>5000</v>
      </c>
      <c r="H271" s="4">
        <f t="shared" si="4"/>
        <v>65452.630000000005</v>
      </c>
      <c r="I271" s="1" t="s">
        <v>332</v>
      </c>
      <c r="J271" s="72">
        <v>1417</v>
      </c>
      <c r="K271" s="3"/>
    </row>
    <row r="272" spans="1:11" s="11" customFormat="1" ht="22.5" hidden="1" customHeight="1" x14ac:dyDescent="0.3">
      <c r="A272" s="3">
        <v>2019</v>
      </c>
      <c r="B272" s="3" t="s">
        <v>389</v>
      </c>
      <c r="C272" s="5">
        <v>43574</v>
      </c>
      <c r="D272" s="79" t="s">
        <v>401</v>
      </c>
      <c r="E272" s="3" t="s">
        <v>310</v>
      </c>
      <c r="F272" s="2">
        <v>850</v>
      </c>
      <c r="G272" s="2"/>
      <c r="H272" s="4">
        <f t="shared" si="4"/>
        <v>66302.63</v>
      </c>
      <c r="J272" s="72">
        <v>468</v>
      </c>
      <c r="K272" s="3"/>
    </row>
    <row r="273" spans="1:11" s="11" customFormat="1" ht="22.5" hidden="1" customHeight="1" x14ac:dyDescent="0.3">
      <c r="A273" s="3">
        <v>2019</v>
      </c>
      <c r="B273" s="3" t="s">
        <v>389</v>
      </c>
      <c r="C273" s="5">
        <v>43578</v>
      </c>
      <c r="D273" s="79" t="s">
        <v>323</v>
      </c>
      <c r="E273" s="3" t="s">
        <v>99</v>
      </c>
      <c r="F273" s="2"/>
      <c r="G273" s="2">
        <v>5000</v>
      </c>
      <c r="H273" s="4">
        <f t="shared" si="4"/>
        <v>61302.630000000005</v>
      </c>
      <c r="I273" s="1" t="s">
        <v>332</v>
      </c>
      <c r="J273" s="72">
        <v>1418</v>
      </c>
      <c r="K273" s="3"/>
    </row>
    <row r="274" spans="1:11" s="11" customFormat="1" ht="22.5" hidden="1" customHeight="1" x14ac:dyDescent="0.3">
      <c r="A274" s="3">
        <v>2019</v>
      </c>
      <c r="B274" s="3" t="s">
        <v>389</v>
      </c>
      <c r="C274" s="5">
        <v>43579</v>
      </c>
      <c r="D274" s="79" t="s">
        <v>183</v>
      </c>
      <c r="E274" s="3" t="s">
        <v>310</v>
      </c>
      <c r="F274" s="2">
        <v>3655.76</v>
      </c>
      <c r="G274" s="2"/>
      <c r="H274" s="4">
        <f t="shared" si="4"/>
        <v>64958.390000000007</v>
      </c>
      <c r="J274" s="72">
        <v>469</v>
      </c>
      <c r="K274" s="3"/>
    </row>
    <row r="275" spans="1:11" s="11" customFormat="1" ht="22.5" hidden="1" customHeight="1" x14ac:dyDescent="0.3">
      <c r="A275" s="3">
        <v>2019</v>
      </c>
      <c r="B275" s="3" t="s">
        <v>389</v>
      </c>
      <c r="C275" s="5">
        <v>43580</v>
      </c>
      <c r="D275" s="79" t="s">
        <v>306</v>
      </c>
      <c r="E275" s="3" t="s">
        <v>100</v>
      </c>
      <c r="F275" s="2"/>
      <c r="G275" s="2">
        <v>325</v>
      </c>
      <c r="H275" s="4">
        <f t="shared" si="4"/>
        <v>64633.390000000007</v>
      </c>
      <c r="J275" s="72">
        <v>1419</v>
      </c>
      <c r="K275" s="3"/>
    </row>
    <row r="276" spans="1:11" s="11" customFormat="1" ht="22.5" hidden="1" customHeight="1" x14ac:dyDescent="0.3">
      <c r="A276" s="3">
        <v>2019</v>
      </c>
      <c r="B276" s="3" t="s">
        <v>389</v>
      </c>
      <c r="C276" s="5">
        <v>43580</v>
      </c>
      <c r="D276" s="79" t="s">
        <v>404</v>
      </c>
      <c r="E276" s="3" t="s">
        <v>100</v>
      </c>
      <c r="F276" s="2"/>
      <c r="G276" s="2">
        <v>768</v>
      </c>
      <c r="H276" s="4">
        <f t="shared" si="4"/>
        <v>63865.390000000007</v>
      </c>
      <c r="J276" s="72">
        <v>1420</v>
      </c>
      <c r="K276" s="78">
        <v>29381.59</v>
      </c>
    </row>
    <row r="277" spans="1:11" s="11" customFormat="1" ht="22.5" hidden="1" customHeight="1" x14ac:dyDescent="0.3">
      <c r="A277" s="3">
        <v>2019</v>
      </c>
      <c r="B277" s="3" t="s">
        <v>389</v>
      </c>
      <c r="C277" s="5">
        <v>43580</v>
      </c>
      <c r="D277" s="79" t="s">
        <v>405</v>
      </c>
      <c r="E277" s="3" t="s">
        <v>100</v>
      </c>
      <c r="F277" s="2"/>
      <c r="G277" s="2">
        <v>2028</v>
      </c>
      <c r="H277" s="4">
        <f t="shared" si="4"/>
        <v>61837.390000000007</v>
      </c>
      <c r="J277" s="72">
        <v>1421</v>
      </c>
      <c r="K277" s="3"/>
    </row>
    <row r="278" spans="1:11" s="11" customFormat="1" ht="22.5" hidden="1" customHeight="1" x14ac:dyDescent="0.3">
      <c r="A278" s="3">
        <v>2019</v>
      </c>
      <c r="B278" s="3" t="s">
        <v>389</v>
      </c>
      <c r="C278" s="5">
        <v>43580</v>
      </c>
      <c r="D278" s="79" t="s">
        <v>410</v>
      </c>
      <c r="E278" s="3" t="s">
        <v>100</v>
      </c>
      <c r="F278" s="2"/>
      <c r="G278" s="2">
        <v>3874</v>
      </c>
      <c r="H278" s="4">
        <f t="shared" si="4"/>
        <v>57963.390000000007</v>
      </c>
      <c r="J278" s="72">
        <v>1422</v>
      </c>
      <c r="K278" s="3"/>
    </row>
    <row r="279" spans="1:11" s="11" customFormat="1" ht="22.5" hidden="1" customHeight="1" x14ac:dyDescent="0.3">
      <c r="A279" s="3">
        <v>2019</v>
      </c>
      <c r="B279" s="3" t="s">
        <v>389</v>
      </c>
      <c r="C279" s="5">
        <v>43580</v>
      </c>
      <c r="D279" s="79" t="s">
        <v>240</v>
      </c>
      <c r="E279" s="3" t="s">
        <v>100</v>
      </c>
      <c r="F279" s="2"/>
      <c r="G279" s="2">
        <v>1388.6</v>
      </c>
      <c r="H279" s="4">
        <f t="shared" si="4"/>
        <v>56574.790000000008</v>
      </c>
      <c r="J279" s="72">
        <v>1423</v>
      </c>
      <c r="K279" s="3"/>
    </row>
    <row r="280" spans="1:11" s="11" customFormat="1" ht="22.5" hidden="1" customHeight="1" x14ac:dyDescent="0.3">
      <c r="A280" s="3">
        <v>2019</v>
      </c>
      <c r="B280" s="3" t="s">
        <v>389</v>
      </c>
      <c r="C280" s="5">
        <v>43580</v>
      </c>
      <c r="D280" s="79" t="s">
        <v>154</v>
      </c>
      <c r="E280" s="3" t="s">
        <v>100</v>
      </c>
      <c r="F280" s="2"/>
      <c r="G280" s="2">
        <v>60</v>
      </c>
      <c r="H280" s="4">
        <f t="shared" si="4"/>
        <v>56514.790000000008</v>
      </c>
      <c r="J280" s="72">
        <v>1424</v>
      </c>
      <c r="K280" s="3"/>
    </row>
    <row r="281" spans="1:11" s="11" customFormat="1" ht="22.5" hidden="1" customHeight="1" x14ac:dyDescent="0.3">
      <c r="A281" s="3">
        <v>2019</v>
      </c>
      <c r="B281" s="3" t="s">
        <v>389</v>
      </c>
      <c r="C281" s="5">
        <v>43580</v>
      </c>
      <c r="D281" s="79" t="s">
        <v>245</v>
      </c>
      <c r="E281" s="3" t="s">
        <v>100</v>
      </c>
      <c r="F281" s="2"/>
      <c r="G281" s="2">
        <v>950.74</v>
      </c>
      <c r="H281" s="4">
        <f t="shared" si="4"/>
        <v>55564.05000000001</v>
      </c>
      <c r="J281" s="72">
        <v>1425</v>
      </c>
      <c r="K281" s="3"/>
    </row>
    <row r="282" spans="1:11" s="11" customFormat="1" ht="22.5" hidden="1" customHeight="1" x14ac:dyDescent="0.3">
      <c r="A282" s="3">
        <v>2019</v>
      </c>
      <c r="B282" s="3" t="s">
        <v>389</v>
      </c>
      <c r="C282" s="5">
        <v>43580</v>
      </c>
      <c r="D282" s="79" t="s">
        <v>283</v>
      </c>
      <c r="E282" s="3" t="s">
        <v>100</v>
      </c>
      <c r="F282" s="2"/>
      <c r="G282" s="2">
        <v>5052.45</v>
      </c>
      <c r="H282" s="4">
        <f t="shared" si="4"/>
        <v>50511.600000000013</v>
      </c>
      <c r="J282" s="72">
        <v>1426</v>
      </c>
      <c r="K282" s="3"/>
    </row>
    <row r="283" spans="1:11" s="11" customFormat="1" ht="22.5" hidden="1" customHeight="1" x14ac:dyDescent="0.3">
      <c r="A283" s="3">
        <v>2019</v>
      </c>
      <c r="B283" s="3" t="s">
        <v>389</v>
      </c>
      <c r="C283" s="5">
        <v>43580</v>
      </c>
      <c r="D283" s="79" t="s">
        <v>352</v>
      </c>
      <c r="E283" s="3" t="s">
        <v>100</v>
      </c>
      <c r="F283" s="2"/>
      <c r="G283" s="2">
        <v>431.6</v>
      </c>
      <c r="H283" s="4">
        <f t="shared" si="4"/>
        <v>50080.000000000015</v>
      </c>
      <c r="J283" s="72">
        <v>1427</v>
      </c>
      <c r="K283" s="3"/>
    </row>
    <row r="284" spans="1:11" s="11" customFormat="1" ht="22.5" hidden="1" customHeight="1" x14ac:dyDescent="0.3">
      <c r="A284" s="3">
        <v>2019</v>
      </c>
      <c r="B284" s="3" t="s">
        <v>389</v>
      </c>
      <c r="C284" s="5">
        <v>43580</v>
      </c>
      <c r="D284" s="79" t="s">
        <v>247</v>
      </c>
      <c r="E284" s="3" t="s">
        <v>100</v>
      </c>
      <c r="F284" s="2"/>
      <c r="G284" s="2">
        <v>3136</v>
      </c>
      <c r="H284" s="4">
        <f t="shared" si="4"/>
        <v>46944.000000000015</v>
      </c>
      <c r="J284" s="72">
        <v>1428</v>
      </c>
      <c r="K284" s="3"/>
    </row>
    <row r="285" spans="1:11" s="11" customFormat="1" ht="22.5" hidden="1" customHeight="1" x14ac:dyDescent="0.3">
      <c r="A285" s="3">
        <v>2019</v>
      </c>
      <c r="B285" s="3" t="s">
        <v>389</v>
      </c>
      <c r="C285" s="5">
        <v>43580</v>
      </c>
      <c r="D285" s="79" t="s">
        <v>286</v>
      </c>
      <c r="E285" s="3" t="s">
        <v>100</v>
      </c>
      <c r="F285" s="2"/>
      <c r="G285" s="2">
        <v>2439.1999999999998</v>
      </c>
      <c r="H285" s="4">
        <f t="shared" si="4"/>
        <v>44504.800000000017</v>
      </c>
      <c r="J285" s="72">
        <v>1429</v>
      </c>
      <c r="K285" s="3"/>
    </row>
    <row r="286" spans="1:11" s="11" customFormat="1" ht="22.5" hidden="1" customHeight="1" x14ac:dyDescent="0.3">
      <c r="A286" s="3">
        <v>2019</v>
      </c>
      <c r="B286" s="3" t="s">
        <v>389</v>
      </c>
      <c r="C286" s="5">
        <v>43580</v>
      </c>
      <c r="D286" s="79" t="s">
        <v>406</v>
      </c>
      <c r="E286" s="3" t="s">
        <v>100</v>
      </c>
      <c r="F286" s="2"/>
      <c r="G286" s="2">
        <v>154</v>
      </c>
      <c r="H286" s="4">
        <f t="shared" si="4"/>
        <v>44350.800000000017</v>
      </c>
      <c r="J286" s="72">
        <v>1430</v>
      </c>
      <c r="K286" s="3"/>
    </row>
    <row r="287" spans="1:11" s="11" customFormat="1" ht="22.5" hidden="1" customHeight="1" x14ac:dyDescent="0.3">
      <c r="A287" s="3">
        <v>2019</v>
      </c>
      <c r="B287" s="3" t="s">
        <v>389</v>
      </c>
      <c r="C287" s="5">
        <v>43580</v>
      </c>
      <c r="D287" s="79" t="s">
        <v>407</v>
      </c>
      <c r="E287" s="3" t="s">
        <v>100</v>
      </c>
      <c r="F287" s="2"/>
      <c r="G287" s="2">
        <v>40</v>
      </c>
      <c r="H287" s="4">
        <f t="shared" si="4"/>
        <v>44310.800000000017</v>
      </c>
      <c r="J287" s="72">
        <v>1431</v>
      </c>
      <c r="K287" s="3"/>
    </row>
    <row r="288" spans="1:11" s="11" customFormat="1" ht="22.5" hidden="1" customHeight="1" x14ac:dyDescent="0.3">
      <c r="A288" s="3">
        <v>2019</v>
      </c>
      <c r="B288" s="3" t="s">
        <v>389</v>
      </c>
      <c r="C288" s="5">
        <v>43580</v>
      </c>
      <c r="D288" s="79" t="s">
        <v>246</v>
      </c>
      <c r="E288" s="3" t="s">
        <v>100</v>
      </c>
      <c r="F288" s="2"/>
      <c r="G288" s="2">
        <v>1220</v>
      </c>
      <c r="H288" s="4">
        <f t="shared" si="4"/>
        <v>43090.800000000017</v>
      </c>
      <c r="J288" s="72">
        <v>1432</v>
      </c>
      <c r="K288" s="3"/>
    </row>
    <row r="289" spans="1:11" s="11" customFormat="1" ht="22.5" hidden="1" customHeight="1" x14ac:dyDescent="0.3">
      <c r="A289" s="3">
        <v>2019</v>
      </c>
      <c r="B289" s="3" t="s">
        <v>389</v>
      </c>
      <c r="C289" s="5">
        <v>43580</v>
      </c>
      <c r="D289" s="79" t="s">
        <v>289</v>
      </c>
      <c r="E289" s="3" t="s">
        <v>100</v>
      </c>
      <c r="F289" s="2"/>
      <c r="G289" s="2">
        <v>1150</v>
      </c>
      <c r="H289" s="4">
        <f t="shared" si="4"/>
        <v>41940.800000000017</v>
      </c>
      <c r="J289" s="72">
        <v>1433</v>
      </c>
      <c r="K289" s="3"/>
    </row>
    <row r="290" spans="1:11" s="11" customFormat="1" ht="22.5" hidden="1" customHeight="1" x14ac:dyDescent="0.3">
      <c r="A290" s="3">
        <v>2019</v>
      </c>
      <c r="B290" s="3" t="s">
        <v>389</v>
      </c>
      <c r="C290" s="5">
        <v>43580</v>
      </c>
      <c r="D290" s="79" t="s">
        <v>201</v>
      </c>
      <c r="E290" s="3" t="s">
        <v>100</v>
      </c>
      <c r="F290" s="2"/>
      <c r="G290" s="2">
        <v>730</v>
      </c>
      <c r="H290" s="4">
        <f t="shared" si="4"/>
        <v>41210.800000000017</v>
      </c>
      <c r="J290" s="72">
        <v>1434</v>
      </c>
      <c r="K290" s="3"/>
    </row>
    <row r="291" spans="1:11" s="11" customFormat="1" ht="22.5" hidden="1" customHeight="1" x14ac:dyDescent="0.3">
      <c r="A291" s="3">
        <v>2019</v>
      </c>
      <c r="B291" s="3" t="s">
        <v>389</v>
      </c>
      <c r="C291" s="5">
        <v>43580</v>
      </c>
      <c r="D291" s="79" t="s">
        <v>287</v>
      </c>
      <c r="E291" s="3" t="s">
        <v>100</v>
      </c>
      <c r="F291" s="2"/>
      <c r="G291" s="2">
        <v>142</v>
      </c>
      <c r="H291" s="4">
        <f t="shared" si="4"/>
        <v>41068.800000000017</v>
      </c>
      <c r="J291" s="72">
        <v>1435</v>
      </c>
      <c r="K291" s="3"/>
    </row>
    <row r="292" spans="1:11" s="11" customFormat="1" ht="22.5" hidden="1" customHeight="1" x14ac:dyDescent="0.3">
      <c r="A292" s="3">
        <v>2019</v>
      </c>
      <c r="B292" s="3" t="s">
        <v>389</v>
      </c>
      <c r="C292" s="5">
        <v>43580</v>
      </c>
      <c r="D292" s="79" t="s">
        <v>229</v>
      </c>
      <c r="E292" s="3" t="s">
        <v>100</v>
      </c>
      <c r="F292" s="2"/>
      <c r="G292" s="2">
        <v>850</v>
      </c>
      <c r="H292" s="4">
        <f t="shared" si="4"/>
        <v>40218.800000000017</v>
      </c>
      <c r="J292" s="72">
        <v>1436</v>
      </c>
      <c r="K292" s="3"/>
    </row>
    <row r="293" spans="1:11" s="11" customFormat="1" ht="22.5" hidden="1" customHeight="1" x14ac:dyDescent="0.3">
      <c r="A293" s="3">
        <v>2019</v>
      </c>
      <c r="B293" s="3" t="s">
        <v>389</v>
      </c>
      <c r="C293" s="5">
        <v>43580</v>
      </c>
      <c r="D293" s="79" t="s">
        <v>118</v>
      </c>
      <c r="E293" s="3" t="s">
        <v>100</v>
      </c>
      <c r="F293" s="2"/>
      <c r="G293" s="2">
        <v>4342</v>
      </c>
      <c r="H293" s="4">
        <f t="shared" si="4"/>
        <v>35876.800000000017</v>
      </c>
      <c r="J293" s="72">
        <v>1437</v>
      </c>
      <c r="K293" s="3"/>
    </row>
    <row r="294" spans="1:11" s="11" customFormat="1" ht="22.5" hidden="1" customHeight="1" x14ac:dyDescent="0.3">
      <c r="A294" s="3">
        <v>2019</v>
      </c>
      <c r="B294" s="3" t="s">
        <v>389</v>
      </c>
      <c r="C294" s="5">
        <v>43580</v>
      </c>
      <c r="D294" s="79" t="s">
        <v>408</v>
      </c>
      <c r="E294" s="3" t="s">
        <v>99</v>
      </c>
      <c r="F294" s="2"/>
      <c r="G294" s="2">
        <v>300</v>
      </c>
      <c r="H294" s="4">
        <f t="shared" si="4"/>
        <v>35576.800000000017</v>
      </c>
      <c r="I294" s="11" t="s">
        <v>415</v>
      </c>
      <c r="J294" s="72">
        <v>1438</v>
      </c>
      <c r="K294" s="3"/>
    </row>
    <row r="295" spans="1:11" s="11" customFormat="1" ht="22.5" hidden="1" customHeight="1" x14ac:dyDescent="0.3">
      <c r="A295" s="3">
        <v>2019</v>
      </c>
      <c r="B295" s="3" t="s">
        <v>389</v>
      </c>
      <c r="C295" s="5">
        <v>43581</v>
      </c>
      <c r="D295" s="79" t="s">
        <v>177</v>
      </c>
      <c r="E295" s="3" t="s">
        <v>310</v>
      </c>
      <c r="F295" s="2">
        <v>4250</v>
      </c>
      <c r="G295" s="2"/>
      <c r="H295" s="4">
        <f t="shared" si="4"/>
        <v>39826.800000000017</v>
      </c>
      <c r="J295" s="72">
        <v>470</v>
      </c>
      <c r="K295" s="3"/>
    </row>
    <row r="296" spans="1:11" s="11" customFormat="1" ht="22.5" hidden="1" customHeight="1" x14ac:dyDescent="0.3">
      <c r="A296" s="3">
        <v>2019</v>
      </c>
      <c r="B296" s="3" t="s">
        <v>389</v>
      </c>
      <c r="C296" s="5">
        <v>43581</v>
      </c>
      <c r="D296" s="79" t="s">
        <v>402</v>
      </c>
      <c r="E296" s="3" t="s">
        <v>259</v>
      </c>
      <c r="F296" s="2">
        <v>1243.95</v>
      </c>
      <c r="G296" s="2"/>
      <c r="H296" s="4">
        <f t="shared" si="4"/>
        <v>41070.750000000015</v>
      </c>
      <c r="I296" s="11" t="s">
        <v>418</v>
      </c>
      <c r="J296" s="72">
        <v>1059</v>
      </c>
      <c r="K296" s="3"/>
    </row>
    <row r="297" spans="1:11" s="11" customFormat="1" ht="22.5" hidden="1" customHeight="1" x14ac:dyDescent="0.3">
      <c r="A297" s="3">
        <v>2019</v>
      </c>
      <c r="B297" s="3" t="s">
        <v>389</v>
      </c>
      <c r="C297" s="5">
        <v>43582</v>
      </c>
      <c r="D297" s="79" t="s">
        <v>323</v>
      </c>
      <c r="E297" s="3" t="s">
        <v>99</v>
      </c>
      <c r="F297" s="2"/>
      <c r="G297" s="2">
        <v>5000</v>
      </c>
      <c r="H297" s="4">
        <f t="shared" si="4"/>
        <v>36070.750000000015</v>
      </c>
      <c r="I297" s="1" t="s">
        <v>332</v>
      </c>
      <c r="J297" s="72">
        <v>1439</v>
      </c>
      <c r="K297" s="3"/>
    </row>
    <row r="298" spans="1:11" s="11" customFormat="1" ht="22.5" hidden="1" customHeight="1" x14ac:dyDescent="0.3">
      <c r="A298" s="3">
        <v>2019</v>
      </c>
      <c r="B298" s="3" t="s">
        <v>389</v>
      </c>
      <c r="C298" s="5">
        <v>43584</v>
      </c>
      <c r="D298" s="79" t="s">
        <v>26</v>
      </c>
      <c r="E298" s="3" t="s">
        <v>310</v>
      </c>
      <c r="F298" s="2">
        <v>11470</v>
      </c>
      <c r="G298" s="2"/>
      <c r="H298" s="4">
        <f t="shared" si="4"/>
        <v>47540.750000000015</v>
      </c>
      <c r="J298" s="72">
        <v>472</v>
      </c>
      <c r="K298" s="3"/>
    </row>
    <row r="299" spans="1:11" s="80" customFormat="1" ht="22.5" hidden="1" customHeight="1" thickBot="1" x14ac:dyDescent="0.35">
      <c r="A299" s="34">
        <v>2019</v>
      </c>
      <c r="B299" s="34" t="s">
        <v>389</v>
      </c>
      <c r="C299" s="19">
        <v>43585</v>
      </c>
      <c r="D299" s="132" t="s">
        <v>340</v>
      </c>
      <c r="E299" s="34" t="s">
        <v>100</v>
      </c>
      <c r="F299" s="21"/>
      <c r="G299" s="21">
        <v>25934.04</v>
      </c>
      <c r="H299" s="22">
        <f t="shared" si="4"/>
        <v>21606.710000000014</v>
      </c>
      <c r="J299" s="76">
        <v>1441</v>
      </c>
      <c r="K299" s="34"/>
    </row>
    <row r="300" spans="1:11" s="11" customFormat="1" ht="22.5" hidden="1" customHeight="1" x14ac:dyDescent="0.3">
      <c r="A300" s="3">
        <v>2019</v>
      </c>
      <c r="B300" s="3" t="s">
        <v>123</v>
      </c>
      <c r="C300" s="5">
        <v>43586</v>
      </c>
      <c r="D300" s="79" t="s">
        <v>394</v>
      </c>
      <c r="E300" s="3" t="s">
        <v>310</v>
      </c>
      <c r="F300" s="2">
        <v>14500</v>
      </c>
      <c r="G300" s="2"/>
      <c r="H300" s="4">
        <f t="shared" si="4"/>
        <v>36106.710000000014</v>
      </c>
      <c r="J300" s="72">
        <v>473</v>
      </c>
      <c r="K300" s="3"/>
    </row>
    <row r="301" spans="1:11" s="11" customFormat="1" ht="22.5" hidden="1" customHeight="1" x14ac:dyDescent="0.3">
      <c r="A301" s="3">
        <v>2019</v>
      </c>
      <c r="B301" s="3" t="s">
        <v>123</v>
      </c>
      <c r="C301" s="5">
        <v>43586</v>
      </c>
      <c r="D301" s="79" t="s">
        <v>312</v>
      </c>
      <c r="E301" s="3"/>
      <c r="F301" s="2"/>
      <c r="G301" s="2">
        <v>40</v>
      </c>
      <c r="H301" s="4">
        <f t="shared" si="4"/>
        <v>36066.710000000014</v>
      </c>
      <c r="J301" s="72"/>
      <c r="K301" s="3"/>
    </row>
    <row r="302" spans="1:11" s="11" customFormat="1" ht="22.5" hidden="1" customHeight="1" x14ac:dyDescent="0.3">
      <c r="A302" s="3">
        <v>2019</v>
      </c>
      <c r="B302" s="3" t="s">
        <v>123</v>
      </c>
      <c r="C302" s="5">
        <v>43587</v>
      </c>
      <c r="D302" s="79" t="s">
        <v>312</v>
      </c>
      <c r="E302" s="3"/>
      <c r="F302" s="2">
        <v>40</v>
      </c>
      <c r="G302" s="2"/>
      <c r="H302" s="4">
        <f t="shared" si="4"/>
        <v>36106.710000000014</v>
      </c>
      <c r="I302" s="11" t="s">
        <v>398</v>
      </c>
      <c r="J302" s="72"/>
      <c r="K302" s="3"/>
    </row>
    <row r="303" spans="1:11" s="11" customFormat="1" ht="22.5" hidden="1" customHeight="1" x14ac:dyDescent="0.3">
      <c r="A303" s="3">
        <v>2019</v>
      </c>
      <c r="B303" s="3" t="s">
        <v>123</v>
      </c>
      <c r="C303" s="5">
        <v>43587</v>
      </c>
      <c r="D303" s="79" t="s">
        <v>324</v>
      </c>
      <c r="E303" s="3" t="s">
        <v>310</v>
      </c>
      <c r="F303" s="2">
        <v>3950</v>
      </c>
      <c r="G303" s="2"/>
      <c r="H303" s="4">
        <f t="shared" si="4"/>
        <v>40056.710000000014</v>
      </c>
      <c r="J303" s="72">
        <v>474</v>
      </c>
      <c r="K303" s="3"/>
    </row>
    <row r="304" spans="1:11" s="11" customFormat="1" ht="22.5" hidden="1" customHeight="1" x14ac:dyDescent="0.3">
      <c r="A304" s="3">
        <v>2019</v>
      </c>
      <c r="B304" s="3" t="s">
        <v>123</v>
      </c>
      <c r="C304" s="5">
        <v>43588</v>
      </c>
      <c r="D304" s="79" t="s">
        <v>323</v>
      </c>
      <c r="E304" s="3" t="s">
        <v>99</v>
      </c>
      <c r="F304" s="2"/>
      <c r="G304" s="2">
        <v>5000</v>
      </c>
      <c r="H304" s="4">
        <f t="shared" si="4"/>
        <v>35056.710000000014</v>
      </c>
      <c r="I304" s="11" t="s">
        <v>332</v>
      </c>
      <c r="J304" s="72">
        <v>1447</v>
      </c>
      <c r="K304" s="3"/>
    </row>
    <row r="305" spans="1:11" s="11" customFormat="1" ht="22.5" hidden="1" customHeight="1" x14ac:dyDescent="0.3">
      <c r="A305" s="3">
        <v>2019</v>
      </c>
      <c r="B305" s="3" t="s">
        <v>123</v>
      </c>
      <c r="C305" s="5">
        <v>43589</v>
      </c>
      <c r="D305" s="79" t="s">
        <v>45</v>
      </c>
      <c r="E305" s="3" t="s">
        <v>310</v>
      </c>
      <c r="F305" s="2">
        <v>7950</v>
      </c>
      <c r="G305" s="2"/>
      <c r="H305" s="4">
        <f t="shared" si="4"/>
        <v>43006.710000000014</v>
      </c>
      <c r="J305" s="72">
        <v>475</v>
      </c>
      <c r="K305" s="3"/>
    </row>
    <row r="306" spans="1:11" s="11" customFormat="1" ht="22.5" hidden="1" customHeight="1" x14ac:dyDescent="0.3">
      <c r="A306" s="3">
        <v>2019</v>
      </c>
      <c r="B306" s="3" t="s">
        <v>123</v>
      </c>
      <c r="C306" s="5">
        <v>43589</v>
      </c>
      <c r="D306" s="79" t="s">
        <v>86</v>
      </c>
      <c r="E306" s="3" t="s">
        <v>99</v>
      </c>
      <c r="F306" s="2"/>
      <c r="G306" s="2">
        <v>14801.45</v>
      </c>
      <c r="H306" s="4">
        <f t="shared" si="4"/>
        <v>28205.260000000013</v>
      </c>
      <c r="I306" s="11" t="s">
        <v>333</v>
      </c>
      <c r="J306" s="72">
        <v>1448</v>
      </c>
      <c r="K306" s="3"/>
    </row>
    <row r="307" spans="1:11" s="11" customFormat="1" ht="22.5" hidden="1" customHeight="1" x14ac:dyDescent="0.3">
      <c r="A307" s="3">
        <v>2019</v>
      </c>
      <c r="B307" s="3" t="s">
        <v>123</v>
      </c>
      <c r="C307" s="5">
        <v>43589</v>
      </c>
      <c r="D307" s="79" t="s">
        <v>285</v>
      </c>
      <c r="E307" s="3" t="s">
        <v>99</v>
      </c>
      <c r="F307" s="2"/>
      <c r="G307" s="2">
        <v>1500</v>
      </c>
      <c r="H307" s="4">
        <f t="shared" si="4"/>
        <v>26705.260000000013</v>
      </c>
      <c r="I307" s="11" t="s">
        <v>333</v>
      </c>
      <c r="J307" s="72">
        <v>1449</v>
      </c>
      <c r="K307" s="3"/>
    </row>
    <row r="308" spans="1:11" s="11" customFormat="1" ht="22.5" hidden="1" customHeight="1" x14ac:dyDescent="0.3">
      <c r="A308" s="3">
        <v>2019</v>
      </c>
      <c r="B308" s="3" t="s">
        <v>123</v>
      </c>
      <c r="C308" s="5">
        <v>43592</v>
      </c>
      <c r="D308" s="79" t="s">
        <v>313</v>
      </c>
      <c r="E308" s="3" t="s">
        <v>99</v>
      </c>
      <c r="F308" s="2">
        <v>30000</v>
      </c>
      <c r="G308" s="2"/>
      <c r="H308" s="4">
        <f t="shared" si="4"/>
        <v>56705.260000000009</v>
      </c>
      <c r="I308" s="11" t="s">
        <v>272</v>
      </c>
      <c r="J308" s="72">
        <v>1451</v>
      </c>
      <c r="K308" s="3"/>
    </row>
    <row r="309" spans="1:11" s="11" customFormat="1" ht="22.5" hidden="1" customHeight="1" x14ac:dyDescent="0.3">
      <c r="A309" s="3">
        <v>2019</v>
      </c>
      <c r="B309" s="3" t="s">
        <v>123</v>
      </c>
      <c r="C309" s="5">
        <v>43592</v>
      </c>
      <c r="D309" s="79" t="s">
        <v>40</v>
      </c>
      <c r="E309" s="3" t="s">
        <v>100</v>
      </c>
      <c r="F309" s="2"/>
      <c r="G309" s="2">
        <v>27750.49</v>
      </c>
      <c r="H309" s="4">
        <f t="shared" si="4"/>
        <v>28954.770000000008</v>
      </c>
      <c r="J309" s="72">
        <v>1452</v>
      </c>
      <c r="K309" s="3"/>
    </row>
    <row r="310" spans="1:11" s="11" customFormat="1" ht="22.5" hidden="1" customHeight="1" x14ac:dyDescent="0.3">
      <c r="A310" s="3">
        <v>2019</v>
      </c>
      <c r="B310" s="3" t="s">
        <v>123</v>
      </c>
      <c r="C310" s="5">
        <v>43592</v>
      </c>
      <c r="D310" s="79" t="s">
        <v>376</v>
      </c>
      <c r="E310" s="3" t="s">
        <v>100</v>
      </c>
      <c r="F310" s="2"/>
      <c r="G310" s="2">
        <v>1200</v>
      </c>
      <c r="H310" s="4">
        <f t="shared" si="4"/>
        <v>27754.770000000008</v>
      </c>
      <c r="J310" s="72">
        <v>1453</v>
      </c>
      <c r="K310" s="3"/>
    </row>
    <row r="311" spans="1:11" s="11" customFormat="1" ht="22.5" hidden="1" customHeight="1" x14ac:dyDescent="0.3">
      <c r="A311" s="3">
        <v>2019</v>
      </c>
      <c r="B311" s="3" t="s">
        <v>123</v>
      </c>
      <c r="C311" s="5">
        <v>43592</v>
      </c>
      <c r="D311" s="79" t="s">
        <v>294</v>
      </c>
      <c r="E311" s="3" t="s">
        <v>99</v>
      </c>
      <c r="F311" s="2"/>
      <c r="G311" s="2">
        <v>2000</v>
      </c>
      <c r="H311" s="4">
        <f t="shared" si="4"/>
        <v>25754.770000000008</v>
      </c>
      <c r="I311" s="11" t="s">
        <v>334</v>
      </c>
      <c r="J311" s="72">
        <v>1454</v>
      </c>
      <c r="K311" s="3"/>
    </row>
    <row r="312" spans="1:11" s="11" customFormat="1" ht="22.5" hidden="1" customHeight="1" x14ac:dyDescent="0.3">
      <c r="A312" s="3">
        <v>2019</v>
      </c>
      <c r="B312" s="3" t="s">
        <v>123</v>
      </c>
      <c r="C312" s="5">
        <v>43592</v>
      </c>
      <c r="D312" s="79" t="s">
        <v>388</v>
      </c>
      <c r="E312" s="3" t="s">
        <v>100</v>
      </c>
      <c r="F312" s="2"/>
      <c r="G312" s="2">
        <v>900</v>
      </c>
      <c r="H312" s="4">
        <f t="shared" si="4"/>
        <v>24854.770000000008</v>
      </c>
      <c r="J312" s="72">
        <v>1455</v>
      </c>
      <c r="K312" s="3"/>
    </row>
    <row r="313" spans="1:11" s="11" customFormat="1" ht="22.5" hidden="1" customHeight="1" x14ac:dyDescent="0.3">
      <c r="A313" s="3">
        <v>2019</v>
      </c>
      <c r="B313" s="3" t="s">
        <v>123</v>
      </c>
      <c r="C313" s="5">
        <v>43592</v>
      </c>
      <c r="D313" s="79" t="s">
        <v>384</v>
      </c>
      <c r="E313" s="3" t="s">
        <v>100</v>
      </c>
      <c r="F313" s="2"/>
      <c r="G313" s="2">
        <v>1508</v>
      </c>
      <c r="H313" s="4">
        <f t="shared" si="4"/>
        <v>23346.770000000008</v>
      </c>
      <c r="J313" s="72">
        <v>1456</v>
      </c>
      <c r="K313" s="3"/>
    </row>
    <row r="314" spans="1:11" s="11" customFormat="1" ht="22.5" hidden="1" customHeight="1" x14ac:dyDescent="0.3">
      <c r="A314" s="3">
        <v>2019</v>
      </c>
      <c r="B314" s="3" t="s">
        <v>123</v>
      </c>
      <c r="C314" s="5">
        <v>43592</v>
      </c>
      <c r="D314" s="79" t="s">
        <v>151</v>
      </c>
      <c r="E314" s="3" t="s">
        <v>310</v>
      </c>
      <c r="F314" s="2">
        <v>6090</v>
      </c>
      <c r="G314" s="2"/>
      <c r="H314" s="4">
        <f t="shared" si="4"/>
        <v>29436.770000000008</v>
      </c>
      <c r="J314" s="72">
        <v>481</v>
      </c>
      <c r="K314" s="3"/>
    </row>
    <row r="315" spans="1:11" s="11" customFormat="1" ht="22.5" hidden="1" customHeight="1" x14ac:dyDescent="0.3">
      <c r="A315" s="3">
        <v>2019</v>
      </c>
      <c r="B315" s="3" t="s">
        <v>123</v>
      </c>
      <c r="C315" s="5">
        <v>43592</v>
      </c>
      <c r="D315" s="79" t="s">
        <v>327</v>
      </c>
      <c r="E315" s="3" t="s">
        <v>100</v>
      </c>
      <c r="F315" s="2"/>
      <c r="G315" s="2">
        <v>500</v>
      </c>
      <c r="H315" s="4">
        <f t="shared" si="4"/>
        <v>28936.770000000008</v>
      </c>
      <c r="J315" s="72">
        <v>1457</v>
      </c>
      <c r="K315" s="3"/>
    </row>
    <row r="316" spans="1:11" s="11" customFormat="1" ht="22.5" hidden="1" customHeight="1" x14ac:dyDescent="0.3">
      <c r="A316" s="3">
        <v>2019</v>
      </c>
      <c r="B316" s="3" t="s">
        <v>123</v>
      </c>
      <c r="C316" s="5">
        <v>43593</v>
      </c>
      <c r="D316" s="79" t="s">
        <v>320</v>
      </c>
      <c r="E316" s="3" t="s">
        <v>259</v>
      </c>
      <c r="F316" s="2">
        <v>650</v>
      </c>
      <c r="G316" s="2"/>
      <c r="H316" s="4">
        <f t="shared" si="4"/>
        <v>29586.770000000008</v>
      </c>
      <c r="I316" s="1" t="s">
        <v>412</v>
      </c>
      <c r="J316" s="72">
        <v>1082</v>
      </c>
      <c r="K316" s="3"/>
    </row>
    <row r="317" spans="1:11" s="11" customFormat="1" ht="22.5" hidden="1" customHeight="1" x14ac:dyDescent="0.3">
      <c r="A317" s="3">
        <v>2019</v>
      </c>
      <c r="B317" s="3" t="s">
        <v>123</v>
      </c>
      <c r="C317" s="5">
        <v>43594</v>
      </c>
      <c r="D317" s="79" t="s">
        <v>35</v>
      </c>
      <c r="E317" s="3" t="s">
        <v>99</v>
      </c>
      <c r="F317" s="2"/>
      <c r="G317" s="2">
        <v>574</v>
      </c>
      <c r="H317" s="4">
        <f t="shared" si="4"/>
        <v>29012.770000000008</v>
      </c>
      <c r="I317" s="11" t="s">
        <v>206</v>
      </c>
      <c r="J317" s="72">
        <v>1458</v>
      </c>
      <c r="K317" s="3"/>
    </row>
    <row r="318" spans="1:11" s="11" customFormat="1" ht="22.5" hidden="1" customHeight="1" x14ac:dyDescent="0.3">
      <c r="A318" s="3">
        <v>2019</v>
      </c>
      <c r="B318" s="3" t="s">
        <v>123</v>
      </c>
      <c r="C318" s="5">
        <v>43594</v>
      </c>
      <c r="D318" s="79" t="s">
        <v>42</v>
      </c>
      <c r="E318" s="3" t="s">
        <v>99</v>
      </c>
      <c r="F318" s="2"/>
      <c r="G318" s="2">
        <v>1802</v>
      </c>
      <c r="H318" s="4">
        <f t="shared" si="4"/>
        <v>27210.770000000008</v>
      </c>
      <c r="I318" s="11" t="s">
        <v>335</v>
      </c>
      <c r="J318" s="72">
        <v>1459</v>
      </c>
      <c r="K318" s="3"/>
    </row>
    <row r="319" spans="1:11" s="11" customFormat="1" ht="22.5" hidden="1" customHeight="1" x14ac:dyDescent="0.3">
      <c r="A319" s="3">
        <v>2019</v>
      </c>
      <c r="B319" s="3" t="s">
        <v>123</v>
      </c>
      <c r="C319" s="5">
        <v>43594</v>
      </c>
      <c r="D319" s="79" t="s">
        <v>30</v>
      </c>
      <c r="E319" s="3" t="s">
        <v>99</v>
      </c>
      <c r="F319" s="2"/>
      <c r="G319" s="2">
        <v>512.9</v>
      </c>
      <c r="H319" s="4">
        <f t="shared" si="4"/>
        <v>26697.870000000006</v>
      </c>
      <c r="I319" s="11" t="s">
        <v>336</v>
      </c>
      <c r="J319" s="72">
        <v>1460</v>
      </c>
      <c r="K319" s="3"/>
    </row>
    <row r="320" spans="1:11" s="11" customFormat="1" ht="22.5" hidden="1" customHeight="1" x14ac:dyDescent="0.3">
      <c r="A320" s="3">
        <v>2019</v>
      </c>
      <c r="B320" s="3" t="s">
        <v>123</v>
      </c>
      <c r="C320" s="5">
        <v>43594</v>
      </c>
      <c r="D320" s="79" t="s">
        <v>112</v>
      </c>
      <c r="E320" s="3" t="s">
        <v>99</v>
      </c>
      <c r="F320" s="2"/>
      <c r="G320" s="2">
        <v>91.2</v>
      </c>
      <c r="H320" s="4">
        <f t="shared" si="4"/>
        <v>26606.670000000006</v>
      </c>
      <c r="I320" s="11" t="s">
        <v>256</v>
      </c>
      <c r="J320" s="72">
        <v>1461</v>
      </c>
      <c r="K320" s="3"/>
    </row>
    <row r="321" spans="1:11" s="11" customFormat="1" ht="22.5" hidden="1" customHeight="1" x14ac:dyDescent="0.3">
      <c r="A321" s="3">
        <v>2019</v>
      </c>
      <c r="B321" s="3" t="s">
        <v>123</v>
      </c>
      <c r="C321" s="5">
        <v>43595</v>
      </c>
      <c r="D321" s="79" t="s">
        <v>428</v>
      </c>
      <c r="E321" s="3"/>
      <c r="F321" s="2"/>
      <c r="G321" s="2">
        <v>3565.15</v>
      </c>
      <c r="H321" s="4">
        <f t="shared" si="4"/>
        <v>23041.520000000004</v>
      </c>
      <c r="J321" s="72"/>
      <c r="K321" s="3"/>
    </row>
    <row r="322" spans="1:11" s="11" customFormat="1" ht="22.5" hidden="1" customHeight="1" x14ac:dyDescent="0.3">
      <c r="A322" s="3">
        <v>2019</v>
      </c>
      <c r="B322" s="3" t="s">
        <v>123</v>
      </c>
      <c r="C322" s="5">
        <v>43595</v>
      </c>
      <c r="D322" s="79" t="s">
        <v>323</v>
      </c>
      <c r="E322" s="3" t="s">
        <v>99</v>
      </c>
      <c r="F322" s="2"/>
      <c r="G322" s="2">
        <v>5000</v>
      </c>
      <c r="H322" s="4">
        <f t="shared" si="4"/>
        <v>18041.520000000004</v>
      </c>
      <c r="I322" s="11" t="s">
        <v>332</v>
      </c>
      <c r="J322" s="72">
        <v>1462</v>
      </c>
      <c r="K322" s="3"/>
    </row>
    <row r="323" spans="1:11" s="11" customFormat="1" ht="22.5" hidden="1" customHeight="1" x14ac:dyDescent="0.3">
      <c r="A323" s="3">
        <v>2019</v>
      </c>
      <c r="B323" s="3" t="s">
        <v>123</v>
      </c>
      <c r="C323" s="5">
        <v>43598</v>
      </c>
      <c r="D323" s="79" t="s">
        <v>359</v>
      </c>
      <c r="E323" s="3" t="s">
        <v>310</v>
      </c>
      <c r="F323" s="2">
        <v>3500</v>
      </c>
      <c r="G323" s="2"/>
      <c r="H323" s="4">
        <f t="shared" si="4"/>
        <v>21541.520000000004</v>
      </c>
      <c r="J323" s="72">
        <v>484</v>
      </c>
      <c r="K323" s="3"/>
    </row>
    <row r="324" spans="1:11" s="11" customFormat="1" ht="22.5" hidden="1" customHeight="1" x14ac:dyDescent="0.3">
      <c r="A324" s="3">
        <v>2019</v>
      </c>
      <c r="B324" s="3" t="s">
        <v>123</v>
      </c>
      <c r="C324" s="5">
        <v>43598</v>
      </c>
      <c r="D324" s="79" t="s">
        <v>428</v>
      </c>
      <c r="E324" s="3"/>
      <c r="F324" s="2">
        <v>3565.15</v>
      </c>
      <c r="G324" s="2"/>
      <c r="H324" s="4">
        <f t="shared" ref="H324:H387" si="5">H323+F324-G324</f>
        <v>25106.670000000006</v>
      </c>
      <c r="I324" s="11" t="s">
        <v>429</v>
      </c>
      <c r="J324" s="72"/>
      <c r="K324" s="3"/>
    </row>
    <row r="325" spans="1:11" s="11" customFormat="1" ht="22.5" hidden="1" customHeight="1" x14ac:dyDescent="0.3">
      <c r="A325" s="3">
        <v>2019</v>
      </c>
      <c r="B325" s="3" t="s">
        <v>123</v>
      </c>
      <c r="C325" s="5">
        <v>43600</v>
      </c>
      <c r="D325" s="79" t="s">
        <v>283</v>
      </c>
      <c r="E325" s="3" t="s">
        <v>100</v>
      </c>
      <c r="F325" s="2"/>
      <c r="G325" s="2">
        <v>5824.1</v>
      </c>
      <c r="H325" s="4">
        <f t="shared" si="5"/>
        <v>19282.570000000007</v>
      </c>
      <c r="I325" s="11" t="s">
        <v>430</v>
      </c>
      <c r="J325" s="72">
        <v>1463</v>
      </c>
      <c r="K325" s="3"/>
    </row>
    <row r="326" spans="1:11" s="11" customFormat="1" ht="22.5" hidden="1" customHeight="1" x14ac:dyDescent="0.3">
      <c r="A326" s="3">
        <v>2019</v>
      </c>
      <c r="B326" s="3" t="s">
        <v>123</v>
      </c>
      <c r="C326" s="5">
        <v>43600</v>
      </c>
      <c r="D326" s="79" t="s">
        <v>1447</v>
      </c>
      <c r="E326" s="3" t="s">
        <v>310</v>
      </c>
      <c r="F326" s="2">
        <v>4900</v>
      </c>
      <c r="G326" s="25"/>
      <c r="H326" s="4">
        <f t="shared" si="5"/>
        <v>24182.570000000007</v>
      </c>
      <c r="J326" s="72">
        <v>485</v>
      </c>
      <c r="K326" s="3"/>
    </row>
    <row r="327" spans="1:11" s="11" customFormat="1" ht="22.5" hidden="1" customHeight="1" x14ac:dyDescent="0.3">
      <c r="A327" s="3">
        <v>2019</v>
      </c>
      <c r="B327" s="3" t="s">
        <v>123</v>
      </c>
      <c r="C327" s="5">
        <v>43600</v>
      </c>
      <c r="D327" s="79" t="s">
        <v>1447</v>
      </c>
      <c r="E327" s="3" t="s">
        <v>310</v>
      </c>
      <c r="F327" s="2">
        <v>1290</v>
      </c>
      <c r="G327" s="25"/>
      <c r="H327" s="4">
        <f t="shared" si="5"/>
        <v>25472.570000000007</v>
      </c>
      <c r="J327" s="72">
        <v>485</v>
      </c>
      <c r="K327" s="3"/>
    </row>
    <row r="328" spans="1:11" s="11" customFormat="1" ht="22.5" hidden="1" customHeight="1" x14ac:dyDescent="0.3">
      <c r="A328" s="3">
        <v>2019</v>
      </c>
      <c r="B328" s="3" t="s">
        <v>123</v>
      </c>
      <c r="C328" s="5">
        <v>43600</v>
      </c>
      <c r="D328" s="79" t="s">
        <v>394</v>
      </c>
      <c r="E328" s="3" t="s">
        <v>310</v>
      </c>
      <c r="F328" s="2">
        <v>6200</v>
      </c>
      <c r="G328" s="2"/>
      <c r="H328" s="4">
        <f t="shared" si="5"/>
        <v>31672.570000000007</v>
      </c>
      <c r="J328" s="72">
        <v>486</v>
      </c>
      <c r="K328" s="3"/>
    </row>
    <row r="329" spans="1:11" s="11" customFormat="1" ht="22.5" hidden="1" customHeight="1" x14ac:dyDescent="0.3">
      <c r="A329" s="3">
        <v>2019</v>
      </c>
      <c r="B329" s="3" t="s">
        <v>123</v>
      </c>
      <c r="C329" s="5">
        <v>43601</v>
      </c>
      <c r="D329" s="79" t="s">
        <v>323</v>
      </c>
      <c r="E329" s="3" t="s">
        <v>99</v>
      </c>
      <c r="F329" s="2"/>
      <c r="G329" s="2">
        <v>5000</v>
      </c>
      <c r="H329" s="4">
        <f t="shared" si="5"/>
        <v>26672.570000000007</v>
      </c>
      <c r="I329" s="11" t="s">
        <v>332</v>
      </c>
      <c r="J329" s="72">
        <v>1464</v>
      </c>
      <c r="K329" s="3"/>
    </row>
    <row r="330" spans="1:11" s="11" customFormat="1" ht="22.5" hidden="1" customHeight="1" x14ac:dyDescent="0.3">
      <c r="A330" s="3">
        <v>2019</v>
      </c>
      <c r="B330" s="3" t="s">
        <v>123</v>
      </c>
      <c r="C330" s="5">
        <v>43602</v>
      </c>
      <c r="D330" s="79" t="s">
        <v>165</v>
      </c>
      <c r="E330" s="3" t="s">
        <v>310</v>
      </c>
      <c r="F330" s="2">
        <v>13790</v>
      </c>
      <c r="G330" s="2"/>
      <c r="H330" s="4">
        <f t="shared" si="5"/>
        <v>40462.570000000007</v>
      </c>
      <c r="J330" s="72">
        <v>488</v>
      </c>
      <c r="K330" s="3"/>
    </row>
    <row r="331" spans="1:11" s="11" customFormat="1" ht="22.5" hidden="1" customHeight="1" x14ac:dyDescent="0.3">
      <c r="A331" s="3">
        <v>2019</v>
      </c>
      <c r="B331" s="3" t="s">
        <v>123</v>
      </c>
      <c r="C331" s="5">
        <v>43602</v>
      </c>
      <c r="D331" s="79" t="s">
        <v>26</v>
      </c>
      <c r="E331" s="3" t="s">
        <v>310</v>
      </c>
      <c r="F331" s="2">
        <v>1875</v>
      </c>
      <c r="G331" s="2"/>
      <c r="H331" s="4">
        <f t="shared" si="5"/>
        <v>42337.570000000007</v>
      </c>
      <c r="J331" s="72">
        <v>489</v>
      </c>
      <c r="K331" s="3"/>
    </row>
    <row r="332" spans="1:11" s="11" customFormat="1" ht="22.5" hidden="1" customHeight="1" x14ac:dyDescent="0.3">
      <c r="A332" s="3">
        <v>2019</v>
      </c>
      <c r="B332" s="3" t="s">
        <v>123</v>
      </c>
      <c r="C332" s="5">
        <v>43606</v>
      </c>
      <c r="D332" s="79" t="s">
        <v>263</v>
      </c>
      <c r="E332" s="3" t="s">
        <v>100</v>
      </c>
      <c r="F332" s="2"/>
      <c r="G332" s="2">
        <v>195.45</v>
      </c>
      <c r="H332" s="4">
        <f t="shared" si="5"/>
        <v>42142.12000000001</v>
      </c>
      <c r="J332" s="72">
        <v>1470</v>
      </c>
      <c r="K332" s="3"/>
    </row>
    <row r="333" spans="1:11" s="11" customFormat="1" ht="22.5" hidden="1" customHeight="1" x14ac:dyDescent="0.3">
      <c r="A333" s="3">
        <v>2019</v>
      </c>
      <c r="B333" s="3" t="s">
        <v>123</v>
      </c>
      <c r="C333" s="5">
        <v>43606</v>
      </c>
      <c r="D333" s="79" t="s">
        <v>323</v>
      </c>
      <c r="E333" s="3" t="s">
        <v>99</v>
      </c>
      <c r="F333" s="2"/>
      <c r="G333" s="2">
        <v>5000</v>
      </c>
      <c r="H333" s="4">
        <f t="shared" si="5"/>
        <v>37142.12000000001</v>
      </c>
      <c r="I333" s="11" t="s">
        <v>332</v>
      </c>
      <c r="J333" s="72">
        <v>1471</v>
      </c>
      <c r="K333" s="3"/>
    </row>
    <row r="334" spans="1:11" s="11" customFormat="1" ht="22.5" hidden="1" customHeight="1" x14ac:dyDescent="0.3">
      <c r="A334" s="3">
        <v>2019</v>
      </c>
      <c r="B334" s="3" t="s">
        <v>123</v>
      </c>
      <c r="C334" s="5">
        <v>43608</v>
      </c>
      <c r="D334" s="79" t="s">
        <v>158</v>
      </c>
      <c r="E334" s="3" t="s">
        <v>310</v>
      </c>
      <c r="F334" s="2">
        <v>9550</v>
      </c>
      <c r="G334" s="2"/>
      <c r="H334" s="4">
        <f t="shared" si="5"/>
        <v>46692.12000000001</v>
      </c>
      <c r="J334" s="72">
        <v>490</v>
      </c>
      <c r="K334" s="3"/>
    </row>
    <row r="335" spans="1:11" s="11" customFormat="1" ht="22.5" hidden="1" customHeight="1" x14ac:dyDescent="0.3">
      <c r="A335" s="3">
        <v>2019</v>
      </c>
      <c r="B335" s="3" t="s">
        <v>123</v>
      </c>
      <c r="C335" s="5">
        <v>43609</v>
      </c>
      <c r="D335" s="79" t="s">
        <v>40</v>
      </c>
      <c r="E335" s="3" t="s">
        <v>100</v>
      </c>
      <c r="F335" s="2"/>
      <c r="G335" s="2">
        <v>10000</v>
      </c>
      <c r="H335" s="4">
        <f t="shared" si="5"/>
        <v>36692.12000000001</v>
      </c>
      <c r="J335" s="72">
        <v>1472</v>
      </c>
      <c r="K335" s="3"/>
    </row>
    <row r="336" spans="1:11" s="11" customFormat="1" ht="22.5" hidden="1" customHeight="1" x14ac:dyDescent="0.3">
      <c r="A336" s="3">
        <v>2019</v>
      </c>
      <c r="B336" s="3" t="s">
        <v>123</v>
      </c>
      <c r="C336" s="5">
        <v>43612</v>
      </c>
      <c r="D336" s="79" t="s">
        <v>183</v>
      </c>
      <c r="E336" s="3" t="s">
        <v>310</v>
      </c>
      <c r="F336" s="2">
        <v>4508.5</v>
      </c>
      <c r="G336" s="2"/>
      <c r="H336" s="4">
        <f t="shared" si="5"/>
        <v>41200.62000000001</v>
      </c>
      <c r="J336" s="72">
        <v>491</v>
      </c>
      <c r="K336" s="3"/>
    </row>
    <row r="337" spans="1:11" s="11" customFormat="1" ht="22.5" hidden="1" customHeight="1" x14ac:dyDescent="0.3">
      <c r="A337" s="3">
        <v>2019</v>
      </c>
      <c r="B337" s="3" t="s">
        <v>123</v>
      </c>
      <c r="C337" s="5">
        <v>43612</v>
      </c>
      <c r="D337" s="79" t="s">
        <v>393</v>
      </c>
      <c r="E337" s="3" t="s">
        <v>310</v>
      </c>
      <c r="F337" s="2">
        <v>18350</v>
      </c>
      <c r="G337" s="2"/>
      <c r="H337" s="4">
        <f t="shared" si="5"/>
        <v>59550.62000000001</v>
      </c>
      <c r="J337" s="72">
        <v>492</v>
      </c>
      <c r="K337" s="3"/>
    </row>
    <row r="338" spans="1:11" s="11" customFormat="1" ht="22.5" hidden="1" customHeight="1" x14ac:dyDescent="0.3">
      <c r="A338" s="3">
        <v>2019</v>
      </c>
      <c r="B338" s="3" t="s">
        <v>123</v>
      </c>
      <c r="C338" s="5">
        <v>43612</v>
      </c>
      <c r="D338" s="79" t="s">
        <v>323</v>
      </c>
      <c r="E338" s="3" t="s">
        <v>99</v>
      </c>
      <c r="F338" s="2"/>
      <c r="G338" s="2">
        <v>10000</v>
      </c>
      <c r="H338" s="4">
        <f t="shared" si="5"/>
        <v>49550.62000000001</v>
      </c>
      <c r="I338" s="11" t="s">
        <v>332</v>
      </c>
      <c r="J338" s="72">
        <v>1473</v>
      </c>
      <c r="K338" s="3"/>
    </row>
    <row r="339" spans="1:11" s="11" customFormat="1" ht="22.5" hidden="1" customHeight="1" x14ac:dyDescent="0.3">
      <c r="A339" s="3">
        <v>2019</v>
      </c>
      <c r="B339" s="3" t="s">
        <v>123</v>
      </c>
      <c r="C339" s="5">
        <v>43613</v>
      </c>
      <c r="D339" s="79" t="s">
        <v>287</v>
      </c>
      <c r="E339" s="3" t="s">
        <v>100</v>
      </c>
      <c r="F339" s="2"/>
      <c r="G339" s="2">
        <v>369</v>
      </c>
      <c r="H339" s="4">
        <f t="shared" si="5"/>
        <v>49181.62000000001</v>
      </c>
      <c r="J339" s="72">
        <v>1474</v>
      </c>
      <c r="K339" s="3"/>
    </row>
    <row r="340" spans="1:11" s="11" customFormat="1" ht="22.5" hidden="1" customHeight="1" x14ac:dyDescent="0.3">
      <c r="A340" s="3">
        <v>2019</v>
      </c>
      <c r="B340" s="3" t="s">
        <v>123</v>
      </c>
      <c r="C340" s="5">
        <v>43613</v>
      </c>
      <c r="D340" s="79" t="s">
        <v>352</v>
      </c>
      <c r="E340" s="3" t="s">
        <v>100</v>
      </c>
      <c r="F340" s="2"/>
      <c r="G340" s="2">
        <v>3000</v>
      </c>
      <c r="H340" s="4">
        <f t="shared" si="5"/>
        <v>46181.62000000001</v>
      </c>
      <c r="I340" s="11">
        <v>30495.69</v>
      </c>
      <c r="J340" s="72">
        <v>1475</v>
      </c>
      <c r="K340" s="3"/>
    </row>
    <row r="341" spans="1:11" s="11" customFormat="1" ht="22.5" hidden="1" customHeight="1" x14ac:dyDescent="0.3">
      <c r="A341" s="3">
        <v>2019</v>
      </c>
      <c r="B341" s="3" t="s">
        <v>123</v>
      </c>
      <c r="C341" s="5">
        <v>43613</v>
      </c>
      <c r="D341" s="79" t="s">
        <v>77</v>
      </c>
      <c r="E341" s="3" t="s">
        <v>100</v>
      </c>
      <c r="F341" s="2"/>
      <c r="G341" s="2">
        <v>3000</v>
      </c>
      <c r="H341" s="4">
        <f t="shared" si="5"/>
        <v>43181.62000000001</v>
      </c>
      <c r="J341" s="72">
        <v>1476</v>
      </c>
      <c r="K341" s="3"/>
    </row>
    <row r="342" spans="1:11" s="11" customFormat="1" ht="22.5" hidden="1" customHeight="1" x14ac:dyDescent="0.3">
      <c r="A342" s="3">
        <v>2019</v>
      </c>
      <c r="B342" s="3" t="s">
        <v>123</v>
      </c>
      <c r="C342" s="5">
        <v>43613</v>
      </c>
      <c r="D342" s="79" t="s">
        <v>354</v>
      </c>
      <c r="E342" s="3" t="s">
        <v>100</v>
      </c>
      <c r="F342" s="2"/>
      <c r="G342" s="2">
        <v>350</v>
      </c>
      <c r="H342" s="4">
        <f t="shared" si="5"/>
        <v>42831.62000000001</v>
      </c>
      <c r="J342" s="72">
        <v>1477</v>
      </c>
      <c r="K342" s="3"/>
    </row>
    <row r="343" spans="1:11" s="11" customFormat="1" ht="22.5" hidden="1" customHeight="1" x14ac:dyDescent="0.3">
      <c r="A343" s="3">
        <v>2019</v>
      </c>
      <c r="B343" s="3" t="s">
        <v>123</v>
      </c>
      <c r="C343" s="5">
        <v>43613</v>
      </c>
      <c r="D343" s="79" t="s">
        <v>404</v>
      </c>
      <c r="E343" s="3" t="s">
        <v>100</v>
      </c>
      <c r="F343" s="2"/>
      <c r="G343" s="2">
        <v>1530</v>
      </c>
      <c r="H343" s="4">
        <f t="shared" si="5"/>
        <v>41301.62000000001</v>
      </c>
      <c r="J343" s="72">
        <v>1478</v>
      </c>
      <c r="K343" s="3"/>
    </row>
    <row r="344" spans="1:11" s="11" customFormat="1" ht="22.5" hidden="1" customHeight="1" x14ac:dyDescent="0.3">
      <c r="A344" s="3">
        <v>2019</v>
      </c>
      <c r="B344" s="3" t="s">
        <v>123</v>
      </c>
      <c r="C344" s="5">
        <v>43613</v>
      </c>
      <c r="D344" s="79" t="s">
        <v>432</v>
      </c>
      <c r="E344" s="3" t="s">
        <v>100</v>
      </c>
      <c r="F344" s="2"/>
      <c r="G344" s="2">
        <v>1184.5999999999999</v>
      </c>
      <c r="H344" s="4">
        <f t="shared" si="5"/>
        <v>40117.020000000011</v>
      </c>
      <c r="J344" s="72">
        <v>1479</v>
      </c>
      <c r="K344" s="3"/>
    </row>
    <row r="345" spans="1:11" s="11" customFormat="1" ht="22.5" hidden="1" customHeight="1" x14ac:dyDescent="0.3">
      <c r="A345" s="3">
        <v>2019</v>
      </c>
      <c r="B345" s="3" t="s">
        <v>123</v>
      </c>
      <c r="C345" s="5">
        <v>43613</v>
      </c>
      <c r="D345" s="79" t="s">
        <v>97</v>
      </c>
      <c r="E345" s="3" t="s">
        <v>100</v>
      </c>
      <c r="F345" s="2"/>
      <c r="G345" s="2">
        <v>11680</v>
      </c>
      <c r="H345" s="4">
        <f t="shared" si="5"/>
        <v>28437.020000000011</v>
      </c>
      <c r="J345" s="72">
        <v>1480</v>
      </c>
      <c r="K345" s="3"/>
    </row>
    <row r="346" spans="1:11" s="11" customFormat="1" ht="22.5" hidden="1" customHeight="1" x14ac:dyDescent="0.3">
      <c r="A346" s="3">
        <v>2019</v>
      </c>
      <c r="B346" s="3" t="s">
        <v>123</v>
      </c>
      <c r="C346" s="5">
        <v>43613</v>
      </c>
      <c r="D346" s="79" t="s">
        <v>118</v>
      </c>
      <c r="E346" s="3" t="s">
        <v>100</v>
      </c>
      <c r="F346" s="2"/>
      <c r="G346" s="2">
        <v>310</v>
      </c>
      <c r="H346" s="4">
        <f t="shared" si="5"/>
        <v>28127.020000000011</v>
      </c>
      <c r="J346" s="72">
        <v>1481</v>
      </c>
      <c r="K346" s="3"/>
    </row>
    <row r="347" spans="1:11" s="11" customFormat="1" ht="22.5" hidden="1" customHeight="1" x14ac:dyDescent="0.3">
      <c r="A347" s="3">
        <v>2019</v>
      </c>
      <c r="B347" s="3" t="s">
        <v>123</v>
      </c>
      <c r="C347" s="5">
        <v>43613</v>
      </c>
      <c r="D347" s="79" t="s">
        <v>245</v>
      </c>
      <c r="E347" s="3" t="s">
        <v>100</v>
      </c>
      <c r="F347" s="2"/>
      <c r="G347" s="2">
        <v>950.74</v>
      </c>
      <c r="H347" s="4">
        <f t="shared" si="5"/>
        <v>27176.28000000001</v>
      </c>
      <c r="J347" s="72">
        <v>1482</v>
      </c>
      <c r="K347" s="3"/>
    </row>
    <row r="348" spans="1:11" s="11" customFormat="1" ht="22.5" hidden="1" customHeight="1" x14ac:dyDescent="0.3">
      <c r="A348" s="3">
        <v>2019</v>
      </c>
      <c r="B348" s="3" t="s">
        <v>123</v>
      </c>
      <c r="C348" s="5">
        <v>43613</v>
      </c>
      <c r="D348" s="79" t="s">
        <v>263</v>
      </c>
      <c r="E348" s="3" t="s">
        <v>100</v>
      </c>
      <c r="F348" s="2"/>
      <c r="G348" s="2">
        <v>140.75</v>
      </c>
      <c r="H348" s="4">
        <f t="shared" si="5"/>
        <v>27035.53000000001</v>
      </c>
      <c r="J348" s="72">
        <v>1483</v>
      </c>
      <c r="K348" s="3"/>
    </row>
    <row r="349" spans="1:11" s="11" customFormat="1" ht="22.5" hidden="1" customHeight="1" x14ac:dyDescent="0.3">
      <c r="A349" s="3">
        <v>2019</v>
      </c>
      <c r="B349" s="3" t="s">
        <v>123</v>
      </c>
      <c r="C349" s="5">
        <v>43613</v>
      </c>
      <c r="D349" s="79" t="s">
        <v>386</v>
      </c>
      <c r="E349" s="3" t="s">
        <v>100</v>
      </c>
      <c r="F349" s="2"/>
      <c r="G349" s="2">
        <v>1044</v>
      </c>
      <c r="H349" s="4">
        <f t="shared" si="5"/>
        <v>25991.53000000001</v>
      </c>
      <c r="J349" s="72">
        <v>1484</v>
      </c>
      <c r="K349" s="3"/>
    </row>
    <row r="350" spans="1:11" s="11" customFormat="1" ht="22.5" hidden="1" customHeight="1" x14ac:dyDescent="0.3">
      <c r="A350" s="3">
        <v>2019</v>
      </c>
      <c r="B350" s="3" t="s">
        <v>123</v>
      </c>
      <c r="C350" s="5">
        <v>43613</v>
      </c>
      <c r="D350" s="79" t="s">
        <v>338</v>
      </c>
      <c r="E350" s="3" t="s">
        <v>100</v>
      </c>
      <c r="F350" s="2"/>
      <c r="G350" s="2">
        <v>1240</v>
      </c>
      <c r="H350" s="4">
        <f t="shared" si="5"/>
        <v>24751.53000000001</v>
      </c>
      <c r="J350" s="72">
        <v>1485</v>
      </c>
      <c r="K350" s="3"/>
    </row>
    <row r="351" spans="1:11" s="11" customFormat="1" ht="22.5" hidden="1" customHeight="1" x14ac:dyDescent="0.3">
      <c r="A351" s="3">
        <v>2019</v>
      </c>
      <c r="B351" s="3" t="s">
        <v>123</v>
      </c>
      <c r="C351" s="5">
        <v>43613</v>
      </c>
      <c r="D351" s="79" t="s">
        <v>247</v>
      </c>
      <c r="E351" s="3" t="s">
        <v>100</v>
      </c>
      <c r="F351" s="2"/>
      <c r="G351" s="2">
        <v>979.4</v>
      </c>
      <c r="H351" s="4">
        <f t="shared" si="5"/>
        <v>23772.130000000008</v>
      </c>
      <c r="J351" s="72">
        <v>1486</v>
      </c>
      <c r="K351" s="3"/>
    </row>
    <row r="352" spans="1:11" s="11" customFormat="1" ht="22.5" hidden="1" customHeight="1" x14ac:dyDescent="0.3">
      <c r="A352" s="3">
        <v>2019</v>
      </c>
      <c r="B352" s="3" t="s">
        <v>123</v>
      </c>
      <c r="C352" s="5">
        <v>43613</v>
      </c>
      <c r="D352" s="79" t="s">
        <v>306</v>
      </c>
      <c r="E352" s="3" t="s">
        <v>100</v>
      </c>
      <c r="F352" s="2"/>
      <c r="G352" s="2">
        <v>1400</v>
      </c>
      <c r="H352" s="4">
        <f t="shared" si="5"/>
        <v>22372.130000000008</v>
      </c>
      <c r="J352" s="72">
        <v>1487</v>
      </c>
      <c r="K352" s="3"/>
    </row>
    <row r="353" spans="1:11" s="11" customFormat="1" ht="22.5" hidden="1" customHeight="1" x14ac:dyDescent="0.3">
      <c r="A353" s="3">
        <v>2019</v>
      </c>
      <c r="B353" s="3" t="s">
        <v>123</v>
      </c>
      <c r="C353" s="5">
        <v>43613</v>
      </c>
      <c r="D353" s="79" t="s">
        <v>286</v>
      </c>
      <c r="E353" s="3" t="s">
        <v>100</v>
      </c>
      <c r="F353" s="2"/>
      <c r="G353" s="2">
        <v>3317.2</v>
      </c>
      <c r="H353" s="4">
        <f t="shared" si="5"/>
        <v>19054.930000000008</v>
      </c>
      <c r="J353" s="72">
        <v>1488</v>
      </c>
      <c r="K353" s="3"/>
    </row>
    <row r="354" spans="1:11" s="11" customFormat="1" ht="22.5" hidden="1" customHeight="1" x14ac:dyDescent="0.3">
      <c r="A354" s="3">
        <v>2019</v>
      </c>
      <c r="B354" s="3" t="s">
        <v>123</v>
      </c>
      <c r="C354" s="5">
        <v>43614</v>
      </c>
      <c r="D354" s="79" t="s">
        <v>245</v>
      </c>
      <c r="E354" s="3" t="s">
        <v>100</v>
      </c>
      <c r="F354" s="2"/>
      <c r="G354" s="2">
        <v>592.52</v>
      </c>
      <c r="H354" s="4">
        <f t="shared" si="5"/>
        <v>18462.410000000007</v>
      </c>
      <c r="J354" s="72">
        <v>1491</v>
      </c>
      <c r="K354" s="3"/>
    </row>
    <row r="355" spans="1:11" s="11" customFormat="1" ht="22.5" hidden="1" customHeight="1" x14ac:dyDescent="0.3">
      <c r="A355" s="3">
        <v>2019</v>
      </c>
      <c r="B355" s="3" t="s">
        <v>123</v>
      </c>
      <c r="C355" s="5">
        <v>43615</v>
      </c>
      <c r="D355" s="79" t="s">
        <v>177</v>
      </c>
      <c r="E355" s="3" t="s">
        <v>310</v>
      </c>
      <c r="F355" s="2">
        <v>4690</v>
      </c>
      <c r="G355" s="2"/>
      <c r="H355" s="4">
        <f t="shared" si="5"/>
        <v>23152.410000000007</v>
      </c>
      <c r="J355" s="72">
        <v>496</v>
      </c>
      <c r="K355" s="3"/>
    </row>
    <row r="356" spans="1:11" s="11" customFormat="1" ht="22.5" hidden="1" customHeight="1" x14ac:dyDescent="0.3">
      <c r="A356" s="3">
        <v>2019</v>
      </c>
      <c r="B356" s="3" t="s">
        <v>123</v>
      </c>
      <c r="C356" s="5">
        <v>43616</v>
      </c>
      <c r="D356" s="79" t="s">
        <v>313</v>
      </c>
      <c r="E356" s="3" t="s">
        <v>99</v>
      </c>
      <c r="F356" s="2">
        <v>45000</v>
      </c>
      <c r="G356" s="2"/>
      <c r="H356" s="4">
        <f t="shared" si="5"/>
        <v>68152.41</v>
      </c>
      <c r="I356" s="11" t="s">
        <v>272</v>
      </c>
      <c r="J356" s="72">
        <v>1492</v>
      </c>
      <c r="K356" s="3"/>
    </row>
    <row r="357" spans="1:11" s="11" customFormat="1" ht="22.5" hidden="1" customHeight="1" x14ac:dyDescent="0.3">
      <c r="A357" s="3">
        <v>2019</v>
      </c>
      <c r="B357" s="3" t="s">
        <v>123</v>
      </c>
      <c r="C357" s="5">
        <v>43616</v>
      </c>
      <c r="D357" s="79" t="s">
        <v>340</v>
      </c>
      <c r="E357" s="3" t="s">
        <v>100</v>
      </c>
      <c r="F357" s="2"/>
      <c r="G357" s="2">
        <v>16106.58</v>
      </c>
      <c r="H357" s="4">
        <f t="shared" si="5"/>
        <v>52045.83</v>
      </c>
      <c r="J357" s="72">
        <v>1493</v>
      </c>
      <c r="K357" s="3"/>
    </row>
    <row r="358" spans="1:11" s="11" customFormat="1" ht="22.5" hidden="1" customHeight="1" x14ac:dyDescent="0.3">
      <c r="A358" s="3">
        <v>2019</v>
      </c>
      <c r="B358" s="3" t="s">
        <v>123</v>
      </c>
      <c r="C358" s="5">
        <v>43616</v>
      </c>
      <c r="D358" s="79" t="s">
        <v>40</v>
      </c>
      <c r="E358" s="3" t="s">
        <v>100</v>
      </c>
      <c r="F358" s="2"/>
      <c r="G358" s="2">
        <v>5000</v>
      </c>
      <c r="H358" s="4">
        <f t="shared" si="5"/>
        <v>47045.83</v>
      </c>
      <c r="J358" s="72">
        <v>1494</v>
      </c>
      <c r="K358" s="3"/>
    </row>
    <row r="359" spans="1:11" s="11" customFormat="1" ht="22.5" hidden="1" customHeight="1" x14ac:dyDescent="0.3">
      <c r="A359" s="3">
        <v>2019</v>
      </c>
      <c r="B359" s="3" t="s">
        <v>123</v>
      </c>
      <c r="C359" s="5">
        <v>43616</v>
      </c>
      <c r="D359" s="79" t="s">
        <v>384</v>
      </c>
      <c r="E359" s="3" t="s">
        <v>100</v>
      </c>
      <c r="F359" s="2"/>
      <c r="G359" s="2">
        <v>120</v>
      </c>
      <c r="H359" s="4">
        <f t="shared" si="5"/>
        <v>46925.83</v>
      </c>
      <c r="J359" s="72">
        <v>1495</v>
      </c>
      <c r="K359" s="3"/>
    </row>
    <row r="360" spans="1:11" s="11" customFormat="1" ht="22.5" hidden="1" customHeight="1" x14ac:dyDescent="0.3">
      <c r="A360" s="3">
        <v>2019</v>
      </c>
      <c r="B360" s="3" t="s">
        <v>123</v>
      </c>
      <c r="C360" s="5">
        <v>43616</v>
      </c>
      <c r="D360" s="79" t="s">
        <v>395</v>
      </c>
      <c r="E360" s="3" t="s">
        <v>100</v>
      </c>
      <c r="F360" s="2"/>
      <c r="G360" s="2">
        <v>210</v>
      </c>
      <c r="H360" s="4">
        <f t="shared" si="5"/>
        <v>46715.83</v>
      </c>
      <c r="J360" s="72">
        <v>1496</v>
      </c>
      <c r="K360" s="3"/>
    </row>
    <row r="361" spans="1:11" s="11" customFormat="1" ht="22.5" hidden="1" customHeight="1" x14ac:dyDescent="0.3">
      <c r="A361" s="3">
        <v>2019</v>
      </c>
      <c r="B361" s="3" t="s">
        <v>132</v>
      </c>
      <c r="C361" s="5">
        <v>43617</v>
      </c>
      <c r="D361" s="79" t="s">
        <v>323</v>
      </c>
      <c r="E361" s="3" t="s">
        <v>99</v>
      </c>
      <c r="F361" s="2"/>
      <c r="G361" s="2">
        <v>5000</v>
      </c>
      <c r="H361" s="4">
        <f t="shared" si="5"/>
        <v>41715.83</v>
      </c>
      <c r="I361" s="11" t="s">
        <v>332</v>
      </c>
      <c r="J361" s="72">
        <v>1498</v>
      </c>
      <c r="K361" s="3"/>
    </row>
    <row r="362" spans="1:11" s="11" customFormat="1" ht="22.5" hidden="1" customHeight="1" x14ac:dyDescent="0.3">
      <c r="A362" s="3">
        <v>2019</v>
      </c>
      <c r="B362" s="3" t="s">
        <v>132</v>
      </c>
      <c r="C362" s="5">
        <v>43617</v>
      </c>
      <c r="D362" s="79" t="s">
        <v>312</v>
      </c>
      <c r="E362" s="3" t="s">
        <v>99</v>
      </c>
      <c r="F362" s="2"/>
      <c r="G362" s="2">
        <v>40</v>
      </c>
      <c r="H362" s="4">
        <f t="shared" si="5"/>
        <v>41675.83</v>
      </c>
      <c r="I362" s="11" t="s">
        <v>331</v>
      </c>
      <c r="J362" s="72">
        <v>1499</v>
      </c>
      <c r="K362" s="3"/>
    </row>
    <row r="363" spans="1:11" s="11" customFormat="1" ht="22.5" hidden="1" customHeight="1" x14ac:dyDescent="0.3">
      <c r="A363" s="3">
        <v>2019</v>
      </c>
      <c r="B363" s="3" t="s">
        <v>132</v>
      </c>
      <c r="C363" s="5">
        <v>43619</v>
      </c>
      <c r="D363" s="79" t="s">
        <v>322</v>
      </c>
      <c r="E363" s="3" t="s">
        <v>259</v>
      </c>
      <c r="F363" s="2"/>
      <c r="G363" s="2">
        <v>15000</v>
      </c>
      <c r="H363" s="4">
        <f t="shared" si="5"/>
        <v>26675.83</v>
      </c>
      <c r="I363" s="11" t="s">
        <v>409</v>
      </c>
      <c r="J363" s="72">
        <v>1107</v>
      </c>
      <c r="K363" s="3"/>
    </row>
    <row r="364" spans="1:11" s="11" customFormat="1" ht="22.5" hidden="1" customHeight="1" x14ac:dyDescent="0.3">
      <c r="A364" s="3">
        <v>2019</v>
      </c>
      <c r="B364" s="3" t="s">
        <v>132</v>
      </c>
      <c r="C364" s="5">
        <v>43619</v>
      </c>
      <c r="D364" s="79" t="s">
        <v>26</v>
      </c>
      <c r="E364" s="3" t="s">
        <v>310</v>
      </c>
      <c r="F364" s="2">
        <v>1200</v>
      </c>
      <c r="G364" s="2"/>
      <c r="H364" s="4">
        <f t="shared" si="5"/>
        <v>27875.83</v>
      </c>
      <c r="J364" s="72">
        <v>500</v>
      </c>
      <c r="K364" s="3"/>
    </row>
    <row r="365" spans="1:11" s="11" customFormat="1" ht="22.5" hidden="1" customHeight="1" x14ac:dyDescent="0.3">
      <c r="A365" s="3">
        <v>2019</v>
      </c>
      <c r="B365" s="3" t="s">
        <v>132</v>
      </c>
      <c r="C365" s="5">
        <v>43619</v>
      </c>
      <c r="D365" s="79" t="s">
        <v>86</v>
      </c>
      <c r="E365" s="3" t="s">
        <v>99</v>
      </c>
      <c r="F365" s="2"/>
      <c r="G365" s="2">
        <v>19970.8</v>
      </c>
      <c r="H365" s="4">
        <f t="shared" si="5"/>
        <v>7905.0300000000025</v>
      </c>
      <c r="I365" s="11" t="s">
        <v>333</v>
      </c>
      <c r="J365" s="72">
        <v>1504</v>
      </c>
      <c r="K365" s="3"/>
    </row>
    <row r="366" spans="1:11" s="11" customFormat="1" ht="22.5" hidden="1" customHeight="1" x14ac:dyDescent="0.3">
      <c r="A366" s="3">
        <v>2019</v>
      </c>
      <c r="B366" s="3" t="s">
        <v>132</v>
      </c>
      <c r="C366" s="5">
        <v>43620</v>
      </c>
      <c r="D366" s="79" t="s">
        <v>198</v>
      </c>
      <c r="E366" s="3" t="s">
        <v>310</v>
      </c>
      <c r="F366" s="2">
        <v>3500</v>
      </c>
      <c r="G366" s="2"/>
      <c r="H366" s="4">
        <f t="shared" si="5"/>
        <v>11405.030000000002</v>
      </c>
      <c r="J366" s="72">
        <v>501</v>
      </c>
      <c r="K366" s="3"/>
    </row>
    <row r="367" spans="1:11" s="11" customFormat="1" ht="22.5" hidden="1" customHeight="1" x14ac:dyDescent="0.3">
      <c r="A367" s="3">
        <v>2019</v>
      </c>
      <c r="B367" s="3" t="s">
        <v>132</v>
      </c>
      <c r="C367" s="5">
        <v>43626</v>
      </c>
      <c r="D367" s="79" t="s">
        <v>316</v>
      </c>
      <c r="E367" s="3" t="s">
        <v>259</v>
      </c>
      <c r="F367" s="2">
        <v>10000</v>
      </c>
      <c r="G367" s="2"/>
      <c r="H367" s="4">
        <f t="shared" si="5"/>
        <v>21405.030000000002</v>
      </c>
      <c r="I367" s="11" t="s">
        <v>414</v>
      </c>
      <c r="J367" s="72">
        <v>1108</v>
      </c>
      <c r="K367" s="3"/>
    </row>
    <row r="368" spans="1:11" s="11" customFormat="1" ht="22.5" hidden="1" customHeight="1" x14ac:dyDescent="0.3">
      <c r="A368" s="3">
        <v>2019</v>
      </c>
      <c r="B368" s="3" t="s">
        <v>132</v>
      </c>
      <c r="C368" s="5">
        <v>43626</v>
      </c>
      <c r="D368" s="79" t="s">
        <v>316</v>
      </c>
      <c r="E368" s="3" t="s">
        <v>259</v>
      </c>
      <c r="F368" s="2">
        <v>10000</v>
      </c>
      <c r="G368" s="2"/>
      <c r="H368" s="4">
        <f t="shared" si="5"/>
        <v>31405.030000000002</v>
      </c>
      <c r="I368" s="11" t="s">
        <v>414</v>
      </c>
      <c r="J368" s="72">
        <v>1109</v>
      </c>
      <c r="K368" s="3"/>
    </row>
    <row r="369" spans="1:11" s="11" customFormat="1" ht="22.5" hidden="1" customHeight="1" x14ac:dyDescent="0.3">
      <c r="A369" s="3">
        <v>2019</v>
      </c>
      <c r="B369" s="3" t="s">
        <v>132</v>
      </c>
      <c r="C369" s="5">
        <v>43626</v>
      </c>
      <c r="D369" s="79" t="s">
        <v>285</v>
      </c>
      <c r="E369" s="3" t="s">
        <v>99</v>
      </c>
      <c r="F369" s="2"/>
      <c r="G369" s="2">
        <v>1380</v>
      </c>
      <c r="H369" s="4">
        <f t="shared" si="5"/>
        <v>30025.030000000002</v>
      </c>
      <c r="I369" s="11" t="s">
        <v>333</v>
      </c>
      <c r="J369" s="72">
        <v>1506</v>
      </c>
      <c r="K369" s="3"/>
    </row>
    <row r="370" spans="1:11" s="11" customFormat="1" ht="22.5" hidden="1" customHeight="1" x14ac:dyDescent="0.3">
      <c r="A370" s="3">
        <v>2019</v>
      </c>
      <c r="B370" s="3" t="s">
        <v>132</v>
      </c>
      <c r="C370" s="5">
        <v>43626</v>
      </c>
      <c r="D370" s="79" t="s">
        <v>40</v>
      </c>
      <c r="E370" s="3" t="s">
        <v>100</v>
      </c>
      <c r="F370" s="2"/>
      <c r="G370" s="2">
        <v>23949.84</v>
      </c>
      <c r="H370" s="4">
        <f t="shared" si="5"/>
        <v>6075.1900000000023</v>
      </c>
      <c r="J370" s="72">
        <v>1507</v>
      </c>
      <c r="K370" s="3"/>
    </row>
    <row r="371" spans="1:11" s="11" customFormat="1" ht="22.5" hidden="1" customHeight="1" x14ac:dyDescent="0.3">
      <c r="A371" s="3">
        <v>2019</v>
      </c>
      <c r="B371" s="3" t="s">
        <v>132</v>
      </c>
      <c r="C371" s="5">
        <v>43626</v>
      </c>
      <c r="D371" s="79" t="s">
        <v>323</v>
      </c>
      <c r="E371" s="3" t="s">
        <v>99</v>
      </c>
      <c r="F371" s="2"/>
      <c r="G371" s="2">
        <v>3000</v>
      </c>
      <c r="H371" s="4">
        <f t="shared" si="5"/>
        <v>3075.1900000000023</v>
      </c>
      <c r="I371" s="11" t="s">
        <v>332</v>
      </c>
      <c r="J371" s="72">
        <v>1508</v>
      </c>
      <c r="K371" s="3"/>
    </row>
    <row r="372" spans="1:11" s="11" customFormat="1" ht="22.5" hidden="1" customHeight="1" x14ac:dyDescent="0.3">
      <c r="A372" s="3">
        <v>2019</v>
      </c>
      <c r="B372" s="3" t="s">
        <v>132</v>
      </c>
      <c r="C372" s="5">
        <v>43626</v>
      </c>
      <c r="D372" s="79" t="s">
        <v>60</v>
      </c>
      <c r="E372" s="3" t="s">
        <v>310</v>
      </c>
      <c r="F372" s="2">
        <v>3350</v>
      </c>
      <c r="G372" s="2"/>
      <c r="H372" s="4">
        <f t="shared" si="5"/>
        <v>6425.1900000000023</v>
      </c>
      <c r="J372" s="72">
        <v>502</v>
      </c>
      <c r="K372" s="3"/>
    </row>
    <row r="373" spans="1:11" s="11" customFormat="1" ht="22.5" hidden="1" customHeight="1" x14ac:dyDescent="0.3">
      <c r="A373" s="3">
        <v>2019</v>
      </c>
      <c r="B373" s="3" t="s">
        <v>132</v>
      </c>
      <c r="C373" s="5">
        <v>43627</v>
      </c>
      <c r="D373" s="79" t="s">
        <v>151</v>
      </c>
      <c r="E373" s="3" t="s">
        <v>310</v>
      </c>
      <c r="F373" s="2">
        <v>11050</v>
      </c>
      <c r="G373" s="2"/>
      <c r="H373" s="4">
        <f t="shared" si="5"/>
        <v>17475.190000000002</v>
      </c>
      <c r="J373" s="72">
        <v>503</v>
      </c>
      <c r="K373" s="3"/>
    </row>
    <row r="374" spans="1:11" s="11" customFormat="1" ht="22.5" hidden="1" customHeight="1" x14ac:dyDescent="0.3">
      <c r="A374" s="3">
        <v>2019</v>
      </c>
      <c r="B374" s="3" t="s">
        <v>132</v>
      </c>
      <c r="C374" s="5">
        <v>43629</v>
      </c>
      <c r="D374" s="79" t="s">
        <v>42</v>
      </c>
      <c r="E374" s="3" t="s">
        <v>99</v>
      </c>
      <c r="F374" s="2"/>
      <c r="G374" s="2">
        <v>1992</v>
      </c>
      <c r="H374" s="4">
        <f t="shared" si="5"/>
        <v>15483.190000000002</v>
      </c>
      <c r="I374" s="11" t="s">
        <v>335</v>
      </c>
      <c r="J374" s="72">
        <v>1509</v>
      </c>
      <c r="K374" s="3"/>
    </row>
    <row r="375" spans="1:11" s="11" customFormat="1" ht="22.5" hidden="1" customHeight="1" x14ac:dyDescent="0.3">
      <c r="A375" s="3">
        <v>2019</v>
      </c>
      <c r="B375" s="3" t="s">
        <v>132</v>
      </c>
      <c r="C375" s="5">
        <v>43629</v>
      </c>
      <c r="D375" s="79" t="s">
        <v>30</v>
      </c>
      <c r="E375" s="3" t="s">
        <v>99</v>
      </c>
      <c r="F375" s="2"/>
      <c r="G375" s="2">
        <v>636.5</v>
      </c>
      <c r="H375" s="4">
        <f t="shared" si="5"/>
        <v>14846.690000000002</v>
      </c>
      <c r="I375" s="11" t="s">
        <v>336</v>
      </c>
      <c r="J375" s="72">
        <v>1510</v>
      </c>
      <c r="K375" s="3"/>
    </row>
    <row r="376" spans="1:11" s="11" customFormat="1" ht="22.5" hidden="1" customHeight="1" x14ac:dyDescent="0.3">
      <c r="A376" s="3">
        <v>2019</v>
      </c>
      <c r="B376" s="3" t="s">
        <v>132</v>
      </c>
      <c r="C376" s="5">
        <v>43629</v>
      </c>
      <c r="D376" s="79" t="s">
        <v>112</v>
      </c>
      <c r="E376" s="3" t="s">
        <v>99</v>
      </c>
      <c r="F376" s="2"/>
      <c r="G376" s="2">
        <v>113.2</v>
      </c>
      <c r="H376" s="4">
        <f t="shared" si="5"/>
        <v>14733.490000000002</v>
      </c>
      <c r="I376" s="11" t="s">
        <v>256</v>
      </c>
      <c r="J376" s="72">
        <v>1511</v>
      </c>
      <c r="K376" s="3"/>
    </row>
    <row r="377" spans="1:11" s="11" customFormat="1" ht="22.5" hidden="1" customHeight="1" x14ac:dyDescent="0.3">
      <c r="A377" s="3">
        <v>2019</v>
      </c>
      <c r="B377" s="3" t="s">
        <v>132</v>
      </c>
      <c r="C377" s="5">
        <v>43629</v>
      </c>
      <c r="D377" s="79" t="s">
        <v>35</v>
      </c>
      <c r="E377" s="3" t="s">
        <v>99</v>
      </c>
      <c r="F377" s="2"/>
      <c r="G377" s="2">
        <v>566</v>
      </c>
      <c r="H377" s="4">
        <f t="shared" si="5"/>
        <v>14167.490000000002</v>
      </c>
      <c r="I377" s="11" t="s">
        <v>206</v>
      </c>
      <c r="J377" s="72">
        <v>1512</v>
      </c>
      <c r="K377" s="3"/>
    </row>
    <row r="378" spans="1:11" s="11" customFormat="1" ht="22.5" hidden="1" customHeight="1" x14ac:dyDescent="0.3">
      <c r="A378" s="3">
        <v>2019</v>
      </c>
      <c r="B378" s="3" t="s">
        <v>132</v>
      </c>
      <c r="C378" s="5">
        <v>43629</v>
      </c>
      <c r="D378" s="79" t="s">
        <v>294</v>
      </c>
      <c r="E378" s="3" t="s">
        <v>99</v>
      </c>
      <c r="F378" s="2"/>
      <c r="G378" s="2">
        <v>2000</v>
      </c>
      <c r="H378" s="4">
        <f t="shared" si="5"/>
        <v>12167.490000000002</v>
      </c>
      <c r="I378" s="11" t="s">
        <v>334</v>
      </c>
      <c r="J378" s="72">
        <v>1513</v>
      </c>
      <c r="K378" s="3"/>
    </row>
    <row r="379" spans="1:11" s="11" customFormat="1" ht="22.5" hidden="1" customHeight="1" x14ac:dyDescent="0.3">
      <c r="A379" s="3">
        <v>2019</v>
      </c>
      <c r="B379" s="3" t="s">
        <v>132</v>
      </c>
      <c r="C379" s="5">
        <v>43629</v>
      </c>
      <c r="D379" s="79" t="s">
        <v>376</v>
      </c>
      <c r="E379" s="3" t="s">
        <v>100</v>
      </c>
      <c r="F379" s="2"/>
      <c r="G379" s="2">
        <v>1200</v>
      </c>
      <c r="H379" s="4">
        <f t="shared" si="5"/>
        <v>10967.490000000002</v>
      </c>
      <c r="J379" s="72">
        <v>1514</v>
      </c>
      <c r="K379" s="3"/>
    </row>
    <row r="380" spans="1:11" s="11" customFormat="1" ht="22.5" hidden="1" customHeight="1" x14ac:dyDescent="0.3">
      <c r="A380" s="3">
        <v>2019</v>
      </c>
      <c r="B380" s="3" t="s">
        <v>132</v>
      </c>
      <c r="C380" s="5">
        <v>43630</v>
      </c>
      <c r="D380" s="79" t="s">
        <v>320</v>
      </c>
      <c r="E380" s="3" t="s">
        <v>259</v>
      </c>
      <c r="F380" s="2">
        <v>650</v>
      </c>
      <c r="G380" s="2"/>
      <c r="H380" s="4">
        <f t="shared" si="5"/>
        <v>11617.490000000002</v>
      </c>
      <c r="I380" s="1" t="s">
        <v>412</v>
      </c>
      <c r="J380" s="72">
        <v>1110</v>
      </c>
      <c r="K380" s="3"/>
    </row>
    <row r="381" spans="1:11" s="11" customFormat="1" ht="22.5" hidden="1" customHeight="1" x14ac:dyDescent="0.3">
      <c r="A381" s="3">
        <v>2019</v>
      </c>
      <c r="B381" s="3" t="s">
        <v>132</v>
      </c>
      <c r="C381" s="5">
        <v>43630</v>
      </c>
      <c r="D381" s="79" t="s">
        <v>343</v>
      </c>
      <c r="E381" s="3" t="s">
        <v>259</v>
      </c>
      <c r="F381" s="2">
        <v>360</v>
      </c>
      <c r="G381" s="2"/>
      <c r="H381" s="4">
        <f t="shared" si="5"/>
        <v>11977.490000000002</v>
      </c>
      <c r="I381" s="11" t="s">
        <v>413</v>
      </c>
      <c r="J381" s="72">
        <v>1111</v>
      </c>
      <c r="K381" s="3"/>
    </row>
    <row r="382" spans="1:11" s="11" customFormat="1" ht="22.5" hidden="1" customHeight="1" x14ac:dyDescent="0.3">
      <c r="A382" s="3">
        <v>2019</v>
      </c>
      <c r="B382" s="3" t="s">
        <v>132</v>
      </c>
      <c r="C382" s="5">
        <v>43630</v>
      </c>
      <c r="D382" s="79" t="s">
        <v>359</v>
      </c>
      <c r="E382" s="3" t="s">
        <v>310</v>
      </c>
      <c r="F382" s="2">
        <v>25120</v>
      </c>
      <c r="G382" s="2"/>
      <c r="H382" s="4">
        <f t="shared" si="5"/>
        <v>37097.490000000005</v>
      </c>
      <c r="J382" s="72">
        <v>507</v>
      </c>
      <c r="K382" s="3"/>
    </row>
    <row r="383" spans="1:11" s="11" customFormat="1" ht="22.5" hidden="1" customHeight="1" x14ac:dyDescent="0.3">
      <c r="A383" s="3">
        <v>2019</v>
      </c>
      <c r="B383" s="3" t="s">
        <v>132</v>
      </c>
      <c r="C383" s="5">
        <v>43630</v>
      </c>
      <c r="D383" s="79" t="s">
        <v>323</v>
      </c>
      <c r="E383" s="3" t="s">
        <v>99</v>
      </c>
      <c r="F383" s="2"/>
      <c r="G383" s="2">
        <v>3000</v>
      </c>
      <c r="H383" s="4">
        <f t="shared" si="5"/>
        <v>34097.490000000005</v>
      </c>
      <c r="I383" s="11" t="s">
        <v>332</v>
      </c>
      <c r="J383" s="72">
        <v>1515</v>
      </c>
      <c r="K383" s="3"/>
    </row>
    <row r="384" spans="1:11" s="11" customFormat="1" ht="22.5" hidden="1" customHeight="1" x14ac:dyDescent="0.3">
      <c r="A384" s="3">
        <v>2019</v>
      </c>
      <c r="B384" s="3" t="s">
        <v>132</v>
      </c>
      <c r="C384" s="5">
        <v>43634</v>
      </c>
      <c r="D384" s="79" t="s">
        <v>165</v>
      </c>
      <c r="E384" s="3" t="s">
        <v>310</v>
      </c>
      <c r="F384" s="2">
        <v>7230</v>
      </c>
      <c r="G384" s="2"/>
      <c r="H384" s="4">
        <f t="shared" si="5"/>
        <v>41327.490000000005</v>
      </c>
      <c r="J384" s="72">
        <v>511</v>
      </c>
      <c r="K384" s="3"/>
    </row>
    <row r="385" spans="1:12" s="11" customFormat="1" ht="22.5" hidden="1" customHeight="1" x14ac:dyDescent="0.3">
      <c r="A385" s="3">
        <v>2019</v>
      </c>
      <c r="B385" s="3" t="s">
        <v>132</v>
      </c>
      <c r="C385" s="5">
        <v>43635</v>
      </c>
      <c r="D385" s="79" t="s">
        <v>323</v>
      </c>
      <c r="E385" s="3" t="s">
        <v>99</v>
      </c>
      <c r="F385" s="2"/>
      <c r="G385" s="2">
        <v>5000</v>
      </c>
      <c r="H385" s="4">
        <f t="shared" si="5"/>
        <v>36327.490000000005</v>
      </c>
      <c r="I385" s="11" t="s">
        <v>332</v>
      </c>
      <c r="J385" s="72">
        <v>1516</v>
      </c>
      <c r="K385" s="3"/>
    </row>
    <row r="386" spans="1:12" s="11" customFormat="1" ht="22.5" hidden="1" customHeight="1" x14ac:dyDescent="0.3">
      <c r="A386" s="3">
        <v>2019</v>
      </c>
      <c r="B386" s="3" t="s">
        <v>132</v>
      </c>
      <c r="C386" s="5">
        <v>43635</v>
      </c>
      <c r="D386" s="79" t="s">
        <v>283</v>
      </c>
      <c r="E386" s="3" t="s">
        <v>100</v>
      </c>
      <c r="F386" s="2"/>
      <c r="G386" s="2">
        <v>7128.23</v>
      </c>
      <c r="H386" s="4">
        <f t="shared" si="5"/>
        <v>29199.260000000006</v>
      </c>
      <c r="J386" s="72">
        <v>1517</v>
      </c>
      <c r="K386" s="3"/>
    </row>
    <row r="387" spans="1:12" s="11" customFormat="1" ht="22.5" hidden="1" customHeight="1" x14ac:dyDescent="0.3">
      <c r="A387" s="3">
        <v>2019</v>
      </c>
      <c r="B387" s="3" t="s">
        <v>132</v>
      </c>
      <c r="C387" s="5">
        <v>43642</v>
      </c>
      <c r="D387" s="79" t="s">
        <v>45</v>
      </c>
      <c r="E387" s="3" t="s">
        <v>310</v>
      </c>
      <c r="F387" s="2">
        <v>4200</v>
      </c>
      <c r="G387" s="2"/>
      <c r="H387" s="4">
        <f t="shared" si="5"/>
        <v>33399.260000000009</v>
      </c>
      <c r="J387" s="72">
        <v>514</v>
      </c>
      <c r="K387" s="3"/>
    </row>
    <row r="388" spans="1:12" s="11" customFormat="1" ht="22.5" hidden="1" customHeight="1" x14ac:dyDescent="0.3">
      <c r="A388" s="3">
        <v>2019</v>
      </c>
      <c r="B388" s="3" t="s">
        <v>132</v>
      </c>
      <c r="C388" s="5">
        <v>43642</v>
      </c>
      <c r="D388" s="79" t="s">
        <v>45</v>
      </c>
      <c r="E388" s="3" t="s">
        <v>310</v>
      </c>
      <c r="F388" s="2">
        <v>2200</v>
      </c>
      <c r="G388" s="2"/>
      <c r="H388" s="4">
        <f t="shared" ref="H388:H451" si="6">H387+F388-G388</f>
        <v>35599.260000000009</v>
      </c>
      <c r="J388" s="72">
        <v>514</v>
      </c>
      <c r="K388" s="3"/>
    </row>
    <row r="389" spans="1:12" s="11" customFormat="1" ht="22.5" hidden="1" customHeight="1" x14ac:dyDescent="0.3">
      <c r="A389" s="3">
        <v>2019</v>
      </c>
      <c r="B389" s="3" t="s">
        <v>132</v>
      </c>
      <c r="C389" s="5">
        <v>43642</v>
      </c>
      <c r="D389" s="79" t="s">
        <v>324</v>
      </c>
      <c r="E389" s="3" t="s">
        <v>310</v>
      </c>
      <c r="F389" s="2">
        <v>4950</v>
      </c>
      <c r="G389" s="2"/>
      <c r="H389" s="4">
        <f t="shared" si="6"/>
        <v>40549.260000000009</v>
      </c>
      <c r="J389" s="72">
        <v>517</v>
      </c>
      <c r="K389" s="3"/>
    </row>
    <row r="390" spans="1:12" s="11" customFormat="1" ht="22.5" hidden="1" customHeight="1" x14ac:dyDescent="0.3">
      <c r="A390" s="3">
        <v>2019</v>
      </c>
      <c r="B390" s="3" t="s">
        <v>132</v>
      </c>
      <c r="C390" s="5">
        <v>43643</v>
      </c>
      <c r="D390" s="79" t="s">
        <v>323</v>
      </c>
      <c r="E390" s="3" t="s">
        <v>99</v>
      </c>
      <c r="F390" s="2"/>
      <c r="G390" s="2">
        <v>3000</v>
      </c>
      <c r="H390" s="4">
        <f t="shared" si="6"/>
        <v>37549.260000000009</v>
      </c>
      <c r="I390" s="11" t="s">
        <v>332</v>
      </c>
      <c r="J390" s="72">
        <v>1523</v>
      </c>
      <c r="K390" s="3"/>
    </row>
    <row r="391" spans="1:12" s="11" customFormat="1" ht="22.5" hidden="1" customHeight="1" x14ac:dyDescent="0.3">
      <c r="A391" s="3">
        <v>2019</v>
      </c>
      <c r="B391" s="3" t="s">
        <v>132</v>
      </c>
      <c r="C391" s="5">
        <v>43644</v>
      </c>
      <c r="D391" s="79" t="s">
        <v>183</v>
      </c>
      <c r="E391" s="3" t="s">
        <v>310</v>
      </c>
      <c r="F391" s="2">
        <v>5180</v>
      </c>
      <c r="G391" s="2"/>
      <c r="H391" s="4">
        <f t="shared" si="6"/>
        <v>42729.260000000009</v>
      </c>
      <c r="J391" s="72">
        <v>518</v>
      </c>
      <c r="K391" s="3"/>
    </row>
    <row r="392" spans="1:12" s="11" customFormat="1" ht="22.5" hidden="1" customHeight="1" x14ac:dyDescent="0.3">
      <c r="A392" s="3">
        <v>2019</v>
      </c>
      <c r="B392" s="3" t="s">
        <v>132</v>
      </c>
      <c r="C392" s="5">
        <v>43644</v>
      </c>
      <c r="D392" s="79" t="s">
        <v>177</v>
      </c>
      <c r="E392" s="3" t="s">
        <v>310</v>
      </c>
      <c r="F392" s="2">
        <v>1270</v>
      </c>
      <c r="G392" s="2"/>
      <c r="H392" s="4">
        <f t="shared" si="6"/>
        <v>43999.260000000009</v>
      </c>
      <c r="J392" s="72">
        <v>519</v>
      </c>
      <c r="K392" s="3"/>
    </row>
    <row r="393" spans="1:12" s="11" customFormat="1" ht="22.5" hidden="1" customHeight="1" x14ac:dyDescent="0.3">
      <c r="A393" s="3">
        <v>2019</v>
      </c>
      <c r="B393" s="3" t="s">
        <v>132</v>
      </c>
      <c r="C393" s="5">
        <v>43644</v>
      </c>
      <c r="D393" s="79" t="s">
        <v>151</v>
      </c>
      <c r="E393" s="3" t="s">
        <v>100</v>
      </c>
      <c r="F393" s="2"/>
      <c r="G393" s="2">
        <v>600</v>
      </c>
      <c r="H393" s="4">
        <f t="shared" si="6"/>
        <v>43399.260000000009</v>
      </c>
      <c r="J393" s="72">
        <v>1524</v>
      </c>
      <c r="K393" s="3"/>
    </row>
    <row r="394" spans="1:12" s="11" customFormat="1" ht="22.5" hidden="1" customHeight="1" x14ac:dyDescent="0.3">
      <c r="A394" s="3">
        <v>2019</v>
      </c>
      <c r="B394" s="3" t="s">
        <v>132</v>
      </c>
      <c r="C394" s="5">
        <v>43644</v>
      </c>
      <c r="D394" s="79" t="s">
        <v>97</v>
      </c>
      <c r="E394" s="3" t="s">
        <v>100</v>
      </c>
      <c r="F394" s="2"/>
      <c r="G394" s="2">
        <v>12730</v>
      </c>
      <c r="H394" s="4">
        <f t="shared" si="6"/>
        <v>30669.260000000009</v>
      </c>
      <c r="J394" s="72">
        <v>1525</v>
      </c>
      <c r="K394" s="3"/>
    </row>
    <row r="395" spans="1:12" s="11" customFormat="1" ht="22.5" hidden="1" customHeight="1" x14ac:dyDescent="0.3">
      <c r="A395" s="3">
        <v>2019</v>
      </c>
      <c r="B395" s="3" t="s">
        <v>132</v>
      </c>
      <c r="C395" s="5">
        <v>43644</v>
      </c>
      <c r="D395" s="79" t="s">
        <v>170</v>
      </c>
      <c r="E395" s="3" t="s">
        <v>100</v>
      </c>
      <c r="F395" s="2"/>
      <c r="G395" s="2">
        <v>1200</v>
      </c>
      <c r="H395" s="4">
        <f t="shared" si="6"/>
        <v>29469.260000000009</v>
      </c>
      <c r="J395" s="72">
        <v>1526</v>
      </c>
      <c r="K395" s="3"/>
    </row>
    <row r="396" spans="1:12" s="11" customFormat="1" ht="22.5" hidden="1" customHeight="1" x14ac:dyDescent="0.3">
      <c r="A396" s="3">
        <v>2019</v>
      </c>
      <c r="B396" s="3" t="s">
        <v>132</v>
      </c>
      <c r="C396" s="5">
        <v>43644</v>
      </c>
      <c r="D396" s="79" t="s">
        <v>286</v>
      </c>
      <c r="E396" s="3" t="s">
        <v>100</v>
      </c>
      <c r="F396" s="2"/>
      <c r="G396" s="2">
        <v>362.4</v>
      </c>
      <c r="H396" s="4">
        <f t="shared" si="6"/>
        <v>29106.860000000008</v>
      </c>
      <c r="J396" s="72">
        <v>1527</v>
      </c>
      <c r="K396" s="3"/>
      <c r="L396" s="2">
        <v>19999.7</v>
      </c>
    </row>
    <row r="397" spans="1:12" s="11" customFormat="1" ht="22.5" hidden="1" customHeight="1" x14ac:dyDescent="0.3">
      <c r="A397" s="3">
        <v>2019</v>
      </c>
      <c r="B397" s="3" t="s">
        <v>132</v>
      </c>
      <c r="C397" s="5">
        <v>43644</v>
      </c>
      <c r="D397" s="79" t="s">
        <v>287</v>
      </c>
      <c r="E397" s="3" t="s">
        <v>100</v>
      </c>
      <c r="F397" s="2"/>
      <c r="G397" s="2">
        <v>1107</v>
      </c>
      <c r="H397" s="4">
        <f t="shared" si="6"/>
        <v>27999.860000000008</v>
      </c>
      <c r="J397" s="72">
        <v>1528</v>
      </c>
      <c r="K397" s="3"/>
    </row>
    <row r="398" spans="1:12" s="11" customFormat="1" ht="22.5" hidden="1" customHeight="1" x14ac:dyDescent="0.3">
      <c r="A398" s="3">
        <v>2019</v>
      </c>
      <c r="B398" s="3" t="s">
        <v>132</v>
      </c>
      <c r="C398" s="5">
        <v>43644</v>
      </c>
      <c r="D398" s="79" t="s">
        <v>263</v>
      </c>
      <c r="E398" s="3" t="s">
        <v>100</v>
      </c>
      <c r="F398" s="2"/>
      <c r="G398" s="2">
        <v>255.55</v>
      </c>
      <c r="H398" s="4">
        <f t="shared" si="6"/>
        <v>27744.310000000009</v>
      </c>
      <c r="J398" s="72">
        <v>1529</v>
      </c>
      <c r="K398" s="3"/>
    </row>
    <row r="399" spans="1:12" s="11" customFormat="1" ht="22.5" hidden="1" customHeight="1" x14ac:dyDescent="0.3">
      <c r="A399" s="3">
        <v>2019</v>
      </c>
      <c r="B399" s="3" t="s">
        <v>132</v>
      </c>
      <c r="C399" s="5">
        <v>43644</v>
      </c>
      <c r="D399" s="79" t="s">
        <v>354</v>
      </c>
      <c r="E399" s="3" t="s">
        <v>100</v>
      </c>
      <c r="F399" s="2"/>
      <c r="G399" s="2">
        <v>400</v>
      </c>
      <c r="H399" s="4">
        <f t="shared" si="6"/>
        <v>27344.310000000009</v>
      </c>
      <c r="J399" s="72">
        <v>1530</v>
      </c>
      <c r="K399" s="3"/>
    </row>
    <row r="400" spans="1:12" s="11" customFormat="1" ht="22.5" hidden="1" customHeight="1" x14ac:dyDescent="0.3">
      <c r="A400" s="3">
        <v>2019</v>
      </c>
      <c r="B400" s="3" t="s">
        <v>132</v>
      </c>
      <c r="C400" s="5">
        <v>43644</v>
      </c>
      <c r="D400" s="79" t="s">
        <v>245</v>
      </c>
      <c r="E400" s="3" t="s">
        <v>100</v>
      </c>
      <c r="F400" s="2"/>
      <c r="G400" s="2">
        <v>1199.75</v>
      </c>
      <c r="H400" s="4">
        <f t="shared" si="6"/>
        <v>26144.560000000009</v>
      </c>
      <c r="J400" s="72">
        <v>1531</v>
      </c>
      <c r="K400" s="3"/>
    </row>
    <row r="401" spans="1:11" s="80" customFormat="1" ht="16.5" hidden="1" customHeight="1" thickBot="1" x14ac:dyDescent="0.35">
      <c r="A401" s="34">
        <v>2019</v>
      </c>
      <c r="B401" s="34" t="s">
        <v>132</v>
      </c>
      <c r="C401" s="19">
        <v>43644</v>
      </c>
      <c r="D401" s="132" t="s">
        <v>407</v>
      </c>
      <c r="E401" s="34" t="s">
        <v>100</v>
      </c>
      <c r="F401" s="21"/>
      <c r="G401" s="21">
        <v>2145</v>
      </c>
      <c r="H401" s="22">
        <f t="shared" si="6"/>
        <v>23999.560000000009</v>
      </c>
      <c r="J401" s="76">
        <v>1532</v>
      </c>
      <c r="K401" s="34"/>
    </row>
    <row r="402" spans="1:11" s="11" customFormat="1" ht="22.5" hidden="1" customHeight="1" x14ac:dyDescent="0.3">
      <c r="A402" s="3">
        <v>2019</v>
      </c>
      <c r="B402" s="3" t="s">
        <v>133</v>
      </c>
      <c r="C402" s="5">
        <v>43647</v>
      </c>
      <c r="D402" s="79" t="s">
        <v>323</v>
      </c>
      <c r="E402" s="3" t="s">
        <v>99</v>
      </c>
      <c r="F402" s="2"/>
      <c r="G402" s="2">
        <v>3000</v>
      </c>
      <c r="H402" s="4">
        <f t="shared" si="6"/>
        <v>20999.560000000009</v>
      </c>
      <c r="I402" s="11" t="s">
        <v>332</v>
      </c>
      <c r="J402" s="72">
        <v>1545</v>
      </c>
      <c r="K402" s="3"/>
    </row>
    <row r="403" spans="1:11" s="11" customFormat="1" ht="22.5" hidden="1" customHeight="1" x14ac:dyDescent="0.3">
      <c r="A403" s="3">
        <v>2019</v>
      </c>
      <c r="B403" s="3" t="s">
        <v>133</v>
      </c>
      <c r="C403" s="5">
        <v>43647</v>
      </c>
      <c r="D403" s="79" t="s">
        <v>316</v>
      </c>
      <c r="E403" s="3" t="s">
        <v>259</v>
      </c>
      <c r="F403" s="2">
        <v>10000</v>
      </c>
      <c r="G403" s="2"/>
      <c r="H403" s="4">
        <f t="shared" si="6"/>
        <v>30999.560000000009</v>
      </c>
      <c r="I403" s="11" t="s">
        <v>213</v>
      </c>
      <c r="J403" s="72">
        <v>1135</v>
      </c>
      <c r="K403" s="3"/>
    </row>
    <row r="404" spans="1:11" s="11" customFormat="1" ht="22.5" hidden="1" customHeight="1" x14ac:dyDescent="0.3">
      <c r="A404" s="3">
        <v>2019</v>
      </c>
      <c r="B404" s="3" t="s">
        <v>133</v>
      </c>
      <c r="C404" s="5">
        <v>43647</v>
      </c>
      <c r="D404" s="79" t="s">
        <v>340</v>
      </c>
      <c r="E404" s="3" t="s">
        <v>100</v>
      </c>
      <c r="F404" s="2"/>
      <c r="G404" s="2">
        <v>23039.17</v>
      </c>
      <c r="H404" s="4">
        <f t="shared" si="6"/>
        <v>7960.3900000000103</v>
      </c>
      <c r="J404" s="72">
        <v>1546</v>
      </c>
      <c r="K404" s="3"/>
    </row>
    <row r="405" spans="1:11" s="11" customFormat="1" ht="22.5" hidden="1" customHeight="1" x14ac:dyDescent="0.3">
      <c r="A405" s="3">
        <v>2019</v>
      </c>
      <c r="B405" s="3" t="s">
        <v>133</v>
      </c>
      <c r="C405" s="5">
        <v>43647</v>
      </c>
      <c r="D405" s="79" t="s">
        <v>312</v>
      </c>
      <c r="E405" s="3" t="s">
        <v>99</v>
      </c>
      <c r="F405" s="2"/>
      <c r="G405" s="2">
        <v>40</v>
      </c>
      <c r="H405" s="4">
        <f t="shared" si="6"/>
        <v>7920.3900000000103</v>
      </c>
      <c r="I405" s="11" t="s">
        <v>331</v>
      </c>
      <c r="J405" s="72">
        <v>1547</v>
      </c>
      <c r="K405" s="3"/>
    </row>
    <row r="406" spans="1:11" s="11" customFormat="1" ht="22.5" hidden="1" customHeight="1" x14ac:dyDescent="0.3">
      <c r="A406" s="3">
        <v>2019</v>
      </c>
      <c r="B406" s="3" t="s">
        <v>133</v>
      </c>
      <c r="C406" s="5">
        <v>43648</v>
      </c>
      <c r="D406" s="79" t="s">
        <v>198</v>
      </c>
      <c r="E406" s="3" t="s">
        <v>310</v>
      </c>
      <c r="F406" s="2">
        <v>3300</v>
      </c>
      <c r="G406" s="2"/>
      <c r="H406" s="4">
        <f t="shared" si="6"/>
        <v>11220.39000000001</v>
      </c>
      <c r="J406" s="72">
        <v>520</v>
      </c>
      <c r="K406" s="3"/>
    </row>
    <row r="407" spans="1:11" s="11" customFormat="1" ht="22.5" hidden="1" customHeight="1" x14ac:dyDescent="0.3">
      <c r="A407" s="3">
        <v>2019</v>
      </c>
      <c r="B407" s="3" t="s">
        <v>133</v>
      </c>
      <c r="C407" s="5">
        <v>43649</v>
      </c>
      <c r="D407" s="79" t="s">
        <v>404</v>
      </c>
      <c r="E407" s="3" t="s">
        <v>100</v>
      </c>
      <c r="F407" s="2"/>
      <c r="G407" s="2">
        <v>2180</v>
      </c>
      <c r="H407" s="4">
        <f t="shared" si="6"/>
        <v>9040.3900000000103</v>
      </c>
      <c r="J407" s="72">
        <v>1548</v>
      </c>
      <c r="K407" s="3"/>
    </row>
    <row r="408" spans="1:11" s="11" customFormat="1" ht="22.5" hidden="1" customHeight="1" x14ac:dyDescent="0.3">
      <c r="A408" s="3">
        <v>2019</v>
      </c>
      <c r="B408" s="3" t="s">
        <v>133</v>
      </c>
      <c r="C408" s="5">
        <v>43650</v>
      </c>
      <c r="D408" s="79" t="s">
        <v>316</v>
      </c>
      <c r="E408" s="3" t="s">
        <v>259</v>
      </c>
      <c r="F408" s="2">
        <v>10000</v>
      </c>
      <c r="G408" s="2"/>
      <c r="H408" s="4">
        <f t="shared" si="6"/>
        <v>19040.39000000001</v>
      </c>
      <c r="I408" s="11" t="s">
        <v>213</v>
      </c>
      <c r="J408" s="72">
        <v>1136</v>
      </c>
      <c r="K408" s="3"/>
    </row>
    <row r="409" spans="1:11" s="11" customFormat="1" ht="22.5" hidden="1" customHeight="1" x14ac:dyDescent="0.3">
      <c r="A409" s="3">
        <v>2019</v>
      </c>
      <c r="B409" s="3" t="s">
        <v>133</v>
      </c>
      <c r="C409" s="5">
        <v>43650</v>
      </c>
      <c r="D409" s="79" t="s">
        <v>86</v>
      </c>
      <c r="E409" s="3" t="s">
        <v>99</v>
      </c>
      <c r="F409" s="2"/>
      <c r="G409" s="2">
        <v>2517.0500000000002</v>
      </c>
      <c r="H409" s="4">
        <f t="shared" si="6"/>
        <v>16523.340000000011</v>
      </c>
      <c r="J409" s="72">
        <v>1549</v>
      </c>
      <c r="K409" s="3"/>
    </row>
    <row r="410" spans="1:11" s="11" customFormat="1" ht="22.5" hidden="1" customHeight="1" x14ac:dyDescent="0.3">
      <c r="A410" s="3">
        <v>2019</v>
      </c>
      <c r="B410" s="3" t="s">
        <v>133</v>
      </c>
      <c r="C410" s="5">
        <v>43650</v>
      </c>
      <c r="D410" s="79" t="s">
        <v>86</v>
      </c>
      <c r="E410" s="3" t="s">
        <v>99</v>
      </c>
      <c r="F410" s="2"/>
      <c r="G410" s="2">
        <v>2424.85</v>
      </c>
      <c r="H410" s="4">
        <f t="shared" si="6"/>
        <v>14098.490000000011</v>
      </c>
      <c r="J410" s="72">
        <v>1549</v>
      </c>
      <c r="K410" s="3"/>
    </row>
    <row r="411" spans="1:11" s="11" customFormat="1" ht="22.5" hidden="1" customHeight="1" x14ac:dyDescent="0.3">
      <c r="A411" s="3">
        <v>2019</v>
      </c>
      <c r="B411" s="3" t="s">
        <v>133</v>
      </c>
      <c r="C411" s="5">
        <v>43650</v>
      </c>
      <c r="D411" s="79" t="s">
        <v>86</v>
      </c>
      <c r="E411" s="3" t="s">
        <v>99</v>
      </c>
      <c r="F411" s="2"/>
      <c r="G411" s="2">
        <v>1620.65</v>
      </c>
      <c r="H411" s="4">
        <f t="shared" si="6"/>
        <v>12477.840000000011</v>
      </c>
      <c r="J411" s="72">
        <v>1549</v>
      </c>
      <c r="K411" s="3"/>
    </row>
    <row r="412" spans="1:11" s="11" customFormat="1" ht="22.5" hidden="1" customHeight="1" x14ac:dyDescent="0.3">
      <c r="A412" s="3">
        <v>2019</v>
      </c>
      <c r="B412" s="3" t="s">
        <v>133</v>
      </c>
      <c r="C412" s="5">
        <v>43650</v>
      </c>
      <c r="D412" s="79" t="s">
        <v>86</v>
      </c>
      <c r="E412" s="3" t="s">
        <v>99</v>
      </c>
      <c r="F412" s="2"/>
      <c r="G412" s="2">
        <v>1339.65</v>
      </c>
      <c r="H412" s="4">
        <f t="shared" si="6"/>
        <v>11138.190000000011</v>
      </c>
      <c r="J412" s="72">
        <v>1549</v>
      </c>
      <c r="K412" s="3"/>
    </row>
    <row r="413" spans="1:11" s="11" customFormat="1" ht="22.5" hidden="1" customHeight="1" x14ac:dyDescent="0.3">
      <c r="A413" s="3">
        <v>2019</v>
      </c>
      <c r="B413" s="3" t="s">
        <v>133</v>
      </c>
      <c r="C413" s="5">
        <v>43650</v>
      </c>
      <c r="D413" s="79" t="s">
        <v>86</v>
      </c>
      <c r="E413" s="3" t="s">
        <v>99</v>
      </c>
      <c r="F413" s="2"/>
      <c r="G413" s="2">
        <v>1425.25</v>
      </c>
      <c r="H413" s="4">
        <f t="shared" si="6"/>
        <v>9712.9400000000114</v>
      </c>
      <c r="J413" s="72">
        <v>1549</v>
      </c>
      <c r="K413" s="3"/>
    </row>
    <row r="414" spans="1:11" s="11" customFormat="1" ht="22.5" hidden="1" customHeight="1" x14ac:dyDescent="0.3">
      <c r="A414" s="3">
        <v>2019</v>
      </c>
      <c r="B414" s="3" t="s">
        <v>133</v>
      </c>
      <c r="C414" s="5">
        <v>43650</v>
      </c>
      <c r="D414" s="79" t="s">
        <v>86</v>
      </c>
      <c r="E414" s="3" t="s">
        <v>99</v>
      </c>
      <c r="F414" s="2"/>
      <c r="G414" s="2">
        <v>1461.25</v>
      </c>
      <c r="H414" s="4">
        <f t="shared" si="6"/>
        <v>8251.6900000000114</v>
      </c>
      <c r="J414" s="72">
        <v>1549</v>
      </c>
      <c r="K414" s="3"/>
    </row>
    <row r="415" spans="1:11" s="11" customFormat="1" ht="22.5" hidden="1" customHeight="1" x14ac:dyDescent="0.3">
      <c r="A415" s="3">
        <v>2019</v>
      </c>
      <c r="B415" s="3" t="s">
        <v>133</v>
      </c>
      <c r="C415" s="5">
        <v>43650</v>
      </c>
      <c r="D415" s="79" t="s">
        <v>86</v>
      </c>
      <c r="E415" s="3" t="s">
        <v>99</v>
      </c>
      <c r="F415" s="2"/>
      <c r="G415" s="2">
        <v>1704.85</v>
      </c>
      <c r="H415" s="4">
        <f t="shared" si="6"/>
        <v>6546.8400000000111</v>
      </c>
      <c r="J415" s="72">
        <v>1549</v>
      </c>
      <c r="K415" s="3"/>
    </row>
    <row r="416" spans="1:11" s="11" customFormat="1" ht="22.5" hidden="1" customHeight="1" x14ac:dyDescent="0.3">
      <c r="A416" s="3">
        <v>2019</v>
      </c>
      <c r="B416" s="3" t="s">
        <v>133</v>
      </c>
      <c r="C416" s="5">
        <v>43650</v>
      </c>
      <c r="D416" s="79" t="s">
        <v>86</v>
      </c>
      <c r="E416" s="3" t="s">
        <v>99</v>
      </c>
      <c r="F416" s="2"/>
      <c r="G416" s="2">
        <v>448.4</v>
      </c>
      <c r="H416" s="4">
        <f t="shared" si="6"/>
        <v>6098.4400000000114</v>
      </c>
      <c r="J416" s="72">
        <v>1549</v>
      </c>
      <c r="K416" s="3"/>
    </row>
    <row r="417" spans="1:11" s="11" customFormat="1" ht="22.5" hidden="1" customHeight="1" x14ac:dyDescent="0.3">
      <c r="A417" s="3">
        <v>2019</v>
      </c>
      <c r="B417" s="3" t="s">
        <v>133</v>
      </c>
      <c r="C417" s="5">
        <v>43650</v>
      </c>
      <c r="D417" s="79" t="s">
        <v>285</v>
      </c>
      <c r="E417" s="3" t="s">
        <v>99</v>
      </c>
      <c r="F417" s="2"/>
      <c r="G417" s="2">
        <v>1380</v>
      </c>
      <c r="H417" s="4">
        <f t="shared" si="6"/>
        <v>4718.4400000000114</v>
      </c>
      <c r="J417" s="72">
        <v>1550</v>
      </c>
      <c r="K417" s="3"/>
    </row>
    <row r="418" spans="1:11" s="11" customFormat="1" ht="22.5" hidden="1" customHeight="1" x14ac:dyDescent="0.3">
      <c r="A418" s="3">
        <v>2019</v>
      </c>
      <c r="B418" s="3" t="s">
        <v>133</v>
      </c>
      <c r="C418" s="5">
        <v>43650</v>
      </c>
      <c r="D418" s="79" t="s">
        <v>323</v>
      </c>
      <c r="E418" s="3" t="s">
        <v>99</v>
      </c>
      <c r="F418" s="2"/>
      <c r="G418" s="2">
        <v>3000</v>
      </c>
      <c r="H418" s="4">
        <f t="shared" si="6"/>
        <v>1718.4400000000114</v>
      </c>
      <c r="J418" s="72">
        <v>1551</v>
      </c>
      <c r="K418" s="3"/>
    </row>
    <row r="419" spans="1:11" s="11" customFormat="1" ht="22.5" hidden="1" customHeight="1" x14ac:dyDescent="0.3">
      <c r="A419" s="3">
        <v>2019</v>
      </c>
      <c r="B419" s="3" t="s">
        <v>133</v>
      </c>
      <c r="C419" s="5">
        <v>43650</v>
      </c>
      <c r="D419" s="79" t="s">
        <v>316</v>
      </c>
      <c r="E419" s="3" t="s">
        <v>259</v>
      </c>
      <c r="F419" s="2">
        <v>10000</v>
      </c>
      <c r="G419" s="2"/>
      <c r="H419" s="4">
        <f t="shared" si="6"/>
        <v>11718.440000000011</v>
      </c>
      <c r="I419" s="11" t="s">
        <v>213</v>
      </c>
      <c r="J419" s="72">
        <v>1137</v>
      </c>
      <c r="K419" s="3"/>
    </row>
    <row r="420" spans="1:11" s="11" customFormat="1" ht="22.5" hidden="1" customHeight="1" x14ac:dyDescent="0.3">
      <c r="A420" s="3">
        <v>2019</v>
      </c>
      <c r="B420" s="3" t="s">
        <v>133</v>
      </c>
      <c r="C420" s="5">
        <v>43650</v>
      </c>
      <c r="D420" s="79" t="s">
        <v>40</v>
      </c>
      <c r="E420" s="3" t="s">
        <v>100</v>
      </c>
      <c r="F420" s="2"/>
      <c r="G420" s="2">
        <v>10000</v>
      </c>
      <c r="H420" s="4">
        <f t="shared" si="6"/>
        <v>1718.4400000000114</v>
      </c>
      <c r="J420" s="72">
        <v>1552</v>
      </c>
      <c r="K420" s="3"/>
    </row>
    <row r="421" spans="1:11" s="11" customFormat="1" ht="22.5" hidden="1" customHeight="1" x14ac:dyDescent="0.3">
      <c r="A421" s="3">
        <v>2019</v>
      </c>
      <c r="B421" s="3" t="s">
        <v>133</v>
      </c>
      <c r="C421" s="5">
        <v>43654</v>
      </c>
      <c r="D421" s="79" t="s">
        <v>330</v>
      </c>
      <c r="E421" s="3" t="s">
        <v>310</v>
      </c>
      <c r="F421" s="2">
        <v>21600</v>
      </c>
      <c r="G421" s="2"/>
      <c r="H421" s="4">
        <f t="shared" si="6"/>
        <v>23318.44000000001</v>
      </c>
      <c r="J421" s="72">
        <v>521</v>
      </c>
      <c r="K421" s="3"/>
    </row>
    <row r="422" spans="1:11" s="11" customFormat="1" ht="22.5" hidden="1" customHeight="1" x14ac:dyDescent="0.3">
      <c r="A422" s="3">
        <v>2019</v>
      </c>
      <c r="B422" s="3" t="s">
        <v>133</v>
      </c>
      <c r="C422" s="5">
        <v>43654</v>
      </c>
      <c r="D422" s="79" t="s">
        <v>40</v>
      </c>
      <c r="E422" s="3" t="s">
        <v>100</v>
      </c>
      <c r="F422" s="2"/>
      <c r="G422" s="2">
        <v>21510.799999999999</v>
      </c>
      <c r="H422" s="4">
        <f t="shared" si="6"/>
        <v>1807.6400000000103</v>
      </c>
      <c r="J422" s="72">
        <v>1554</v>
      </c>
      <c r="K422" s="3"/>
    </row>
    <row r="423" spans="1:11" s="11" customFormat="1" ht="22.5" hidden="1" customHeight="1" x14ac:dyDescent="0.3">
      <c r="A423" s="3">
        <v>2019</v>
      </c>
      <c r="B423" s="3" t="s">
        <v>133</v>
      </c>
      <c r="C423" s="5">
        <v>43654</v>
      </c>
      <c r="D423" s="79" t="s">
        <v>151</v>
      </c>
      <c r="E423" s="3" t="s">
        <v>310</v>
      </c>
      <c r="F423" s="2">
        <v>8550</v>
      </c>
      <c r="G423" s="2"/>
      <c r="H423" s="4">
        <f t="shared" si="6"/>
        <v>10357.64000000001</v>
      </c>
      <c r="J423" s="72">
        <v>522</v>
      </c>
      <c r="K423" s="3"/>
    </row>
    <row r="424" spans="1:11" s="11" customFormat="1" ht="22.5" hidden="1" customHeight="1" x14ac:dyDescent="0.3">
      <c r="A424" s="3">
        <v>2019</v>
      </c>
      <c r="B424" s="3" t="s">
        <v>133</v>
      </c>
      <c r="C424" s="5">
        <v>43654</v>
      </c>
      <c r="D424" s="79" t="s">
        <v>376</v>
      </c>
      <c r="E424" s="3" t="s">
        <v>100</v>
      </c>
      <c r="F424" s="2"/>
      <c r="G424" s="2">
        <v>1200</v>
      </c>
      <c r="H424" s="4">
        <f t="shared" si="6"/>
        <v>9157.6400000000103</v>
      </c>
      <c r="J424" s="72">
        <v>1555</v>
      </c>
      <c r="K424" s="3"/>
    </row>
    <row r="425" spans="1:11" s="11" customFormat="1" ht="22.5" hidden="1" customHeight="1" x14ac:dyDescent="0.3">
      <c r="A425" s="3">
        <v>2019</v>
      </c>
      <c r="B425" s="3" t="s">
        <v>133</v>
      </c>
      <c r="C425" s="5">
        <v>43654</v>
      </c>
      <c r="D425" s="79" t="s">
        <v>294</v>
      </c>
      <c r="E425" s="3" t="s">
        <v>99</v>
      </c>
      <c r="F425" s="2"/>
      <c r="G425" s="2">
        <v>2000</v>
      </c>
      <c r="H425" s="4">
        <f t="shared" si="6"/>
        <v>7157.6400000000103</v>
      </c>
      <c r="I425" s="11" t="s">
        <v>334</v>
      </c>
      <c r="J425" s="72">
        <v>1556</v>
      </c>
      <c r="K425" s="3"/>
    </row>
    <row r="426" spans="1:11" s="11" customFormat="1" ht="22.5" hidden="1" customHeight="1" x14ac:dyDescent="0.3">
      <c r="A426" s="3">
        <v>2019</v>
      </c>
      <c r="B426" s="3" t="s">
        <v>133</v>
      </c>
      <c r="C426" s="5">
        <v>43655</v>
      </c>
      <c r="D426" s="79" t="s">
        <v>165</v>
      </c>
      <c r="E426" s="3" t="s">
        <v>310</v>
      </c>
      <c r="F426" s="2">
        <v>8150</v>
      </c>
      <c r="G426" s="2"/>
      <c r="H426" s="4">
        <f t="shared" si="6"/>
        <v>15307.64000000001</v>
      </c>
      <c r="J426" s="72">
        <v>523</v>
      </c>
      <c r="K426" s="3"/>
    </row>
    <row r="427" spans="1:11" s="11" customFormat="1" ht="22.5" hidden="1" customHeight="1" x14ac:dyDescent="0.3">
      <c r="A427" s="3">
        <v>2019</v>
      </c>
      <c r="B427" s="3" t="s">
        <v>133</v>
      </c>
      <c r="C427" s="5">
        <v>43655</v>
      </c>
      <c r="D427" s="79" t="s">
        <v>322</v>
      </c>
      <c r="E427" s="3" t="s">
        <v>259</v>
      </c>
      <c r="F427" s="2"/>
      <c r="G427" s="2">
        <v>10000</v>
      </c>
      <c r="H427" s="4">
        <f t="shared" si="6"/>
        <v>5307.6400000000103</v>
      </c>
      <c r="I427" s="11" t="s">
        <v>213</v>
      </c>
      <c r="J427" s="72">
        <v>1138</v>
      </c>
      <c r="K427" s="3"/>
    </row>
    <row r="428" spans="1:11" s="11" customFormat="1" ht="22.5" hidden="1" customHeight="1" x14ac:dyDescent="0.3">
      <c r="A428" s="3">
        <v>2019</v>
      </c>
      <c r="B428" s="3" t="s">
        <v>133</v>
      </c>
      <c r="C428" s="5">
        <v>43655</v>
      </c>
      <c r="D428" s="79" t="s">
        <v>323</v>
      </c>
      <c r="E428" s="3" t="s">
        <v>99</v>
      </c>
      <c r="F428" s="2"/>
      <c r="G428" s="2">
        <v>3000</v>
      </c>
      <c r="H428" s="4">
        <f t="shared" si="6"/>
        <v>2307.6400000000103</v>
      </c>
      <c r="I428" s="11" t="s">
        <v>332</v>
      </c>
      <c r="J428" s="72">
        <v>1557</v>
      </c>
      <c r="K428" s="3"/>
    </row>
    <row r="429" spans="1:11" s="11" customFormat="1" ht="22.5" hidden="1" customHeight="1" x14ac:dyDescent="0.3">
      <c r="A429" s="3">
        <v>2019</v>
      </c>
      <c r="B429" s="3" t="s">
        <v>133</v>
      </c>
      <c r="C429" s="5">
        <v>43656</v>
      </c>
      <c r="D429" s="79" t="s">
        <v>438</v>
      </c>
      <c r="E429" s="3" t="s">
        <v>310</v>
      </c>
      <c r="F429" s="2">
        <v>900</v>
      </c>
      <c r="G429" s="2"/>
      <c r="H429" s="4">
        <f t="shared" si="6"/>
        <v>3207.6400000000103</v>
      </c>
      <c r="J429" s="72">
        <v>526</v>
      </c>
      <c r="K429" s="3"/>
    </row>
    <row r="430" spans="1:11" s="11" customFormat="1" ht="22.5" hidden="1" customHeight="1" x14ac:dyDescent="0.3">
      <c r="A430" s="3">
        <v>2019</v>
      </c>
      <c r="B430" s="3" t="s">
        <v>133</v>
      </c>
      <c r="C430" s="5">
        <v>43656</v>
      </c>
      <c r="D430" s="79" t="s">
        <v>312</v>
      </c>
      <c r="E430" s="3" t="s">
        <v>99</v>
      </c>
      <c r="F430" s="2"/>
      <c r="G430" s="2">
        <v>50</v>
      </c>
      <c r="H430" s="4">
        <f t="shared" si="6"/>
        <v>3157.6400000000103</v>
      </c>
      <c r="I430" s="11" t="s">
        <v>331</v>
      </c>
      <c r="J430" s="72">
        <v>1558</v>
      </c>
      <c r="K430" s="3"/>
    </row>
    <row r="431" spans="1:11" s="11" customFormat="1" ht="22.5" hidden="1" customHeight="1" x14ac:dyDescent="0.3">
      <c r="A431" s="3">
        <v>2019</v>
      </c>
      <c r="B431" s="3" t="s">
        <v>133</v>
      </c>
      <c r="C431" s="5">
        <v>43656</v>
      </c>
      <c r="D431" s="79" t="s">
        <v>320</v>
      </c>
      <c r="E431" s="3" t="s">
        <v>259</v>
      </c>
      <c r="F431" s="2">
        <v>650</v>
      </c>
      <c r="G431" s="2"/>
      <c r="H431" s="4">
        <f t="shared" si="6"/>
        <v>3807.6400000000103</v>
      </c>
      <c r="I431" s="1" t="s">
        <v>334</v>
      </c>
      <c r="J431" s="72">
        <v>1139</v>
      </c>
      <c r="K431" s="3"/>
    </row>
    <row r="432" spans="1:11" s="11" customFormat="1" ht="22.5" hidden="1" customHeight="1" x14ac:dyDescent="0.3">
      <c r="A432" s="3">
        <v>2019</v>
      </c>
      <c r="B432" s="3" t="s">
        <v>133</v>
      </c>
      <c r="C432" s="5">
        <v>43657</v>
      </c>
      <c r="D432" s="79" t="s">
        <v>313</v>
      </c>
      <c r="E432" s="3" t="s">
        <v>99</v>
      </c>
      <c r="F432" s="2">
        <v>10000</v>
      </c>
      <c r="G432" s="2"/>
      <c r="H432" s="4">
        <f t="shared" si="6"/>
        <v>13807.64000000001</v>
      </c>
      <c r="J432" s="72">
        <v>1559</v>
      </c>
      <c r="K432" s="3"/>
    </row>
    <row r="433" spans="1:11" s="11" customFormat="1" ht="22.5" hidden="1" customHeight="1" x14ac:dyDescent="0.3">
      <c r="A433" s="3">
        <v>2019</v>
      </c>
      <c r="B433" s="3" t="s">
        <v>133</v>
      </c>
      <c r="C433" s="5">
        <v>43657</v>
      </c>
      <c r="D433" s="79" t="s">
        <v>283</v>
      </c>
      <c r="E433" s="3" t="s">
        <v>100</v>
      </c>
      <c r="F433" s="2"/>
      <c r="G433" s="2">
        <v>7128.23</v>
      </c>
      <c r="H433" s="4">
        <f t="shared" si="6"/>
        <v>6679.4100000000108</v>
      </c>
      <c r="J433" s="72">
        <v>1560</v>
      </c>
      <c r="K433" s="3"/>
    </row>
    <row r="434" spans="1:11" s="11" customFormat="1" ht="22.5" hidden="1" customHeight="1" x14ac:dyDescent="0.3">
      <c r="A434" s="3">
        <v>2019</v>
      </c>
      <c r="B434" s="3" t="s">
        <v>133</v>
      </c>
      <c r="C434" s="5">
        <v>43657</v>
      </c>
      <c r="D434" s="79" t="s">
        <v>42</v>
      </c>
      <c r="E434" s="3" t="s">
        <v>99</v>
      </c>
      <c r="F434" s="2"/>
      <c r="G434" s="2">
        <v>1940</v>
      </c>
      <c r="H434" s="4">
        <f t="shared" si="6"/>
        <v>4739.4100000000108</v>
      </c>
      <c r="I434" s="11" t="s">
        <v>335</v>
      </c>
      <c r="J434" s="72">
        <v>1561</v>
      </c>
      <c r="K434" s="3"/>
    </row>
    <row r="435" spans="1:11" s="11" customFormat="1" ht="22.5" hidden="1" customHeight="1" x14ac:dyDescent="0.3">
      <c r="A435" s="3">
        <v>2019</v>
      </c>
      <c r="B435" s="3" t="s">
        <v>133</v>
      </c>
      <c r="C435" s="5">
        <v>43657</v>
      </c>
      <c r="D435" s="79" t="s">
        <v>30</v>
      </c>
      <c r="E435" s="3" t="s">
        <v>99</v>
      </c>
      <c r="F435" s="2"/>
      <c r="G435" s="2">
        <v>419</v>
      </c>
      <c r="H435" s="4">
        <f t="shared" si="6"/>
        <v>4320.4100000000108</v>
      </c>
      <c r="I435" s="11" t="s">
        <v>336</v>
      </c>
      <c r="J435" s="72">
        <v>1562</v>
      </c>
      <c r="K435" s="3"/>
    </row>
    <row r="436" spans="1:11" s="11" customFormat="1" ht="22.5" hidden="1" customHeight="1" x14ac:dyDescent="0.3">
      <c r="A436" s="3">
        <v>2019</v>
      </c>
      <c r="B436" s="3" t="s">
        <v>133</v>
      </c>
      <c r="C436" s="5">
        <v>43657</v>
      </c>
      <c r="D436" s="79" t="s">
        <v>112</v>
      </c>
      <c r="E436" s="3" t="s">
        <v>99</v>
      </c>
      <c r="F436" s="2"/>
      <c r="G436" s="2">
        <v>72.599999999999994</v>
      </c>
      <c r="H436" s="4">
        <f t="shared" si="6"/>
        <v>4247.8100000000104</v>
      </c>
      <c r="I436" s="11" t="s">
        <v>256</v>
      </c>
      <c r="J436" s="72">
        <v>1563</v>
      </c>
      <c r="K436" s="3"/>
    </row>
    <row r="437" spans="1:11" s="11" customFormat="1" ht="22.5" hidden="1" customHeight="1" x14ac:dyDescent="0.3">
      <c r="A437" s="3">
        <v>2019</v>
      </c>
      <c r="B437" s="3" t="s">
        <v>133</v>
      </c>
      <c r="C437" s="5">
        <v>43657</v>
      </c>
      <c r="D437" s="79" t="s">
        <v>35</v>
      </c>
      <c r="E437" s="3" t="s">
        <v>99</v>
      </c>
      <c r="F437" s="2"/>
      <c r="G437" s="2">
        <v>566</v>
      </c>
      <c r="H437" s="4">
        <f t="shared" si="6"/>
        <v>3681.8100000000104</v>
      </c>
      <c r="I437" s="11" t="s">
        <v>206</v>
      </c>
      <c r="J437" s="72">
        <v>1564</v>
      </c>
      <c r="K437" s="3"/>
    </row>
    <row r="438" spans="1:11" s="11" customFormat="1" ht="22.5" hidden="1" customHeight="1" x14ac:dyDescent="0.3">
      <c r="A438" s="3">
        <v>2019</v>
      </c>
      <c r="B438" s="3" t="s">
        <v>133</v>
      </c>
      <c r="C438" s="5">
        <v>43657</v>
      </c>
      <c r="D438" s="79" t="s">
        <v>323</v>
      </c>
      <c r="E438" s="3" t="s">
        <v>99</v>
      </c>
      <c r="F438" s="2"/>
      <c r="G438" s="2">
        <v>3000</v>
      </c>
      <c r="H438" s="4">
        <f t="shared" si="6"/>
        <v>681.8100000000104</v>
      </c>
      <c r="I438" s="11" t="s">
        <v>332</v>
      </c>
      <c r="J438" s="72">
        <v>1567</v>
      </c>
      <c r="K438" s="3"/>
    </row>
    <row r="439" spans="1:11" s="11" customFormat="1" ht="22.5" hidden="1" customHeight="1" x14ac:dyDescent="0.3">
      <c r="A439" s="3">
        <v>2019</v>
      </c>
      <c r="B439" s="3" t="s">
        <v>133</v>
      </c>
      <c r="C439" s="5">
        <v>43661</v>
      </c>
      <c r="D439" s="79" t="s">
        <v>45</v>
      </c>
      <c r="E439" s="3" t="s">
        <v>310</v>
      </c>
      <c r="F439" s="2">
        <v>6250</v>
      </c>
      <c r="G439" s="2"/>
      <c r="H439" s="4">
        <f t="shared" si="6"/>
        <v>6931.8100000000104</v>
      </c>
      <c r="J439" s="72">
        <v>528</v>
      </c>
      <c r="K439" s="3"/>
    </row>
    <row r="440" spans="1:11" s="11" customFormat="1" ht="22.5" hidden="1" customHeight="1" x14ac:dyDescent="0.3">
      <c r="A440" s="3">
        <v>2019</v>
      </c>
      <c r="B440" s="3" t="s">
        <v>133</v>
      </c>
      <c r="C440" s="5">
        <v>43662</v>
      </c>
      <c r="D440" s="79" t="s">
        <v>323</v>
      </c>
      <c r="E440" s="3" t="s">
        <v>99</v>
      </c>
      <c r="F440" s="2"/>
      <c r="G440" s="2">
        <v>3000</v>
      </c>
      <c r="H440" s="4">
        <f t="shared" si="6"/>
        <v>3931.8100000000104</v>
      </c>
      <c r="I440" s="11" t="s">
        <v>332</v>
      </c>
      <c r="J440" s="72">
        <v>1568</v>
      </c>
      <c r="K440" s="3"/>
    </row>
    <row r="441" spans="1:11" s="11" customFormat="1" ht="22.5" hidden="1" customHeight="1" x14ac:dyDescent="0.3">
      <c r="A441" s="3">
        <v>2019</v>
      </c>
      <c r="B441" s="3" t="s">
        <v>133</v>
      </c>
      <c r="C441" s="5">
        <v>43664</v>
      </c>
      <c r="D441" s="79" t="s">
        <v>1447</v>
      </c>
      <c r="E441" s="3" t="s">
        <v>310</v>
      </c>
      <c r="F441" s="2">
        <v>5780</v>
      </c>
      <c r="G441" s="2"/>
      <c r="H441" s="4">
        <f t="shared" si="6"/>
        <v>9711.8100000000104</v>
      </c>
      <c r="J441" s="72">
        <v>530</v>
      </c>
      <c r="K441" s="3"/>
    </row>
    <row r="442" spans="1:11" s="11" customFormat="1" ht="22.5" hidden="1" customHeight="1" x14ac:dyDescent="0.3">
      <c r="A442" s="3">
        <v>2019</v>
      </c>
      <c r="B442" s="3" t="s">
        <v>133</v>
      </c>
      <c r="C442" s="5">
        <v>43665</v>
      </c>
      <c r="D442" s="79" t="s">
        <v>323</v>
      </c>
      <c r="E442" s="3" t="s">
        <v>99</v>
      </c>
      <c r="F442" s="2"/>
      <c r="G442" s="2">
        <v>3000</v>
      </c>
      <c r="H442" s="4">
        <f t="shared" si="6"/>
        <v>6711.8100000000104</v>
      </c>
      <c r="I442" s="11" t="s">
        <v>332</v>
      </c>
      <c r="J442" s="72">
        <v>1569</v>
      </c>
      <c r="K442" s="3"/>
    </row>
    <row r="443" spans="1:11" s="11" customFormat="1" ht="22.5" hidden="1" customHeight="1" x14ac:dyDescent="0.3">
      <c r="A443" s="3">
        <v>2019</v>
      </c>
      <c r="B443" s="3" t="s">
        <v>133</v>
      </c>
      <c r="C443" s="5">
        <v>43668</v>
      </c>
      <c r="D443" s="79" t="s">
        <v>45</v>
      </c>
      <c r="E443" s="3" t="s">
        <v>310</v>
      </c>
      <c r="F443" s="2">
        <v>6250</v>
      </c>
      <c r="G443" s="2"/>
      <c r="H443" s="4">
        <f t="shared" si="6"/>
        <v>12961.81000000001</v>
      </c>
      <c r="J443" s="72">
        <v>531</v>
      </c>
      <c r="K443" s="3"/>
    </row>
    <row r="444" spans="1:11" s="11" customFormat="1" ht="22.5" hidden="1" customHeight="1" x14ac:dyDescent="0.3">
      <c r="A444" s="3">
        <v>2019</v>
      </c>
      <c r="B444" s="3" t="s">
        <v>133</v>
      </c>
      <c r="C444" s="5">
        <v>43669</v>
      </c>
      <c r="D444" s="79" t="s">
        <v>26</v>
      </c>
      <c r="E444" s="3" t="s">
        <v>310</v>
      </c>
      <c r="F444" s="2">
        <v>8840</v>
      </c>
      <c r="G444" s="2"/>
      <c r="H444" s="4">
        <f t="shared" si="6"/>
        <v>21801.810000000012</v>
      </c>
      <c r="J444" s="72">
        <v>532</v>
      </c>
      <c r="K444" s="3"/>
    </row>
    <row r="445" spans="1:11" s="11" customFormat="1" ht="22.5" hidden="1" customHeight="1" x14ac:dyDescent="0.3">
      <c r="A445" s="3">
        <v>2019</v>
      </c>
      <c r="B445" s="3" t="s">
        <v>133</v>
      </c>
      <c r="C445" s="5">
        <v>43670</v>
      </c>
      <c r="D445" s="79" t="s">
        <v>323</v>
      </c>
      <c r="E445" s="3" t="s">
        <v>99</v>
      </c>
      <c r="F445" s="2"/>
      <c r="G445" s="2">
        <v>3000</v>
      </c>
      <c r="H445" s="4">
        <f t="shared" si="6"/>
        <v>18801.810000000012</v>
      </c>
      <c r="I445" s="11" t="s">
        <v>332</v>
      </c>
      <c r="J445" s="72">
        <v>1572</v>
      </c>
      <c r="K445" s="3"/>
    </row>
    <row r="446" spans="1:11" s="11" customFormat="1" ht="22.5" hidden="1" customHeight="1" x14ac:dyDescent="0.3">
      <c r="A446" s="3">
        <v>2019</v>
      </c>
      <c r="B446" s="3" t="s">
        <v>133</v>
      </c>
      <c r="C446" s="5">
        <v>43670</v>
      </c>
      <c r="D446" s="79" t="s">
        <v>158</v>
      </c>
      <c r="E446" s="3" t="s">
        <v>310</v>
      </c>
      <c r="F446" s="2">
        <v>15150</v>
      </c>
      <c r="G446" s="2"/>
      <c r="H446" s="4">
        <f t="shared" si="6"/>
        <v>33951.810000000012</v>
      </c>
      <c r="J446" s="72">
        <v>533</v>
      </c>
      <c r="K446" s="3"/>
    </row>
    <row r="447" spans="1:11" s="11" customFormat="1" ht="22.5" hidden="1" customHeight="1" x14ac:dyDescent="0.3">
      <c r="A447" s="3">
        <v>2019</v>
      </c>
      <c r="B447" s="3" t="s">
        <v>133</v>
      </c>
      <c r="C447" s="5">
        <v>43675</v>
      </c>
      <c r="D447" s="79" t="s">
        <v>323</v>
      </c>
      <c r="E447" s="3" t="s">
        <v>99</v>
      </c>
      <c r="F447" s="2"/>
      <c r="G447" s="2">
        <v>3000</v>
      </c>
      <c r="H447" s="4">
        <f t="shared" si="6"/>
        <v>30951.810000000012</v>
      </c>
      <c r="I447" s="11" t="s">
        <v>332</v>
      </c>
      <c r="J447" s="72">
        <v>1573</v>
      </c>
      <c r="K447" s="3"/>
    </row>
    <row r="448" spans="1:11" s="11" customFormat="1" ht="22.5" hidden="1" customHeight="1" x14ac:dyDescent="0.3">
      <c r="A448" s="3">
        <v>2019</v>
      </c>
      <c r="B448" s="3" t="s">
        <v>133</v>
      </c>
      <c r="C448" s="5">
        <v>43675</v>
      </c>
      <c r="D448" s="79" t="s">
        <v>322</v>
      </c>
      <c r="E448" s="3" t="s">
        <v>259</v>
      </c>
      <c r="F448" s="2"/>
      <c r="G448" s="2">
        <v>5000</v>
      </c>
      <c r="H448" s="4">
        <f t="shared" si="6"/>
        <v>25951.810000000012</v>
      </c>
      <c r="I448" s="11" t="s">
        <v>213</v>
      </c>
      <c r="J448" s="72">
        <v>1141</v>
      </c>
      <c r="K448" s="3"/>
    </row>
    <row r="449" spans="1:11" s="11" customFormat="1" ht="22.5" hidden="1" customHeight="1" x14ac:dyDescent="0.3">
      <c r="A449" s="3">
        <v>2019</v>
      </c>
      <c r="B449" s="3" t="s">
        <v>133</v>
      </c>
      <c r="C449" s="5">
        <v>43677</v>
      </c>
      <c r="D449" s="79" t="s">
        <v>183</v>
      </c>
      <c r="E449" s="3" t="s">
        <v>310</v>
      </c>
      <c r="F449" s="2">
        <v>3794</v>
      </c>
      <c r="G449" s="2"/>
      <c r="H449" s="4">
        <f t="shared" si="6"/>
        <v>29745.810000000012</v>
      </c>
      <c r="J449" s="72">
        <v>537</v>
      </c>
      <c r="K449" s="3"/>
    </row>
    <row r="450" spans="1:11" s="11" customFormat="1" ht="22.5" hidden="1" customHeight="1" x14ac:dyDescent="0.3">
      <c r="A450" s="3">
        <v>2019</v>
      </c>
      <c r="B450" s="3" t="s">
        <v>133</v>
      </c>
      <c r="C450" s="5">
        <v>43677</v>
      </c>
      <c r="D450" s="79" t="s">
        <v>340</v>
      </c>
      <c r="E450" s="3" t="s">
        <v>100</v>
      </c>
      <c r="F450" s="2"/>
      <c r="G450" s="2">
        <v>15462.67</v>
      </c>
      <c r="H450" s="4">
        <f t="shared" si="6"/>
        <v>14283.140000000012</v>
      </c>
      <c r="J450" s="72">
        <v>1577</v>
      </c>
      <c r="K450" s="3"/>
    </row>
    <row r="451" spans="1:11" s="11" customFormat="1" ht="22.5" hidden="1" customHeight="1" x14ac:dyDescent="0.3">
      <c r="A451" s="3">
        <v>2019</v>
      </c>
      <c r="B451" s="3" t="s">
        <v>133</v>
      </c>
      <c r="C451" s="5">
        <v>43677</v>
      </c>
      <c r="D451" s="79" t="s">
        <v>245</v>
      </c>
      <c r="E451" s="3" t="s">
        <v>100</v>
      </c>
      <c r="F451" s="2"/>
      <c r="G451" s="2">
        <v>1086.56</v>
      </c>
      <c r="H451" s="4">
        <f t="shared" si="6"/>
        <v>13196.580000000013</v>
      </c>
      <c r="J451" s="72">
        <v>1578</v>
      </c>
      <c r="K451" s="3"/>
    </row>
    <row r="452" spans="1:11" s="11" customFormat="1" ht="22.5" hidden="1" customHeight="1" x14ac:dyDescent="0.3">
      <c r="A452" s="3">
        <v>2019</v>
      </c>
      <c r="B452" s="3" t="s">
        <v>133</v>
      </c>
      <c r="C452" s="5">
        <v>43677</v>
      </c>
      <c r="D452" s="79" t="s">
        <v>40</v>
      </c>
      <c r="E452" s="3" t="s">
        <v>100</v>
      </c>
      <c r="F452" s="2"/>
      <c r="G452" s="2">
        <v>5000</v>
      </c>
      <c r="H452" s="4">
        <f t="shared" ref="H452:H515" si="7">H451+F452-G452</f>
        <v>8196.5800000000127</v>
      </c>
      <c r="J452" s="72">
        <v>1579</v>
      </c>
      <c r="K452" s="3"/>
    </row>
    <row r="453" spans="1:11" s="11" customFormat="1" ht="22.5" hidden="1" customHeight="1" x14ac:dyDescent="0.3">
      <c r="A453" s="3">
        <v>2019</v>
      </c>
      <c r="B453" s="3" t="s">
        <v>133</v>
      </c>
      <c r="C453" s="5">
        <v>43677</v>
      </c>
      <c r="D453" s="79" t="s">
        <v>263</v>
      </c>
      <c r="E453" s="3" t="s">
        <v>100</v>
      </c>
      <c r="F453" s="2"/>
      <c r="G453" s="2">
        <v>167.7</v>
      </c>
      <c r="H453" s="4">
        <f t="shared" si="7"/>
        <v>8028.8800000000128</v>
      </c>
      <c r="J453" s="72">
        <v>1580</v>
      </c>
      <c r="K453" s="3"/>
    </row>
    <row r="454" spans="1:11" s="11" customFormat="1" ht="22.5" hidden="1" customHeight="1" x14ac:dyDescent="0.3">
      <c r="A454" s="3">
        <v>2019</v>
      </c>
      <c r="B454" s="3" t="s">
        <v>133</v>
      </c>
      <c r="C454" s="5">
        <v>43677</v>
      </c>
      <c r="D454" s="79" t="s">
        <v>312</v>
      </c>
      <c r="E454" s="3" t="s">
        <v>99</v>
      </c>
      <c r="F454" s="2"/>
      <c r="G454" s="2">
        <v>0.4</v>
      </c>
      <c r="H454" s="4">
        <f t="shared" si="7"/>
        <v>8028.4800000000132</v>
      </c>
      <c r="I454" s="11" t="s">
        <v>331</v>
      </c>
      <c r="J454" s="72">
        <v>1581</v>
      </c>
      <c r="K454" s="3"/>
    </row>
    <row r="455" spans="1:11" s="11" customFormat="1" ht="22.5" hidden="1" customHeight="1" x14ac:dyDescent="0.3">
      <c r="A455" s="3">
        <v>2019</v>
      </c>
      <c r="B455" s="3" t="s">
        <v>135</v>
      </c>
      <c r="C455" s="5">
        <v>43678</v>
      </c>
      <c r="D455" s="79" t="s">
        <v>445</v>
      </c>
      <c r="E455" s="3" t="s">
        <v>100</v>
      </c>
      <c r="F455" s="2"/>
      <c r="G455" s="2">
        <v>1000</v>
      </c>
      <c r="H455" s="4">
        <f t="shared" si="7"/>
        <v>7028.4800000000132</v>
      </c>
      <c r="J455" s="72">
        <v>1593</v>
      </c>
      <c r="K455" s="3"/>
    </row>
    <row r="456" spans="1:11" s="11" customFormat="1" ht="22.5" hidden="1" customHeight="1" x14ac:dyDescent="0.3">
      <c r="A456" s="3">
        <v>2019</v>
      </c>
      <c r="B456" s="3" t="s">
        <v>135</v>
      </c>
      <c r="C456" s="5">
        <v>43678</v>
      </c>
      <c r="D456" s="79" t="s">
        <v>446</v>
      </c>
      <c r="E456" s="3" t="s">
        <v>100</v>
      </c>
      <c r="F456" s="2"/>
      <c r="G456" s="2">
        <v>600</v>
      </c>
      <c r="H456" s="4">
        <f t="shared" si="7"/>
        <v>6428.4800000000132</v>
      </c>
      <c r="J456" s="72">
        <v>1594</v>
      </c>
      <c r="K456" s="3"/>
    </row>
    <row r="457" spans="1:11" s="11" customFormat="1" ht="22.5" hidden="1" customHeight="1" x14ac:dyDescent="0.3">
      <c r="A457" s="3">
        <v>2019</v>
      </c>
      <c r="B457" s="3" t="s">
        <v>135</v>
      </c>
      <c r="C457" s="5">
        <v>43678</v>
      </c>
      <c r="D457" s="79" t="s">
        <v>350</v>
      </c>
      <c r="E457" s="3" t="s">
        <v>100</v>
      </c>
      <c r="F457" s="2"/>
      <c r="G457" s="2">
        <v>50</v>
      </c>
      <c r="H457" s="4">
        <f t="shared" si="7"/>
        <v>6378.4800000000132</v>
      </c>
      <c r="J457" s="72">
        <v>1595</v>
      </c>
      <c r="K457" s="3"/>
    </row>
    <row r="458" spans="1:11" s="11" customFormat="1" ht="22.5" hidden="1" customHeight="1" x14ac:dyDescent="0.3">
      <c r="A458" s="3">
        <v>2019</v>
      </c>
      <c r="B458" s="3" t="s">
        <v>135</v>
      </c>
      <c r="C458" s="5">
        <v>43678</v>
      </c>
      <c r="D458" s="79" t="s">
        <v>312</v>
      </c>
      <c r="E458" s="3" t="s">
        <v>99</v>
      </c>
      <c r="F458" s="2"/>
      <c r="G458" s="2">
        <v>0.3</v>
      </c>
      <c r="H458" s="4">
        <f t="shared" si="7"/>
        <v>6378.180000000013</v>
      </c>
      <c r="I458" s="11" t="s">
        <v>331</v>
      </c>
      <c r="J458" s="72">
        <v>1590</v>
      </c>
      <c r="K458" s="3"/>
    </row>
    <row r="459" spans="1:11" s="11" customFormat="1" ht="22.5" hidden="1" customHeight="1" x14ac:dyDescent="0.3">
      <c r="A459" s="3">
        <v>2019</v>
      </c>
      <c r="B459" s="3" t="s">
        <v>135</v>
      </c>
      <c r="C459" s="5">
        <v>43678</v>
      </c>
      <c r="D459" s="79" t="s">
        <v>322</v>
      </c>
      <c r="E459" s="3" t="s">
        <v>259</v>
      </c>
      <c r="F459" s="2"/>
      <c r="G459" s="2">
        <v>5000</v>
      </c>
      <c r="H459" s="4">
        <f t="shared" si="7"/>
        <v>1378.180000000013</v>
      </c>
      <c r="I459" s="11" t="s">
        <v>213</v>
      </c>
      <c r="J459" s="72">
        <v>1163</v>
      </c>
      <c r="K459" s="3"/>
    </row>
    <row r="460" spans="1:11" s="11" customFormat="1" ht="22.5" hidden="1" customHeight="1" x14ac:dyDescent="0.3">
      <c r="A460" s="3">
        <v>2019</v>
      </c>
      <c r="B460" s="3" t="s">
        <v>135</v>
      </c>
      <c r="C460" s="5">
        <v>43678</v>
      </c>
      <c r="D460" s="79" t="s">
        <v>312</v>
      </c>
      <c r="E460" s="3" t="s">
        <v>99</v>
      </c>
      <c r="F460" s="2"/>
      <c r="G460" s="2">
        <v>40</v>
      </c>
      <c r="H460" s="4">
        <f t="shared" si="7"/>
        <v>1338.180000000013</v>
      </c>
      <c r="I460" s="11" t="s">
        <v>331</v>
      </c>
      <c r="J460" s="72">
        <v>1590</v>
      </c>
      <c r="K460" s="3"/>
    </row>
    <row r="461" spans="1:11" s="11" customFormat="1" ht="22.5" hidden="1" customHeight="1" x14ac:dyDescent="0.3">
      <c r="A461" s="3">
        <v>2019</v>
      </c>
      <c r="B461" s="3" t="s">
        <v>135</v>
      </c>
      <c r="C461" s="5">
        <v>43679</v>
      </c>
      <c r="D461" s="79" t="s">
        <v>165</v>
      </c>
      <c r="E461" s="3" t="s">
        <v>310</v>
      </c>
      <c r="F461" s="2">
        <v>7310</v>
      </c>
      <c r="G461" s="2"/>
      <c r="H461" s="4">
        <f t="shared" si="7"/>
        <v>8648.180000000013</v>
      </c>
      <c r="J461" s="72">
        <v>540</v>
      </c>
      <c r="K461" s="3"/>
    </row>
    <row r="462" spans="1:11" s="11" customFormat="1" ht="22.5" hidden="1" customHeight="1" x14ac:dyDescent="0.3">
      <c r="A462" s="3">
        <v>2019</v>
      </c>
      <c r="B462" s="3" t="s">
        <v>135</v>
      </c>
      <c r="C462" s="5">
        <v>43682</v>
      </c>
      <c r="D462" s="79" t="s">
        <v>323</v>
      </c>
      <c r="E462" s="3" t="s">
        <v>99</v>
      </c>
      <c r="F462" s="2"/>
      <c r="G462" s="2">
        <v>3000</v>
      </c>
      <c r="H462" s="4">
        <f t="shared" si="7"/>
        <v>5648.180000000013</v>
      </c>
      <c r="I462" s="11" t="s">
        <v>332</v>
      </c>
      <c r="J462" s="72">
        <v>1591</v>
      </c>
      <c r="K462" s="3"/>
    </row>
    <row r="463" spans="1:11" s="11" customFormat="1" ht="22.5" hidden="1" customHeight="1" x14ac:dyDescent="0.3">
      <c r="A463" s="3">
        <v>2019</v>
      </c>
      <c r="B463" s="3" t="s">
        <v>135</v>
      </c>
      <c r="C463" s="5">
        <v>43682</v>
      </c>
      <c r="D463" s="79" t="s">
        <v>313</v>
      </c>
      <c r="E463" s="3" t="s">
        <v>99</v>
      </c>
      <c r="F463" s="2">
        <v>25000</v>
      </c>
      <c r="G463" s="2"/>
      <c r="H463" s="4">
        <f t="shared" si="7"/>
        <v>30648.180000000015</v>
      </c>
      <c r="I463" s="11" t="s">
        <v>272</v>
      </c>
      <c r="J463" s="72">
        <v>1592</v>
      </c>
      <c r="K463" s="3"/>
    </row>
    <row r="464" spans="1:11" s="11" customFormat="1" ht="22.5" hidden="1" customHeight="1" x14ac:dyDescent="0.3">
      <c r="A464" s="3">
        <v>2019</v>
      </c>
      <c r="B464" s="3" t="s">
        <v>135</v>
      </c>
      <c r="C464" s="5">
        <v>43682</v>
      </c>
      <c r="D464" s="79" t="s">
        <v>40</v>
      </c>
      <c r="E464" s="3" t="s">
        <v>100</v>
      </c>
      <c r="F464" s="2"/>
      <c r="G464" s="2">
        <v>10000</v>
      </c>
      <c r="H464" s="4">
        <f t="shared" si="7"/>
        <v>20648.180000000015</v>
      </c>
      <c r="J464" s="72">
        <v>1596</v>
      </c>
      <c r="K464" s="3"/>
    </row>
    <row r="465" spans="1:11" s="11" customFormat="1" ht="22.5" hidden="1" customHeight="1" x14ac:dyDescent="0.3">
      <c r="A465" s="3">
        <v>2019</v>
      </c>
      <c r="B465" s="3" t="s">
        <v>135</v>
      </c>
      <c r="C465" s="5">
        <v>43682</v>
      </c>
      <c r="D465" s="79" t="s">
        <v>229</v>
      </c>
      <c r="E465" s="3" t="s">
        <v>100</v>
      </c>
      <c r="F465" s="2"/>
      <c r="G465" s="2">
        <v>200</v>
      </c>
      <c r="H465" s="4">
        <f t="shared" si="7"/>
        <v>20448.180000000015</v>
      </c>
      <c r="J465" s="72">
        <v>1597</v>
      </c>
      <c r="K465" s="3"/>
    </row>
    <row r="466" spans="1:11" s="11" customFormat="1" ht="22.5" hidden="1" customHeight="1" x14ac:dyDescent="0.3">
      <c r="A466" s="3">
        <v>2019</v>
      </c>
      <c r="B466" s="3" t="s">
        <v>135</v>
      </c>
      <c r="C466" s="5">
        <v>43682</v>
      </c>
      <c r="D466" s="79" t="s">
        <v>407</v>
      </c>
      <c r="E466" s="3" t="s">
        <v>100</v>
      </c>
      <c r="F466" s="2"/>
      <c r="G466" s="2">
        <v>250</v>
      </c>
      <c r="H466" s="4">
        <f t="shared" si="7"/>
        <v>20198.180000000015</v>
      </c>
      <c r="J466" s="72">
        <v>1598</v>
      </c>
      <c r="K466" s="3"/>
    </row>
    <row r="467" spans="1:11" s="11" customFormat="1" ht="22.5" hidden="1" customHeight="1" x14ac:dyDescent="0.3">
      <c r="A467" s="3">
        <v>2019</v>
      </c>
      <c r="B467" s="3" t="s">
        <v>135</v>
      </c>
      <c r="C467" s="5">
        <v>43682</v>
      </c>
      <c r="D467" s="79" t="s">
        <v>384</v>
      </c>
      <c r="E467" s="3" t="s">
        <v>100</v>
      </c>
      <c r="F467" s="2"/>
      <c r="G467" s="2">
        <v>850</v>
      </c>
      <c r="H467" s="4">
        <f t="shared" si="7"/>
        <v>19348.180000000015</v>
      </c>
      <c r="J467" s="72">
        <v>1599</v>
      </c>
      <c r="K467" s="3"/>
    </row>
    <row r="468" spans="1:11" s="11" customFormat="1" ht="22.5" hidden="1" customHeight="1" x14ac:dyDescent="0.3">
      <c r="A468" s="3">
        <v>2019</v>
      </c>
      <c r="B468" s="3" t="s">
        <v>135</v>
      </c>
      <c r="C468" s="5">
        <v>43682</v>
      </c>
      <c r="D468" s="79" t="s">
        <v>289</v>
      </c>
      <c r="E468" s="3" t="s">
        <v>100</v>
      </c>
      <c r="F468" s="2"/>
      <c r="G468" s="2">
        <v>440</v>
      </c>
      <c r="H468" s="4">
        <f t="shared" si="7"/>
        <v>18908.180000000015</v>
      </c>
      <c r="J468" s="72">
        <v>1600</v>
      </c>
      <c r="K468" s="3"/>
    </row>
    <row r="469" spans="1:11" s="11" customFormat="1" ht="22.5" hidden="1" customHeight="1" x14ac:dyDescent="0.3">
      <c r="A469" s="3">
        <v>2019</v>
      </c>
      <c r="B469" s="3" t="s">
        <v>135</v>
      </c>
      <c r="C469" s="5">
        <v>43682</v>
      </c>
      <c r="D469" s="79" t="s">
        <v>154</v>
      </c>
      <c r="E469" s="3" t="s">
        <v>100</v>
      </c>
      <c r="F469" s="2"/>
      <c r="G469" s="2">
        <v>26.5</v>
      </c>
      <c r="H469" s="4">
        <f t="shared" si="7"/>
        <v>18881.680000000015</v>
      </c>
      <c r="J469" s="72">
        <v>1601</v>
      </c>
      <c r="K469" s="3"/>
    </row>
    <row r="470" spans="1:11" s="11" customFormat="1" ht="22.5" hidden="1" customHeight="1" x14ac:dyDescent="0.3">
      <c r="A470" s="3">
        <v>2019</v>
      </c>
      <c r="B470" s="3" t="s">
        <v>135</v>
      </c>
      <c r="C470" s="5">
        <v>43682</v>
      </c>
      <c r="D470" s="79" t="s">
        <v>312</v>
      </c>
      <c r="E470" s="3" t="s">
        <v>99</v>
      </c>
      <c r="F470" s="2"/>
      <c r="G470" s="2">
        <v>0.6</v>
      </c>
      <c r="H470" s="4">
        <f t="shared" si="7"/>
        <v>18881.080000000016</v>
      </c>
      <c r="I470" s="11" t="s">
        <v>331</v>
      </c>
      <c r="J470" s="72">
        <v>1602</v>
      </c>
      <c r="K470" s="3"/>
    </row>
    <row r="471" spans="1:11" s="11" customFormat="1" ht="22.5" hidden="1" customHeight="1" x14ac:dyDescent="0.3">
      <c r="A471" s="3">
        <v>2019</v>
      </c>
      <c r="B471" s="3" t="s">
        <v>135</v>
      </c>
      <c r="C471" s="5">
        <v>43682</v>
      </c>
      <c r="D471" s="79" t="s">
        <v>447</v>
      </c>
      <c r="E471" s="3" t="s">
        <v>310</v>
      </c>
      <c r="F471" s="2">
        <v>1150</v>
      </c>
      <c r="G471" s="2"/>
      <c r="H471" s="4">
        <f t="shared" si="7"/>
        <v>20031.080000000016</v>
      </c>
      <c r="J471" s="72">
        <v>541</v>
      </c>
      <c r="K471" s="3"/>
    </row>
    <row r="472" spans="1:11" s="11" customFormat="1" ht="22.5" hidden="1" customHeight="1" x14ac:dyDescent="0.3">
      <c r="A472" s="3">
        <v>2019</v>
      </c>
      <c r="B472" s="3" t="s">
        <v>135</v>
      </c>
      <c r="C472" s="5">
        <v>43682</v>
      </c>
      <c r="D472" s="79" t="s">
        <v>60</v>
      </c>
      <c r="E472" s="3" t="s">
        <v>310</v>
      </c>
      <c r="F472" s="2">
        <v>2300</v>
      </c>
      <c r="G472" s="2"/>
      <c r="H472" s="4">
        <f t="shared" si="7"/>
        <v>22331.080000000016</v>
      </c>
      <c r="J472" s="72">
        <v>542</v>
      </c>
      <c r="K472" s="3"/>
    </row>
    <row r="473" spans="1:11" s="11" customFormat="1" ht="22.5" hidden="1" customHeight="1" x14ac:dyDescent="0.3">
      <c r="A473" s="3">
        <v>2019</v>
      </c>
      <c r="B473" s="3" t="s">
        <v>135</v>
      </c>
      <c r="C473" s="5">
        <v>43682</v>
      </c>
      <c r="D473" s="79" t="s">
        <v>86</v>
      </c>
      <c r="E473" s="3" t="s">
        <v>99</v>
      </c>
      <c r="F473" s="2"/>
      <c r="G473" s="2">
        <v>16280.75</v>
      </c>
      <c r="H473" s="4">
        <f t="shared" si="7"/>
        <v>6050.3300000000163</v>
      </c>
      <c r="J473" s="72">
        <v>1603</v>
      </c>
      <c r="K473" s="3"/>
    </row>
    <row r="474" spans="1:11" s="11" customFormat="1" ht="22.5" hidden="1" customHeight="1" x14ac:dyDescent="0.3">
      <c r="A474" s="3">
        <v>2019</v>
      </c>
      <c r="B474" s="3" t="s">
        <v>135</v>
      </c>
      <c r="C474" s="5">
        <v>43682</v>
      </c>
      <c r="D474" s="79" t="s">
        <v>285</v>
      </c>
      <c r="E474" s="3" t="s">
        <v>99</v>
      </c>
      <c r="F474" s="2"/>
      <c r="G474" s="2">
        <v>1380</v>
      </c>
      <c r="H474" s="4">
        <f t="shared" si="7"/>
        <v>4670.3300000000163</v>
      </c>
      <c r="J474" s="72">
        <v>1604</v>
      </c>
      <c r="K474" s="3"/>
    </row>
    <row r="475" spans="1:11" s="11" customFormat="1" ht="22.5" hidden="1" customHeight="1" x14ac:dyDescent="0.3">
      <c r="A475" s="3">
        <v>2019</v>
      </c>
      <c r="B475" s="3" t="s">
        <v>135</v>
      </c>
      <c r="C475" s="5">
        <v>43682</v>
      </c>
      <c r="D475" s="79" t="s">
        <v>26</v>
      </c>
      <c r="E475" s="3" t="s">
        <v>310</v>
      </c>
      <c r="F475" s="2">
        <v>14900</v>
      </c>
      <c r="G475" s="2"/>
      <c r="H475" s="4">
        <f t="shared" si="7"/>
        <v>19570.330000000016</v>
      </c>
      <c r="J475" s="72">
        <v>543</v>
      </c>
      <c r="K475" s="3"/>
    </row>
    <row r="476" spans="1:11" s="11" customFormat="1" ht="22.5" hidden="1" customHeight="1" x14ac:dyDescent="0.3">
      <c r="A476" s="3">
        <v>2019</v>
      </c>
      <c r="B476" s="3" t="s">
        <v>135</v>
      </c>
      <c r="C476" s="5">
        <v>43684</v>
      </c>
      <c r="D476" s="79" t="s">
        <v>323</v>
      </c>
      <c r="E476" s="3" t="s">
        <v>99</v>
      </c>
      <c r="F476" s="2"/>
      <c r="G476" s="2">
        <v>3000</v>
      </c>
      <c r="H476" s="4">
        <f t="shared" si="7"/>
        <v>16570.330000000016</v>
      </c>
      <c r="I476" s="11" t="s">
        <v>332</v>
      </c>
      <c r="J476" s="72">
        <v>1605</v>
      </c>
      <c r="K476" s="3"/>
    </row>
    <row r="477" spans="1:11" s="11" customFormat="1" ht="22.5" hidden="1" customHeight="1" x14ac:dyDescent="0.3">
      <c r="A477" s="3">
        <v>2019</v>
      </c>
      <c r="B477" s="3" t="s">
        <v>135</v>
      </c>
      <c r="C477" s="5">
        <v>43685</v>
      </c>
      <c r="D477" s="79" t="s">
        <v>40</v>
      </c>
      <c r="E477" s="3" t="s">
        <v>100</v>
      </c>
      <c r="F477" s="2"/>
      <c r="G477" s="2">
        <v>10000</v>
      </c>
      <c r="H477" s="4">
        <f t="shared" si="7"/>
        <v>6570.3300000000163</v>
      </c>
      <c r="J477" s="72">
        <v>1606</v>
      </c>
      <c r="K477" s="3"/>
    </row>
    <row r="478" spans="1:11" s="11" customFormat="1" ht="22.5" hidden="1" customHeight="1" x14ac:dyDescent="0.3">
      <c r="A478" s="3">
        <v>2019</v>
      </c>
      <c r="B478" s="3" t="s">
        <v>135</v>
      </c>
      <c r="C478" s="5">
        <v>43685</v>
      </c>
      <c r="D478" s="79" t="s">
        <v>294</v>
      </c>
      <c r="E478" s="3" t="s">
        <v>99</v>
      </c>
      <c r="F478" s="2"/>
      <c r="G478" s="2">
        <v>2000</v>
      </c>
      <c r="H478" s="4">
        <f t="shared" si="7"/>
        <v>4570.3300000000163</v>
      </c>
      <c r="I478" s="11" t="s">
        <v>334</v>
      </c>
      <c r="J478" s="72">
        <v>1607</v>
      </c>
      <c r="K478" s="3"/>
    </row>
    <row r="479" spans="1:11" s="11" customFormat="1" ht="22.5" hidden="1" customHeight="1" x14ac:dyDescent="0.3">
      <c r="A479" s="3">
        <v>2019</v>
      </c>
      <c r="B479" s="3" t="s">
        <v>135</v>
      </c>
      <c r="C479" s="5">
        <v>43685</v>
      </c>
      <c r="D479" s="79" t="s">
        <v>376</v>
      </c>
      <c r="E479" s="3" t="s">
        <v>100</v>
      </c>
      <c r="F479" s="2"/>
      <c r="G479" s="2">
        <v>1200</v>
      </c>
      <c r="H479" s="4">
        <f t="shared" si="7"/>
        <v>3370.3300000000163</v>
      </c>
      <c r="J479" s="72">
        <v>1608</v>
      </c>
      <c r="K479" s="3"/>
    </row>
    <row r="480" spans="1:11" s="11" customFormat="1" ht="22.5" hidden="1" customHeight="1" x14ac:dyDescent="0.3">
      <c r="A480" s="3">
        <v>2019</v>
      </c>
      <c r="B480" s="3" t="s">
        <v>135</v>
      </c>
      <c r="C480" s="5">
        <v>43685</v>
      </c>
      <c r="D480" s="79" t="s">
        <v>448</v>
      </c>
      <c r="E480" s="3" t="s">
        <v>100</v>
      </c>
      <c r="F480" s="2"/>
      <c r="G480" s="2">
        <v>300</v>
      </c>
      <c r="H480" s="4">
        <f t="shared" si="7"/>
        <v>3070.3300000000163</v>
      </c>
      <c r="J480" s="72">
        <v>1609</v>
      </c>
      <c r="K480" s="3"/>
    </row>
    <row r="481" spans="1:11" s="11" customFormat="1" ht="22.5" hidden="1" customHeight="1" x14ac:dyDescent="0.3">
      <c r="A481" s="3">
        <v>2019</v>
      </c>
      <c r="B481" s="3" t="s">
        <v>135</v>
      </c>
      <c r="C481" s="5">
        <v>43685</v>
      </c>
      <c r="D481" s="79" t="s">
        <v>312</v>
      </c>
      <c r="E481" s="3" t="s">
        <v>99</v>
      </c>
      <c r="F481" s="2"/>
      <c r="G481" s="2">
        <v>0.3</v>
      </c>
      <c r="H481" s="4">
        <f t="shared" si="7"/>
        <v>3070.0300000000161</v>
      </c>
      <c r="I481" s="11" t="s">
        <v>331</v>
      </c>
      <c r="J481" s="72">
        <v>1610</v>
      </c>
      <c r="K481" s="3"/>
    </row>
    <row r="482" spans="1:11" s="11" customFormat="1" ht="22.5" hidden="1" customHeight="1" x14ac:dyDescent="0.3">
      <c r="A482" s="3">
        <v>2019</v>
      </c>
      <c r="B482" s="3" t="s">
        <v>135</v>
      </c>
      <c r="C482" s="5">
        <v>43685</v>
      </c>
      <c r="D482" s="79" t="s">
        <v>316</v>
      </c>
      <c r="E482" s="3" t="s">
        <v>259</v>
      </c>
      <c r="F482" s="2">
        <v>10000</v>
      </c>
      <c r="G482" s="2"/>
      <c r="H482" s="4">
        <f t="shared" si="7"/>
        <v>13070.030000000017</v>
      </c>
      <c r="I482" s="11" t="s">
        <v>213</v>
      </c>
      <c r="J482" s="72">
        <v>1164</v>
      </c>
      <c r="K482" s="3"/>
    </row>
    <row r="483" spans="1:11" s="11" customFormat="1" ht="22.5" hidden="1" customHeight="1" x14ac:dyDescent="0.3">
      <c r="A483" s="3">
        <v>2019</v>
      </c>
      <c r="B483" s="3" t="s">
        <v>135</v>
      </c>
      <c r="C483" s="5">
        <v>43686</v>
      </c>
      <c r="D483" s="79" t="s">
        <v>40</v>
      </c>
      <c r="E483" s="3" t="s">
        <v>100</v>
      </c>
      <c r="F483" s="2"/>
      <c r="G483" s="2">
        <v>11744.48</v>
      </c>
      <c r="H483" s="4">
        <f t="shared" si="7"/>
        <v>1325.5500000000175</v>
      </c>
      <c r="J483" s="72">
        <v>1611</v>
      </c>
      <c r="K483" s="3"/>
    </row>
    <row r="484" spans="1:11" s="11" customFormat="1" ht="22.5" hidden="1" customHeight="1" x14ac:dyDescent="0.3">
      <c r="A484" s="3">
        <v>2019</v>
      </c>
      <c r="B484" s="3" t="s">
        <v>135</v>
      </c>
      <c r="C484" s="5">
        <v>43686</v>
      </c>
      <c r="D484" s="79" t="s">
        <v>312</v>
      </c>
      <c r="E484" s="3" t="s">
        <v>99</v>
      </c>
      <c r="F484" s="2"/>
      <c r="G484" s="2">
        <v>0.1</v>
      </c>
      <c r="H484" s="4">
        <f t="shared" si="7"/>
        <v>1325.4500000000176</v>
      </c>
      <c r="I484" s="11" t="s">
        <v>331</v>
      </c>
      <c r="J484" s="72">
        <v>1612</v>
      </c>
      <c r="K484" s="3"/>
    </row>
    <row r="485" spans="1:11" s="11" customFormat="1" ht="22.5" hidden="1" customHeight="1" x14ac:dyDescent="0.3">
      <c r="A485" s="3">
        <v>2019</v>
      </c>
      <c r="B485" s="3" t="s">
        <v>135</v>
      </c>
      <c r="C485" s="5">
        <v>43690</v>
      </c>
      <c r="D485" s="79" t="s">
        <v>313</v>
      </c>
      <c r="E485" s="3" t="s">
        <v>99</v>
      </c>
      <c r="F485" s="2">
        <v>15000</v>
      </c>
      <c r="G485" s="2"/>
      <c r="H485" s="4">
        <f t="shared" si="7"/>
        <v>16325.450000000017</v>
      </c>
      <c r="I485" s="11" t="s">
        <v>272</v>
      </c>
      <c r="J485" s="72">
        <v>1613</v>
      </c>
      <c r="K485" s="3"/>
    </row>
    <row r="486" spans="1:11" s="11" customFormat="1" ht="22.5" hidden="1" customHeight="1" x14ac:dyDescent="0.3">
      <c r="A486" s="3">
        <v>2019</v>
      </c>
      <c r="B486" s="3" t="s">
        <v>135</v>
      </c>
      <c r="C486" s="5">
        <v>43690</v>
      </c>
      <c r="D486" s="79" t="s">
        <v>323</v>
      </c>
      <c r="E486" s="3" t="s">
        <v>99</v>
      </c>
      <c r="F486" s="2"/>
      <c r="G486" s="2">
        <v>3000</v>
      </c>
      <c r="H486" s="4">
        <f t="shared" si="7"/>
        <v>13325.450000000017</v>
      </c>
      <c r="I486" s="11" t="s">
        <v>332</v>
      </c>
      <c r="J486" s="72">
        <v>1614</v>
      </c>
      <c r="K486" s="3"/>
    </row>
    <row r="487" spans="1:11" s="11" customFormat="1" ht="22.5" hidden="1" customHeight="1" x14ac:dyDescent="0.3">
      <c r="A487" s="3">
        <v>2019</v>
      </c>
      <c r="B487" s="3" t="s">
        <v>135</v>
      </c>
      <c r="C487" s="5">
        <v>43690</v>
      </c>
      <c r="D487" s="79" t="s">
        <v>151</v>
      </c>
      <c r="E487" s="3" t="s">
        <v>310</v>
      </c>
      <c r="F487" s="2">
        <v>6400</v>
      </c>
      <c r="G487" s="2"/>
      <c r="H487" s="4">
        <f t="shared" si="7"/>
        <v>19725.450000000019</v>
      </c>
      <c r="J487" s="72">
        <v>548</v>
      </c>
      <c r="K487" s="3"/>
    </row>
    <row r="488" spans="1:11" s="11" customFormat="1" ht="22.5" hidden="1" customHeight="1" x14ac:dyDescent="0.3">
      <c r="A488" s="3">
        <v>2019</v>
      </c>
      <c r="B488" s="3" t="s">
        <v>135</v>
      </c>
      <c r="C488" s="5">
        <v>43690</v>
      </c>
      <c r="D488" s="79" t="s">
        <v>438</v>
      </c>
      <c r="E488" s="3" t="s">
        <v>310</v>
      </c>
      <c r="F488" s="2">
        <v>950</v>
      </c>
      <c r="G488" s="2"/>
      <c r="H488" s="4">
        <f t="shared" si="7"/>
        <v>20675.450000000019</v>
      </c>
      <c r="J488" s="72">
        <v>549</v>
      </c>
      <c r="K488" s="3"/>
    </row>
    <row r="489" spans="1:11" s="11" customFormat="1" ht="22.5" hidden="1" customHeight="1" x14ac:dyDescent="0.3">
      <c r="A489" s="3">
        <v>2019</v>
      </c>
      <c r="B489" s="3" t="s">
        <v>135</v>
      </c>
      <c r="C489" s="5">
        <v>43690</v>
      </c>
      <c r="D489" s="79" t="s">
        <v>170</v>
      </c>
      <c r="E489" s="3" t="s">
        <v>100</v>
      </c>
      <c r="F489" s="2"/>
      <c r="G489" s="2">
        <v>5700</v>
      </c>
      <c r="H489" s="4">
        <f t="shared" si="7"/>
        <v>14975.450000000019</v>
      </c>
      <c r="J489" s="72">
        <v>1615</v>
      </c>
      <c r="K489" s="3"/>
    </row>
    <row r="490" spans="1:11" s="11" customFormat="1" ht="22.5" hidden="1" customHeight="1" x14ac:dyDescent="0.3">
      <c r="A490" s="3">
        <v>2019</v>
      </c>
      <c r="B490" s="3" t="s">
        <v>135</v>
      </c>
      <c r="C490" s="5">
        <v>43690</v>
      </c>
      <c r="D490" s="79" t="s">
        <v>312</v>
      </c>
      <c r="E490" s="3" t="s">
        <v>99</v>
      </c>
      <c r="F490" s="2"/>
      <c r="G490" s="2">
        <v>0.1</v>
      </c>
      <c r="H490" s="4">
        <f t="shared" si="7"/>
        <v>14975.350000000019</v>
      </c>
      <c r="I490" s="11" t="s">
        <v>331</v>
      </c>
      <c r="J490" s="72">
        <v>1616</v>
      </c>
      <c r="K490" s="3"/>
    </row>
    <row r="491" spans="1:11" s="11" customFormat="1" ht="22.5" hidden="1" customHeight="1" x14ac:dyDescent="0.3">
      <c r="A491" s="3">
        <v>2019</v>
      </c>
      <c r="B491" s="3" t="s">
        <v>135</v>
      </c>
      <c r="C491" s="5">
        <v>43691</v>
      </c>
      <c r="D491" s="79" t="s">
        <v>42</v>
      </c>
      <c r="E491" s="3" t="s">
        <v>99</v>
      </c>
      <c r="F491" s="2"/>
      <c r="G491" s="2">
        <v>2112</v>
      </c>
      <c r="H491" s="4">
        <f t="shared" si="7"/>
        <v>12863.350000000019</v>
      </c>
      <c r="I491" s="11" t="s">
        <v>335</v>
      </c>
      <c r="J491" s="72">
        <v>1617</v>
      </c>
      <c r="K491" s="3"/>
    </row>
    <row r="492" spans="1:11" s="11" customFormat="1" ht="22.5" hidden="1" customHeight="1" x14ac:dyDescent="0.3">
      <c r="A492" s="3">
        <v>2019</v>
      </c>
      <c r="B492" s="3" t="s">
        <v>135</v>
      </c>
      <c r="C492" s="5">
        <v>43691</v>
      </c>
      <c r="D492" s="79" t="s">
        <v>30</v>
      </c>
      <c r="E492" s="3" t="s">
        <v>99</v>
      </c>
      <c r="F492" s="2"/>
      <c r="G492" s="2">
        <v>554</v>
      </c>
      <c r="H492" s="4">
        <f t="shared" si="7"/>
        <v>12309.350000000019</v>
      </c>
      <c r="I492" s="11" t="s">
        <v>336</v>
      </c>
      <c r="J492" s="72">
        <v>1618</v>
      </c>
      <c r="K492" s="3"/>
    </row>
    <row r="493" spans="1:11" s="11" customFormat="1" ht="22.5" hidden="1" customHeight="1" x14ac:dyDescent="0.3">
      <c r="A493" s="3">
        <v>2019</v>
      </c>
      <c r="B493" s="3" t="s">
        <v>135</v>
      </c>
      <c r="C493" s="5">
        <v>43691</v>
      </c>
      <c r="D493" s="79" t="s">
        <v>112</v>
      </c>
      <c r="E493" s="3" t="s">
        <v>99</v>
      </c>
      <c r="F493" s="2"/>
      <c r="G493" s="2">
        <v>90.6</v>
      </c>
      <c r="H493" s="4">
        <f t="shared" si="7"/>
        <v>12218.750000000018</v>
      </c>
      <c r="I493" s="11" t="s">
        <v>256</v>
      </c>
      <c r="J493" s="72">
        <v>1619</v>
      </c>
      <c r="K493" s="3"/>
    </row>
    <row r="494" spans="1:11" s="11" customFormat="1" ht="22.5" hidden="1" customHeight="1" x14ac:dyDescent="0.3">
      <c r="A494" s="3">
        <v>2019</v>
      </c>
      <c r="B494" s="3" t="s">
        <v>135</v>
      </c>
      <c r="C494" s="5">
        <v>43691</v>
      </c>
      <c r="D494" s="79" t="s">
        <v>35</v>
      </c>
      <c r="E494" s="3" t="s">
        <v>99</v>
      </c>
      <c r="F494" s="2"/>
      <c r="G494" s="2">
        <v>566</v>
      </c>
      <c r="H494" s="4">
        <f t="shared" si="7"/>
        <v>11652.750000000018</v>
      </c>
      <c r="I494" s="11" t="s">
        <v>206</v>
      </c>
      <c r="J494" s="72">
        <v>1620</v>
      </c>
      <c r="K494" s="3"/>
    </row>
    <row r="495" spans="1:11" s="11" customFormat="1" ht="22.5" hidden="1" customHeight="1" x14ac:dyDescent="0.3">
      <c r="A495" s="3">
        <v>2019</v>
      </c>
      <c r="B495" s="3" t="s">
        <v>135</v>
      </c>
      <c r="C495" s="5">
        <v>43692</v>
      </c>
      <c r="D495" s="79" t="s">
        <v>323</v>
      </c>
      <c r="E495" s="3" t="s">
        <v>99</v>
      </c>
      <c r="F495" s="2"/>
      <c r="G495" s="2">
        <v>3000</v>
      </c>
      <c r="H495" s="4">
        <f t="shared" si="7"/>
        <v>8652.7500000000182</v>
      </c>
      <c r="I495" s="11" t="s">
        <v>332</v>
      </c>
      <c r="J495" s="72">
        <v>1621</v>
      </c>
      <c r="K495" s="3"/>
    </row>
    <row r="496" spans="1:11" s="11" customFormat="1" ht="22.5" hidden="1" customHeight="1" x14ac:dyDescent="0.3">
      <c r="A496" s="3">
        <v>2019</v>
      </c>
      <c r="B496" s="3" t="s">
        <v>135</v>
      </c>
      <c r="C496" s="5">
        <v>43693</v>
      </c>
      <c r="D496" s="79" t="s">
        <v>287</v>
      </c>
      <c r="E496" s="3" t="s">
        <v>100</v>
      </c>
      <c r="F496" s="2"/>
      <c r="G496" s="2">
        <v>3000</v>
      </c>
      <c r="H496" s="4">
        <f t="shared" si="7"/>
        <v>5652.7500000000182</v>
      </c>
      <c r="J496" s="72">
        <v>1622</v>
      </c>
      <c r="K496" s="3"/>
    </row>
    <row r="497" spans="1:11" s="11" customFormat="1" ht="22.5" hidden="1" customHeight="1" x14ac:dyDescent="0.3">
      <c r="A497" s="3">
        <v>2019</v>
      </c>
      <c r="B497" s="3" t="s">
        <v>135</v>
      </c>
      <c r="C497" s="5">
        <v>43696</v>
      </c>
      <c r="D497" s="79" t="s">
        <v>323</v>
      </c>
      <c r="E497" s="3" t="s">
        <v>99</v>
      </c>
      <c r="F497" s="2"/>
      <c r="G497" s="2">
        <v>3000</v>
      </c>
      <c r="H497" s="4">
        <f t="shared" si="7"/>
        <v>2652.7500000000182</v>
      </c>
      <c r="I497" s="11" t="s">
        <v>332</v>
      </c>
      <c r="J497" s="72">
        <v>1623</v>
      </c>
      <c r="K497" s="3"/>
    </row>
    <row r="498" spans="1:11" s="11" customFormat="1" ht="22.5" hidden="1" customHeight="1" x14ac:dyDescent="0.3">
      <c r="A498" s="3">
        <v>2019</v>
      </c>
      <c r="B498" s="3" t="s">
        <v>135</v>
      </c>
      <c r="C498" s="5">
        <v>43696</v>
      </c>
      <c r="D498" s="79" t="s">
        <v>449</v>
      </c>
      <c r="E498" s="3" t="s">
        <v>259</v>
      </c>
      <c r="F498" s="2"/>
      <c r="G498" s="2">
        <v>250</v>
      </c>
      <c r="H498" s="4">
        <f t="shared" si="7"/>
        <v>2402.7500000000182</v>
      </c>
      <c r="I498" s="11" t="s">
        <v>450</v>
      </c>
      <c r="J498" s="72">
        <v>1165</v>
      </c>
      <c r="K498" s="3"/>
    </row>
    <row r="499" spans="1:11" s="11" customFormat="1" ht="22.5" hidden="1" customHeight="1" x14ac:dyDescent="0.3">
      <c r="A499" s="3">
        <v>2019</v>
      </c>
      <c r="B499" s="3" t="s">
        <v>135</v>
      </c>
      <c r="C499" s="5">
        <v>43696</v>
      </c>
      <c r="D499" s="79" t="s">
        <v>312</v>
      </c>
      <c r="E499" s="3" t="s">
        <v>99</v>
      </c>
      <c r="F499" s="2"/>
      <c r="G499" s="2">
        <v>0.1</v>
      </c>
      <c r="H499" s="4">
        <f t="shared" si="7"/>
        <v>2402.6500000000183</v>
      </c>
      <c r="I499" s="11" t="s">
        <v>331</v>
      </c>
      <c r="J499" s="72">
        <v>1624</v>
      </c>
      <c r="K499" s="3"/>
    </row>
    <row r="500" spans="1:11" s="11" customFormat="1" ht="22.5" hidden="1" customHeight="1" x14ac:dyDescent="0.3">
      <c r="A500" s="3">
        <v>2019</v>
      </c>
      <c r="B500" s="3" t="s">
        <v>135</v>
      </c>
      <c r="C500" s="5">
        <v>43697</v>
      </c>
      <c r="D500" s="79" t="s">
        <v>316</v>
      </c>
      <c r="E500" s="3" t="s">
        <v>259</v>
      </c>
      <c r="F500" s="2">
        <v>5000</v>
      </c>
      <c r="G500" s="2"/>
      <c r="H500" s="4">
        <f t="shared" si="7"/>
        <v>7402.6500000000178</v>
      </c>
      <c r="I500" s="11" t="s">
        <v>213</v>
      </c>
      <c r="J500" s="72">
        <v>1166</v>
      </c>
      <c r="K500" s="3"/>
    </row>
    <row r="501" spans="1:11" s="11" customFormat="1" ht="22.5" hidden="1" customHeight="1" x14ac:dyDescent="0.3">
      <c r="A501" s="3">
        <v>2019</v>
      </c>
      <c r="B501" s="3" t="s">
        <v>135</v>
      </c>
      <c r="C501" s="5">
        <v>43697</v>
      </c>
      <c r="D501" s="79" t="s">
        <v>438</v>
      </c>
      <c r="E501" s="3" t="s">
        <v>100</v>
      </c>
      <c r="F501" s="2"/>
      <c r="G501" s="2">
        <v>2412.5</v>
      </c>
      <c r="H501" s="4">
        <f t="shared" si="7"/>
        <v>4990.1500000000178</v>
      </c>
      <c r="J501" s="72">
        <v>1625</v>
      </c>
      <c r="K501" s="3"/>
    </row>
    <row r="502" spans="1:11" s="11" customFormat="1" ht="22.5" hidden="1" customHeight="1" x14ac:dyDescent="0.3">
      <c r="A502" s="3">
        <v>2019</v>
      </c>
      <c r="B502" s="3" t="s">
        <v>135</v>
      </c>
      <c r="C502" s="5">
        <v>43697</v>
      </c>
      <c r="D502" s="79" t="s">
        <v>330</v>
      </c>
      <c r="E502" s="3" t="s">
        <v>310</v>
      </c>
      <c r="F502" s="2">
        <v>24350</v>
      </c>
      <c r="G502" s="2"/>
      <c r="H502" s="4">
        <f t="shared" si="7"/>
        <v>29340.150000000016</v>
      </c>
      <c r="J502" s="72">
        <v>551</v>
      </c>
      <c r="K502" s="3"/>
    </row>
    <row r="503" spans="1:11" s="11" customFormat="1" ht="22.5" hidden="1" customHeight="1" x14ac:dyDescent="0.3">
      <c r="A503" s="3">
        <v>2019</v>
      </c>
      <c r="B503" s="3" t="s">
        <v>135</v>
      </c>
      <c r="C503" s="5">
        <v>43698</v>
      </c>
      <c r="D503" s="79" t="s">
        <v>165</v>
      </c>
      <c r="E503" s="3" t="s">
        <v>310</v>
      </c>
      <c r="F503" s="2">
        <v>16670</v>
      </c>
      <c r="G503" s="2"/>
      <c r="H503" s="4">
        <f t="shared" si="7"/>
        <v>46010.150000000016</v>
      </c>
      <c r="J503" s="72">
        <v>552</v>
      </c>
      <c r="K503" s="3"/>
    </row>
    <row r="504" spans="1:11" s="11" customFormat="1" ht="22.5" hidden="1" customHeight="1" x14ac:dyDescent="0.3">
      <c r="A504" s="3">
        <v>2019</v>
      </c>
      <c r="B504" s="3" t="s">
        <v>135</v>
      </c>
      <c r="C504" s="5">
        <v>43698</v>
      </c>
      <c r="D504" s="79" t="s">
        <v>118</v>
      </c>
      <c r="E504" s="3" t="s">
        <v>100</v>
      </c>
      <c r="F504" s="2"/>
      <c r="G504" s="2">
        <v>3251.5</v>
      </c>
      <c r="H504" s="4">
        <f t="shared" si="7"/>
        <v>42758.650000000016</v>
      </c>
      <c r="J504" s="72">
        <v>1628</v>
      </c>
      <c r="K504" s="3"/>
    </row>
    <row r="505" spans="1:11" s="11" customFormat="1" ht="22.5" hidden="1" customHeight="1" x14ac:dyDescent="0.3">
      <c r="A505" s="3">
        <v>2019</v>
      </c>
      <c r="B505" s="3" t="s">
        <v>135</v>
      </c>
      <c r="C505" s="5">
        <v>43698</v>
      </c>
      <c r="D505" s="79" t="s">
        <v>405</v>
      </c>
      <c r="E505" s="3" t="s">
        <v>100</v>
      </c>
      <c r="F505" s="2"/>
      <c r="G505" s="2">
        <v>2808</v>
      </c>
      <c r="H505" s="4">
        <f t="shared" si="7"/>
        <v>39950.650000000016</v>
      </c>
      <c r="J505" s="72">
        <v>1629</v>
      </c>
      <c r="K505" s="3"/>
    </row>
    <row r="506" spans="1:11" s="11" customFormat="1" ht="22.5" hidden="1" customHeight="1" x14ac:dyDescent="0.3">
      <c r="A506" s="3">
        <v>2019</v>
      </c>
      <c r="B506" s="3" t="s">
        <v>135</v>
      </c>
      <c r="C506" s="5">
        <v>43698</v>
      </c>
      <c r="D506" s="79" t="s">
        <v>406</v>
      </c>
      <c r="E506" s="3" t="s">
        <v>100</v>
      </c>
      <c r="F506" s="2"/>
      <c r="G506" s="2">
        <v>353</v>
      </c>
      <c r="H506" s="4">
        <f t="shared" si="7"/>
        <v>39597.650000000016</v>
      </c>
      <c r="J506" s="72">
        <v>1630</v>
      </c>
      <c r="K506" s="3"/>
    </row>
    <row r="507" spans="1:11" s="11" customFormat="1" ht="22.5" hidden="1" customHeight="1" x14ac:dyDescent="0.3">
      <c r="A507" s="3">
        <v>2019</v>
      </c>
      <c r="B507" s="3" t="s">
        <v>135</v>
      </c>
      <c r="C507" s="5">
        <v>43698</v>
      </c>
      <c r="D507" s="79" t="s">
        <v>452</v>
      </c>
      <c r="E507" s="3" t="s">
        <v>100</v>
      </c>
      <c r="F507" s="2"/>
      <c r="G507" s="2">
        <v>3340</v>
      </c>
      <c r="H507" s="4">
        <f t="shared" si="7"/>
        <v>36257.650000000016</v>
      </c>
      <c r="J507" s="72">
        <v>1631</v>
      </c>
      <c r="K507" s="3"/>
    </row>
    <row r="508" spans="1:11" s="11" customFormat="1" ht="22.5" hidden="1" customHeight="1" x14ac:dyDescent="0.3">
      <c r="A508" s="3">
        <v>2019</v>
      </c>
      <c r="B508" s="3" t="s">
        <v>135</v>
      </c>
      <c r="C508" s="5">
        <v>43698</v>
      </c>
      <c r="D508" s="79" t="s">
        <v>312</v>
      </c>
      <c r="E508" s="3" t="s">
        <v>99</v>
      </c>
      <c r="F508" s="2"/>
      <c r="G508" s="2">
        <v>0.4</v>
      </c>
      <c r="H508" s="4">
        <f t="shared" si="7"/>
        <v>36257.250000000015</v>
      </c>
      <c r="I508" s="11" t="s">
        <v>331</v>
      </c>
      <c r="J508" s="72">
        <v>1632</v>
      </c>
      <c r="K508" s="3"/>
    </row>
    <row r="509" spans="1:11" s="11" customFormat="1" ht="22.5" hidden="1" customHeight="1" x14ac:dyDescent="0.3">
      <c r="A509" s="3">
        <v>2019</v>
      </c>
      <c r="B509" s="3" t="s">
        <v>135</v>
      </c>
      <c r="C509" s="5">
        <v>43698</v>
      </c>
      <c r="D509" s="79" t="s">
        <v>323</v>
      </c>
      <c r="E509" s="3" t="s">
        <v>99</v>
      </c>
      <c r="F509" s="2"/>
      <c r="G509" s="2">
        <v>3000</v>
      </c>
      <c r="H509" s="4">
        <f t="shared" si="7"/>
        <v>33257.250000000015</v>
      </c>
      <c r="I509" s="11" t="s">
        <v>332</v>
      </c>
      <c r="J509" s="72">
        <v>1633</v>
      </c>
      <c r="K509" s="3"/>
    </row>
    <row r="510" spans="1:11" s="11" customFormat="1" ht="22.5" hidden="1" customHeight="1" x14ac:dyDescent="0.3">
      <c r="A510" s="3">
        <v>2019</v>
      </c>
      <c r="B510" s="3" t="s">
        <v>135</v>
      </c>
      <c r="C510" s="5">
        <v>43700</v>
      </c>
      <c r="D510" s="79" t="s">
        <v>198</v>
      </c>
      <c r="E510" s="3" t="s">
        <v>310</v>
      </c>
      <c r="F510" s="2">
        <v>1500</v>
      </c>
      <c r="G510" s="2"/>
      <c r="H510" s="4">
        <f t="shared" si="7"/>
        <v>34757.250000000015</v>
      </c>
      <c r="J510" s="72">
        <v>553</v>
      </c>
      <c r="K510" s="3"/>
    </row>
    <row r="511" spans="1:11" s="11" customFormat="1" ht="22.5" hidden="1" customHeight="1" x14ac:dyDescent="0.3">
      <c r="A511" s="3">
        <v>2019</v>
      </c>
      <c r="B511" s="3" t="s">
        <v>135</v>
      </c>
      <c r="C511" s="5">
        <v>43703</v>
      </c>
      <c r="D511" s="79" t="s">
        <v>323</v>
      </c>
      <c r="E511" s="3" t="s">
        <v>99</v>
      </c>
      <c r="F511" s="2"/>
      <c r="G511" s="2">
        <v>3000</v>
      </c>
      <c r="H511" s="4">
        <f t="shared" si="7"/>
        <v>31757.250000000015</v>
      </c>
      <c r="I511" s="11" t="s">
        <v>332</v>
      </c>
      <c r="J511" s="72">
        <v>1634</v>
      </c>
      <c r="K511" s="3"/>
    </row>
    <row r="512" spans="1:11" s="11" customFormat="1" ht="22.5" hidden="1" customHeight="1" x14ac:dyDescent="0.3">
      <c r="A512" s="3">
        <v>2019</v>
      </c>
      <c r="B512" s="3" t="s">
        <v>135</v>
      </c>
      <c r="C512" s="5">
        <v>43703</v>
      </c>
      <c r="D512" s="1" t="s">
        <v>439</v>
      </c>
      <c r="E512" s="3" t="s">
        <v>310</v>
      </c>
      <c r="F512" s="2">
        <v>2800</v>
      </c>
      <c r="G512" s="2"/>
      <c r="H512" s="4">
        <f t="shared" si="7"/>
        <v>34557.250000000015</v>
      </c>
      <c r="J512" s="72">
        <v>554</v>
      </c>
      <c r="K512" s="3"/>
    </row>
    <row r="513" spans="1:11" s="11" customFormat="1" ht="22.5" hidden="1" customHeight="1" x14ac:dyDescent="0.3">
      <c r="A513" s="3">
        <v>2019</v>
      </c>
      <c r="B513" s="3" t="s">
        <v>135</v>
      </c>
      <c r="C513" s="5">
        <v>43704</v>
      </c>
      <c r="D513" s="79" t="s">
        <v>183</v>
      </c>
      <c r="E513" s="3" t="s">
        <v>310</v>
      </c>
      <c r="F513" s="2">
        <v>1510</v>
      </c>
      <c r="G513" s="2"/>
      <c r="H513" s="4">
        <f t="shared" si="7"/>
        <v>36067.250000000015</v>
      </c>
      <c r="J513" s="72">
        <v>557</v>
      </c>
      <c r="K513" s="3"/>
    </row>
    <row r="514" spans="1:11" s="11" customFormat="1" ht="22.5" hidden="1" customHeight="1" x14ac:dyDescent="0.3">
      <c r="A514" s="3">
        <v>2019</v>
      </c>
      <c r="B514" s="3" t="s">
        <v>135</v>
      </c>
      <c r="C514" s="5">
        <v>43706</v>
      </c>
      <c r="D514" s="79" t="s">
        <v>177</v>
      </c>
      <c r="E514" s="3" t="s">
        <v>310</v>
      </c>
      <c r="F514" s="2">
        <v>4280</v>
      </c>
      <c r="G514" s="2"/>
      <c r="H514" s="4">
        <f t="shared" si="7"/>
        <v>40347.250000000015</v>
      </c>
      <c r="J514" s="72">
        <v>558</v>
      </c>
      <c r="K514" s="3"/>
    </row>
    <row r="515" spans="1:11" s="11" customFormat="1" ht="22.5" hidden="1" customHeight="1" x14ac:dyDescent="0.3">
      <c r="A515" s="3">
        <v>2019</v>
      </c>
      <c r="B515" s="3" t="s">
        <v>135</v>
      </c>
      <c r="C515" s="5">
        <v>43706</v>
      </c>
      <c r="D515" s="79" t="s">
        <v>323</v>
      </c>
      <c r="E515" s="3" t="s">
        <v>99</v>
      </c>
      <c r="F515" s="2"/>
      <c r="G515" s="2">
        <v>3000</v>
      </c>
      <c r="H515" s="4">
        <f t="shared" si="7"/>
        <v>37347.250000000015</v>
      </c>
      <c r="I515" s="11" t="s">
        <v>332</v>
      </c>
      <c r="J515" s="72">
        <v>1637</v>
      </c>
      <c r="K515" s="3"/>
    </row>
    <row r="516" spans="1:11" s="11" customFormat="1" ht="22.5" hidden="1" customHeight="1" x14ac:dyDescent="0.3">
      <c r="A516" s="3">
        <v>2019</v>
      </c>
      <c r="B516" s="3" t="s">
        <v>135</v>
      </c>
      <c r="C516" s="5">
        <v>43706</v>
      </c>
      <c r="D516" s="79" t="s">
        <v>45</v>
      </c>
      <c r="E516" s="3" t="s">
        <v>310</v>
      </c>
      <c r="F516" s="2">
        <v>12500</v>
      </c>
      <c r="G516" s="2"/>
      <c r="H516" s="4">
        <f t="shared" ref="H516:H579" si="8">H515+F516-G516</f>
        <v>49847.250000000015</v>
      </c>
      <c r="J516" s="72">
        <v>559</v>
      </c>
      <c r="K516" s="3"/>
    </row>
    <row r="517" spans="1:11" s="11" customFormat="1" ht="22.5" hidden="1" customHeight="1" x14ac:dyDescent="0.3">
      <c r="A517" s="3">
        <v>2019</v>
      </c>
      <c r="B517" s="3" t="s">
        <v>135</v>
      </c>
      <c r="C517" s="5">
        <v>43706</v>
      </c>
      <c r="D517" s="79" t="s">
        <v>322</v>
      </c>
      <c r="E517" s="3" t="s">
        <v>259</v>
      </c>
      <c r="F517" s="2"/>
      <c r="G517" s="2">
        <v>10000</v>
      </c>
      <c r="H517" s="4">
        <f t="shared" si="8"/>
        <v>39847.250000000015</v>
      </c>
      <c r="I517" s="11" t="s">
        <v>213</v>
      </c>
      <c r="J517" s="72">
        <v>1168</v>
      </c>
      <c r="K517" s="3"/>
    </row>
    <row r="518" spans="1:11" s="11" customFormat="1" ht="22.5" hidden="1" customHeight="1" x14ac:dyDescent="0.3">
      <c r="A518" s="3">
        <v>2019</v>
      </c>
      <c r="B518" s="3" t="s">
        <v>135</v>
      </c>
      <c r="C518" s="5">
        <v>43707</v>
      </c>
      <c r="D518" s="79" t="s">
        <v>330</v>
      </c>
      <c r="E518" s="3" t="s">
        <v>310</v>
      </c>
      <c r="F518" s="2">
        <v>20650</v>
      </c>
      <c r="G518" s="2"/>
      <c r="H518" s="4">
        <f t="shared" si="8"/>
        <v>60497.250000000015</v>
      </c>
      <c r="J518" s="72">
        <v>560</v>
      </c>
      <c r="K518" s="3"/>
    </row>
    <row r="519" spans="1:11" s="11" customFormat="1" ht="22.5" hidden="1" customHeight="1" x14ac:dyDescent="0.3">
      <c r="A519" s="3">
        <v>2019</v>
      </c>
      <c r="B519" s="3" t="s">
        <v>135</v>
      </c>
      <c r="C519" s="5">
        <v>43707</v>
      </c>
      <c r="D519" s="79" t="s">
        <v>340</v>
      </c>
      <c r="E519" s="3" t="s">
        <v>100</v>
      </c>
      <c r="F519" s="2"/>
      <c r="G519" s="2">
        <v>22767.89</v>
      </c>
      <c r="H519" s="4">
        <f t="shared" si="8"/>
        <v>37729.360000000015</v>
      </c>
      <c r="J519" s="72">
        <v>1638</v>
      </c>
      <c r="K519" s="3"/>
    </row>
    <row r="520" spans="1:11" s="11" customFormat="1" ht="22.5" hidden="1" customHeight="1" x14ac:dyDescent="0.3">
      <c r="A520" s="3">
        <v>2019</v>
      </c>
      <c r="B520" s="3" t="s">
        <v>135</v>
      </c>
      <c r="C520" s="5">
        <v>43707</v>
      </c>
      <c r="D520" s="79" t="s">
        <v>446</v>
      </c>
      <c r="E520" s="3" t="s">
        <v>100</v>
      </c>
      <c r="F520" s="2"/>
      <c r="G520" s="2">
        <v>600</v>
      </c>
      <c r="H520" s="4">
        <f t="shared" si="8"/>
        <v>37129.360000000015</v>
      </c>
      <c r="J520" s="72">
        <v>1639</v>
      </c>
      <c r="K520" s="3"/>
    </row>
    <row r="521" spans="1:11" s="11" customFormat="1" ht="22.5" hidden="1" customHeight="1" x14ac:dyDescent="0.3">
      <c r="A521" s="3">
        <v>2019</v>
      </c>
      <c r="B521" s="3" t="s">
        <v>135</v>
      </c>
      <c r="C521" s="5">
        <v>43707</v>
      </c>
      <c r="D521" s="79" t="s">
        <v>453</v>
      </c>
      <c r="E521" s="3" t="s">
        <v>100</v>
      </c>
      <c r="F521" s="2"/>
      <c r="G521" s="2">
        <v>360</v>
      </c>
      <c r="H521" s="4">
        <f t="shared" si="8"/>
        <v>36769.360000000015</v>
      </c>
      <c r="J521" s="72">
        <v>1640</v>
      </c>
      <c r="K521" s="3"/>
    </row>
    <row r="522" spans="1:11" s="11" customFormat="1" ht="22.5" hidden="1" customHeight="1" x14ac:dyDescent="0.3">
      <c r="A522" s="3">
        <v>2019</v>
      </c>
      <c r="B522" s="3" t="s">
        <v>135</v>
      </c>
      <c r="C522" s="5">
        <v>43707</v>
      </c>
      <c r="D522" s="79" t="s">
        <v>353</v>
      </c>
      <c r="E522" s="3" t="s">
        <v>100</v>
      </c>
      <c r="F522" s="2"/>
      <c r="G522" s="2">
        <v>180</v>
      </c>
      <c r="H522" s="4">
        <f t="shared" si="8"/>
        <v>36589.360000000015</v>
      </c>
      <c r="J522" s="72">
        <v>1641</v>
      </c>
      <c r="K522" s="3"/>
    </row>
    <row r="523" spans="1:11" s="11" customFormat="1" ht="22.5" hidden="1" customHeight="1" x14ac:dyDescent="0.3">
      <c r="A523" s="3">
        <v>2019</v>
      </c>
      <c r="B523" s="3" t="s">
        <v>135</v>
      </c>
      <c r="C523" s="5">
        <v>43707</v>
      </c>
      <c r="D523" s="79" t="s">
        <v>263</v>
      </c>
      <c r="E523" s="3" t="s">
        <v>100</v>
      </c>
      <c r="F523" s="2"/>
      <c r="G523" s="2">
        <v>252.35</v>
      </c>
      <c r="H523" s="4">
        <f t="shared" si="8"/>
        <v>36337.010000000017</v>
      </c>
      <c r="J523" s="72">
        <v>1642</v>
      </c>
      <c r="K523" s="3"/>
    </row>
    <row r="524" spans="1:11" s="11" customFormat="1" ht="22.5" hidden="1" customHeight="1" x14ac:dyDescent="0.3">
      <c r="A524" s="3">
        <v>2019</v>
      </c>
      <c r="B524" s="3" t="s">
        <v>135</v>
      </c>
      <c r="C524" s="5">
        <v>43707</v>
      </c>
      <c r="D524" s="79" t="s">
        <v>245</v>
      </c>
      <c r="E524" s="3" t="s">
        <v>100</v>
      </c>
      <c r="F524" s="2"/>
      <c r="G524" s="2">
        <v>1086.56</v>
      </c>
      <c r="H524" s="4">
        <f t="shared" si="8"/>
        <v>35250.450000000019</v>
      </c>
      <c r="J524" s="72">
        <v>1643</v>
      </c>
      <c r="K524" s="3"/>
    </row>
    <row r="525" spans="1:11" s="11" customFormat="1" ht="22.5" hidden="1" customHeight="1" x14ac:dyDescent="0.3">
      <c r="A525" s="3">
        <v>2019</v>
      </c>
      <c r="B525" s="3" t="s">
        <v>135</v>
      </c>
      <c r="C525" s="5">
        <v>43707</v>
      </c>
      <c r="D525" s="79" t="s">
        <v>312</v>
      </c>
      <c r="E525" s="3" t="s">
        <v>99</v>
      </c>
      <c r="F525" s="2"/>
      <c r="G525" s="2">
        <v>0.6</v>
      </c>
      <c r="H525" s="4">
        <f t="shared" si="8"/>
        <v>35249.85000000002</v>
      </c>
      <c r="I525" s="11" t="s">
        <v>331</v>
      </c>
      <c r="J525" s="72">
        <v>1644</v>
      </c>
      <c r="K525" s="3"/>
    </row>
    <row r="526" spans="1:11" s="80" customFormat="1" ht="22.5" hidden="1" customHeight="1" thickBot="1" x14ac:dyDescent="0.35">
      <c r="A526" s="34">
        <v>2019</v>
      </c>
      <c r="B526" s="34" t="s">
        <v>135</v>
      </c>
      <c r="C526" s="19">
        <v>43708</v>
      </c>
      <c r="D526" s="132" t="s">
        <v>322</v>
      </c>
      <c r="E526" s="34" t="s">
        <v>259</v>
      </c>
      <c r="F526" s="21"/>
      <c r="G526" s="21">
        <v>5000</v>
      </c>
      <c r="H526" s="22">
        <f t="shared" si="8"/>
        <v>30249.85000000002</v>
      </c>
      <c r="I526" s="80" t="s">
        <v>213</v>
      </c>
      <c r="J526" s="76">
        <v>1169</v>
      </c>
      <c r="K526" s="34"/>
    </row>
    <row r="527" spans="1:11" s="11" customFormat="1" ht="22.5" hidden="1" customHeight="1" x14ac:dyDescent="0.3">
      <c r="A527" s="3">
        <v>2019</v>
      </c>
      <c r="B527" s="3" t="s">
        <v>454</v>
      </c>
      <c r="C527" s="5">
        <v>43709</v>
      </c>
      <c r="D527" s="79" t="s">
        <v>312</v>
      </c>
      <c r="E527" s="3" t="s">
        <v>99</v>
      </c>
      <c r="F527" s="2"/>
      <c r="G527" s="2">
        <v>40</v>
      </c>
      <c r="H527" s="4">
        <f t="shared" si="8"/>
        <v>30209.85000000002</v>
      </c>
      <c r="I527" s="11" t="s">
        <v>331</v>
      </c>
      <c r="J527" s="72">
        <v>1650</v>
      </c>
      <c r="K527" s="3"/>
    </row>
    <row r="528" spans="1:11" s="11" customFormat="1" ht="22.5" hidden="1" customHeight="1" x14ac:dyDescent="0.3">
      <c r="A528" s="3">
        <v>2019</v>
      </c>
      <c r="B528" s="3" t="s">
        <v>454</v>
      </c>
      <c r="C528" s="5">
        <v>43711</v>
      </c>
      <c r="D528" s="79" t="s">
        <v>176</v>
      </c>
      <c r="E528" s="3" t="s">
        <v>310</v>
      </c>
      <c r="F528" s="2">
        <v>6320</v>
      </c>
      <c r="G528" s="2"/>
      <c r="H528" s="4">
        <f t="shared" si="8"/>
        <v>36529.85000000002</v>
      </c>
      <c r="J528" s="72">
        <v>563</v>
      </c>
      <c r="K528" s="3"/>
    </row>
    <row r="529" spans="1:11" s="11" customFormat="1" ht="22.5" hidden="1" customHeight="1" x14ac:dyDescent="0.3">
      <c r="A529" s="3">
        <v>2019</v>
      </c>
      <c r="B529" s="3" t="s">
        <v>454</v>
      </c>
      <c r="C529" s="5">
        <v>43711</v>
      </c>
      <c r="D529" s="79" t="s">
        <v>323</v>
      </c>
      <c r="E529" s="3" t="s">
        <v>99</v>
      </c>
      <c r="F529" s="2"/>
      <c r="G529" s="2">
        <v>3000</v>
      </c>
      <c r="H529" s="4">
        <f t="shared" si="8"/>
        <v>33529.85000000002</v>
      </c>
      <c r="I529" s="11" t="s">
        <v>332</v>
      </c>
      <c r="J529" s="72">
        <v>1651</v>
      </c>
      <c r="K529" s="3"/>
    </row>
    <row r="530" spans="1:11" s="11" customFormat="1" ht="22.5" hidden="1" customHeight="1" x14ac:dyDescent="0.3">
      <c r="A530" s="3">
        <v>2019</v>
      </c>
      <c r="B530" s="3" t="s">
        <v>454</v>
      </c>
      <c r="C530" s="5">
        <v>43711</v>
      </c>
      <c r="D530" s="79" t="s">
        <v>40</v>
      </c>
      <c r="E530" s="3" t="s">
        <v>100</v>
      </c>
      <c r="F530" s="2"/>
      <c r="G530" s="2">
        <v>10000</v>
      </c>
      <c r="H530" s="4">
        <f t="shared" si="8"/>
        <v>23529.85000000002</v>
      </c>
      <c r="J530" s="72">
        <v>1652</v>
      </c>
      <c r="K530" s="3"/>
    </row>
    <row r="531" spans="1:11" s="11" customFormat="1" ht="22.5" hidden="1" customHeight="1" x14ac:dyDescent="0.3">
      <c r="A531" s="3">
        <v>2019</v>
      </c>
      <c r="B531" s="3" t="s">
        <v>454</v>
      </c>
      <c r="C531" s="5">
        <v>43711</v>
      </c>
      <c r="D531" s="79" t="s">
        <v>312</v>
      </c>
      <c r="E531" s="3" t="s">
        <v>99</v>
      </c>
      <c r="F531" s="2"/>
      <c r="G531" s="2">
        <v>0.1</v>
      </c>
      <c r="H531" s="4">
        <f t="shared" si="8"/>
        <v>23529.750000000022</v>
      </c>
      <c r="I531" s="11" t="s">
        <v>331</v>
      </c>
      <c r="J531" s="72">
        <v>1653</v>
      </c>
      <c r="K531" s="3"/>
    </row>
    <row r="532" spans="1:11" s="11" customFormat="1" ht="22.5" hidden="1" customHeight="1" x14ac:dyDescent="0.3">
      <c r="A532" s="3">
        <v>2019</v>
      </c>
      <c r="B532" s="3" t="s">
        <v>454</v>
      </c>
      <c r="C532" s="5">
        <v>43711</v>
      </c>
      <c r="D532" s="79" t="s">
        <v>313</v>
      </c>
      <c r="E532" s="3" t="s">
        <v>99</v>
      </c>
      <c r="F532" s="2">
        <v>8000</v>
      </c>
      <c r="G532" s="2"/>
      <c r="H532" s="4">
        <f t="shared" si="8"/>
        <v>31529.750000000022</v>
      </c>
      <c r="I532" s="11" t="s">
        <v>272</v>
      </c>
      <c r="J532" s="72">
        <v>1654</v>
      </c>
      <c r="K532" s="3"/>
    </row>
    <row r="533" spans="1:11" s="11" customFormat="1" ht="22.5" hidden="1" customHeight="1" x14ac:dyDescent="0.3">
      <c r="A533" s="3">
        <v>2019</v>
      </c>
      <c r="B533" s="3" t="s">
        <v>454</v>
      </c>
      <c r="C533" s="5">
        <v>43712</v>
      </c>
      <c r="D533" s="79" t="s">
        <v>86</v>
      </c>
      <c r="E533" s="3" t="s">
        <v>99</v>
      </c>
      <c r="F533" s="2"/>
      <c r="G533" s="2">
        <v>16866.95</v>
      </c>
      <c r="H533" s="4">
        <f t="shared" si="8"/>
        <v>14662.800000000021</v>
      </c>
      <c r="J533" s="72">
        <v>1659</v>
      </c>
      <c r="K533" s="3"/>
    </row>
    <row r="534" spans="1:11" s="11" customFormat="1" ht="22.5" hidden="1" customHeight="1" x14ac:dyDescent="0.3">
      <c r="A534" s="3">
        <v>2019</v>
      </c>
      <c r="B534" s="3" t="s">
        <v>454</v>
      </c>
      <c r="C534" s="5">
        <v>43712</v>
      </c>
      <c r="D534" s="79" t="s">
        <v>285</v>
      </c>
      <c r="E534" s="3" t="s">
        <v>99</v>
      </c>
      <c r="F534" s="2"/>
      <c r="G534" s="2">
        <v>1380</v>
      </c>
      <c r="H534" s="4">
        <f t="shared" si="8"/>
        <v>13282.800000000021</v>
      </c>
      <c r="J534" s="72">
        <v>1660</v>
      </c>
      <c r="K534" s="3"/>
    </row>
    <row r="535" spans="1:11" s="11" customFormat="1" ht="22.5" hidden="1" customHeight="1" x14ac:dyDescent="0.3">
      <c r="A535" s="3">
        <v>2019</v>
      </c>
      <c r="B535" s="3" t="s">
        <v>454</v>
      </c>
      <c r="C535" s="5">
        <v>43712</v>
      </c>
      <c r="D535" s="79" t="s">
        <v>312</v>
      </c>
      <c r="E535" s="3" t="s">
        <v>99</v>
      </c>
      <c r="F535" s="2"/>
      <c r="G535" s="2">
        <v>0.1</v>
      </c>
      <c r="H535" s="4">
        <f t="shared" si="8"/>
        <v>13282.700000000021</v>
      </c>
      <c r="I535" s="11" t="s">
        <v>331</v>
      </c>
      <c r="J535" s="72">
        <v>1661</v>
      </c>
      <c r="K535" s="3"/>
    </row>
    <row r="536" spans="1:11" s="11" customFormat="1" ht="22.5" hidden="1" customHeight="1" x14ac:dyDescent="0.3">
      <c r="A536" s="3">
        <v>2019</v>
      </c>
      <c r="B536" s="3" t="s">
        <v>454</v>
      </c>
      <c r="C536" s="5">
        <v>43718</v>
      </c>
      <c r="D536" s="79" t="s">
        <v>376</v>
      </c>
      <c r="E536" s="3" t="s">
        <v>100</v>
      </c>
      <c r="F536" s="2"/>
      <c r="G536" s="2">
        <v>1200</v>
      </c>
      <c r="H536" s="4">
        <f t="shared" si="8"/>
        <v>12082.700000000021</v>
      </c>
      <c r="J536" s="72">
        <v>1662</v>
      </c>
      <c r="K536" s="3"/>
    </row>
    <row r="537" spans="1:11" s="11" customFormat="1" ht="22.5" hidden="1" customHeight="1" x14ac:dyDescent="0.3">
      <c r="A537" s="3">
        <v>2019</v>
      </c>
      <c r="B537" s="3" t="s">
        <v>454</v>
      </c>
      <c r="C537" s="5">
        <v>43718</v>
      </c>
      <c r="D537" s="79" t="s">
        <v>294</v>
      </c>
      <c r="E537" s="3" t="s">
        <v>99</v>
      </c>
      <c r="F537" s="2"/>
      <c r="G537" s="2">
        <v>2000</v>
      </c>
      <c r="H537" s="4">
        <f t="shared" si="8"/>
        <v>10082.700000000021</v>
      </c>
      <c r="I537" s="11" t="s">
        <v>334</v>
      </c>
      <c r="J537" s="72">
        <v>1663</v>
      </c>
      <c r="K537" s="3"/>
    </row>
    <row r="538" spans="1:11" s="11" customFormat="1" ht="22.5" hidden="1" customHeight="1" x14ac:dyDescent="0.3">
      <c r="A538" s="3">
        <v>2019</v>
      </c>
      <c r="B538" s="3" t="s">
        <v>454</v>
      </c>
      <c r="C538" s="5">
        <v>43718</v>
      </c>
      <c r="D538" s="79" t="s">
        <v>312</v>
      </c>
      <c r="E538" s="3" t="s">
        <v>99</v>
      </c>
      <c r="F538" s="2"/>
      <c r="G538" s="2">
        <v>0.1</v>
      </c>
      <c r="H538" s="4">
        <f t="shared" si="8"/>
        <v>10082.60000000002</v>
      </c>
      <c r="I538" s="11" t="s">
        <v>331</v>
      </c>
      <c r="J538" s="72">
        <v>1664</v>
      </c>
      <c r="K538" s="3"/>
    </row>
    <row r="539" spans="1:11" s="11" customFormat="1" ht="22.5" hidden="1" customHeight="1" x14ac:dyDescent="0.3">
      <c r="A539" s="3">
        <v>2019</v>
      </c>
      <c r="B539" s="3" t="s">
        <v>454</v>
      </c>
      <c r="C539" s="5">
        <v>43718</v>
      </c>
      <c r="D539" s="79" t="s">
        <v>320</v>
      </c>
      <c r="E539" s="3" t="s">
        <v>259</v>
      </c>
      <c r="F539" s="2">
        <v>650</v>
      </c>
      <c r="G539" s="2"/>
      <c r="H539" s="4">
        <f t="shared" si="8"/>
        <v>10732.60000000002</v>
      </c>
      <c r="I539" s="11" t="s">
        <v>334</v>
      </c>
      <c r="J539" s="72">
        <v>1192</v>
      </c>
      <c r="K539" s="3"/>
    </row>
    <row r="540" spans="1:11" s="11" customFormat="1" ht="22.5" hidden="1" customHeight="1" x14ac:dyDescent="0.3">
      <c r="A540" s="3">
        <v>2019</v>
      </c>
      <c r="B540" s="3" t="s">
        <v>454</v>
      </c>
      <c r="C540" s="5">
        <v>43718</v>
      </c>
      <c r="D540" s="79" t="s">
        <v>320</v>
      </c>
      <c r="E540" s="3" t="s">
        <v>259</v>
      </c>
      <c r="F540" s="2">
        <v>650</v>
      </c>
      <c r="G540" s="2"/>
      <c r="H540" s="4">
        <f t="shared" si="8"/>
        <v>11382.60000000002</v>
      </c>
      <c r="I540" s="11" t="s">
        <v>334</v>
      </c>
      <c r="J540" s="72">
        <v>1193</v>
      </c>
      <c r="K540" s="3"/>
    </row>
    <row r="541" spans="1:11" s="11" customFormat="1" ht="22.5" hidden="1" customHeight="1" x14ac:dyDescent="0.3">
      <c r="A541" s="3">
        <v>2019</v>
      </c>
      <c r="B541" s="3" t="s">
        <v>454</v>
      </c>
      <c r="C541" s="5">
        <v>43719</v>
      </c>
      <c r="D541" s="79" t="s">
        <v>438</v>
      </c>
      <c r="E541" s="3" t="s">
        <v>310</v>
      </c>
      <c r="F541" s="2">
        <v>950</v>
      </c>
      <c r="G541" s="2"/>
      <c r="H541" s="4">
        <f t="shared" si="8"/>
        <v>12332.60000000002</v>
      </c>
      <c r="J541" s="72">
        <v>570</v>
      </c>
      <c r="K541" s="3"/>
    </row>
    <row r="542" spans="1:11" s="11" customFormat="1" ht="22.5" hidden="1" customHeight="1" x14ac:dyDescent="0.3">
      <c r="A542" s="3">
        <v>2019</v>
      </c>
      <c r="B542" s="3" t="s">
        <v>454</v>
      </c>
      <c r="C542" s="5">
        <v>43719</v>
      </c>
      <c r="D542" s="79" t="s">
        <v>323</v>
      </c>
      <c r="E542" s="3" t="s">
        <v>99</v>
      </c>
      <c r="F542" s="2"/>
      <c r="G542" s="2">
        <v>3000</v>
      </c>
      <c r="H542" s="4">
        <f t="shared" si="8"/>
        <v>9332.6000000000204</v>
      </c>
      <c r="I542" s="11" t="s">
        <v>332</v>
      </c>
      <c r="J542" s="72">
        <v>1665</v>
      </c>
      <c r="K542" s="3"/>
    </row>
    <row r="543" spans="1:11" s="11" customFormat="1" ht="22.5" hidden="1" customHeight="1" x14ac:dyDescent="0.3">
      <c r="A543" s="3">
        <v>2019</v>
      </c>
      <c r="B543" s="3" t="s">
        <v>454</v>
      </c>
      <c r="C543" s="5">
        <v>43720</v>
      </c>
      <c r="D543" s="79" t="s">
        <v>313</v>
      </c>
      <c r="E543" s="3" t="s">
        <v>99</v>
      </c>
      <c r="F543" s="2">
        <v>20000</v>
      </c>
      <c r="G543" s="2"/>
      <c r="H543" s="4">
        <f t="shared" si="8"/>
        <v>29332.60000000002</v>
      </c>
      <c r="I543" s="11" t="s">
        <v>272</v>
      </c>
      <c r="J543" s="72">
        <v>1666</v>
      </c>
      <c r="K543" s="3"/>
    </row>
    <row r="544" spans="1:11" s="11" customFormat="1" ht="22.5" hidden="1" customHeight="1" x14ac:dyDescent="0.3">
      <c r="A544" s="3">
        <v>2019</v>
      </c>
      <c r="B544" s="3" t="s">
        <v>454</v>
      </c>
      <c r="C544" s="5">
        <v>43720</v>
      </c>
      <c r="D544" s="79" t="s">
        <v>40</v>
      </c>
      <c r="E544" s="3" t="s">
        <v>100</v>
      </c>
      <c r="F544" s="2"/>
      <c r="G544" s="2">
        <v>20000</v>
      </c>
      <c r="H544" s="4">
        <f t="shared" si="8"/>
        <v>9332.6000000000204</v>
      </c>
      <c r="J544" s="72">
        <v>1667</v>
      </c>
      <c r="K544" s="3"/>
    </row>
    <row r="545" spans="1:11" s="11" customFormat="1" ht="22.5" hidden="1" customHeight="1" x14ac:dyDescent="0.3">
      <c r="A545" s="3">
        <v>2019</v>
      </c>
      <c r="B545" s="3" t="s">
        <v>454</v>
      </c>
      <c r="C545" s="5">
        <v>43720</v>
      </c>
      <c r="D545" s="79" t="s">
        <v>312</v>
      </c>
      <c r="E545" s="3" t="s">
        <v>99</v>
      </c>
      <c r="F545" s="2"/>
      <c r="G545" s="2">
        <v>0.1</v>
      </c>
      <c r="H545" s="4">
        <f t="shared" si="8"/>
        <v>9332.50000000002</v>
      </c>
      <c r="I545" s="11" t="s">
        <v>331</v>
      </c>
      <c r="J545" s="72">
        <v>1668</v>
      </c>
      <c r="K545" s="3"/>
    </row>
    <row r="546" spans="1:11" s="11" customFormat="1" ht="22.5" hidden="1" customHeight="1" x14ac:dyDescent="0.3">
      <c r="A546" s="3">
        <v>2019</v>
      </c>
      <c r="B546" s="3" t="s">
        <v>454</v>
      </c>
      <c r="C546" s="5">
        <v>43721</v>
      </c>
      <c r="D546" s="79" t="s">
        <v>42</v>
      </c>
      <c r="E546" s="3" t="s">
        <v>99</v>
      </c>
      <c r="F546" s="2"/>
      <c r="G546" s="2">
        <v>2112</v>
      </c>
      <c r="H546" s="4">
        <f t="shared" si="8"/>
        <v>7220.50000000002</v>
      </c>
      <c r="I546" s="11" t="s">
        <v>335</v>
      </c>
      <c r="J546" s="72">
        <v>1669</v>
      </c>
      <c r="K546" s="3"/>
    </row>
    <row r="547" spans="1:11" s="11" customFormat="1" ht="22.5" hidden="1" customHeight="1" x14ac:dyDescent="0.3">
      <c r="A547" s="3">
        <v>2019</v>
      </c>
      <c r="B547" s="3" t="s">
        <v>454</v>
      </c>
      <c r="C547" s="5">
        <v>43721</v>
      </c>
      <c r="D547" s="79" t="s">
        <v>30</v>
      </c>
      <c r="E547" s="3" t="s">
        <v>99</v>
      </c>
      <c r="F547" s="2"/>
      <c r="G547" s="2">
        <v>562.20000000000005</v>
      </c>
      <c r="H547" s="4">
        <f t="shared" si="8"/>
        <v>6658.3000000000202</v>
      </c>
      <c r="I547" s="11" t="s">
        <v>336</v>
      </c>
      <c r="J547" s="72">
        <v>1670</v>
      </c>
      <c r="K547" s="3"/>
    </row>
    <row r="548" spans="1:11" s="11" customFormat="1" ht="22.5" hidden="1" customHeight="1" x14ac:dyDescent="0.3">
      <c r="A548" s="3">
        <v>2019</v>
      </c>
      <c r="B548" s="3" t="s">
        <v>454</v>
      </c>
      <c r="C548" s="5">
        <v>43721</v>
      </c>
      <c r="D548" s="79" t="s">
        <v>112</v>
      </c>
      <c r="E548" s="3" t="s">
        <v>99</v>
      </c>
      <c r="F548" s="2"/>
      <c r="G548" s="2">
        <v>91.4</v>
      </c>
      <c r="H548" s="4">
        <f t="shared" si="8"/>
        <v>6566.9000000000206</v>
      </c>
      <c r="I548" s="11" t="s">
        <v>256</v>
      </c>
      <c r="J548" s="72">
        <v>1671</v>
      </c>
      <c r="K548" s="3"/>
    </row>
    <row r="549" spans="1:11" s="11" customFormat="1" ht="22.5" hidden="1" customHeight="1" x14ac:dyDescent="0.3">
      <c r="A549" s="3">
        <v>2019</v>
      </c>
      <c r="B549" s="3" t="s">
        <v>454</v>
      </c>
      <c r="C549" s="5">
        <v>43721</v>
      </c>
      <c r="D549" s="79" t="s">
        <v>35</v>
      </c>
      <c r="E549" s="3" t="s">
        <v>99</v>
      </c>
      <c r="F549" s="2"/>
      <c r="G549" s="2">
        <v>566</v>
      </c>
      <c r="H549" s="4">
        <f t="shared" si="8"/>
        <v>6000.9000000000206</v>
      </c>
      <c r="I549" s="11" t="s">
        <v>206</v>
      </c>
      <c r="J549" s="72">
        <v>1672</v>
      </c>
      <c r="K549" s="3"/>
    </row>
    <row r="550" spans="1:11" s="11" customFormat="1" ht="22.5" hidden="1" customHeight="1" x14ac:dyDescent="0.3">
      <c r="A550" s="3">
        <v>2019</v>
      </c>
      <c r="B550" s="3" t="s">
        <v>454</v>
      </c>
      <c r="C550" s="5">
        <v>43721</v>
      </c>
      <c r="D550" s="79" t="s">
        <v>323</v>
      </c>
      <c r="E550" s="3" t="s">
        <v>99</v>
      </c>
      <c r="F550" s="2"/>
      <c r="G550" s="2">
        <v>3000</v>
      </c>
      <c r="H550" s="4">
        <f t="shared" si="8"/>
        <v>3000.9000000000206</v>
      </c>
      <c r="I550" s="11" t="s">
        <v>332</v>
      </c>
      <c r="J550" s="72">
        <v>1673</v>
      </c>
      <c r="K550" s="3"/>
    </row>
    <row r="551" spans="1:11" s="11" customFormat="1" ht="22.5" hidden="1" customHeight="1" x14ac:dyDescent="0.3">
      <c r="A551" s="3">
        <v>2019</v>
      </c>
      <c r="B551" s="3" t="s">
        <v>454</v>
      </c>
      <c r="C551" s="5">
        <v>43721</v>
      </c>
      <c r="D551" s="79" t="s">
        <v>359</v>
      </c>
      <c r="E551" s="3" t="s">
        <v>310</v>
      </c>
      <c r="F551" s="2">
        <v>3330</v>
      </c>
      <c r="G551" s="2"/>
      <c r="H551" s="4">
        <f t="shared" si="8"/>
        <v>6330.9000000000206</v>
      </c>
      <c r="J551" s="72">
        <v>571</v>
      </c>
      <c r="K551" s="3"/>
    </row>
    <row r="552" spans="1:11" s="11" customFormat="1" ht="22.5" hidden="1" customHeight="1" x14ac:dyDescent="0.3">
      <c r="A552" s="3">
        <v>2019</v>
      </c>
      <c r="B552" s="3" t="s">
        <v>454</v>
      </c>
      <c r="C552" s="5">
        <v>43725</v>
      </c>
      <c r="D552" s="79" t="s">
        <v>323</v>
      </c>
      <c r="E552" s="3" t="s">
        <v>99</v>
      </c>
      <c r="F552" s="2"/>
      <c r="G552" s="2">
        <v>3000</v>
      </c>
      <c r="H552" s="4">
        <f t="shared" si="8"/>
        <v>3330.9000000000206</v>
      </c>
      <c r="J552" s="72">
        <v>1674</v>
      </c>
      <c r="K552" s="3"/>
    </row>
    <row r="553" spans="1:11" s="11" customFormat="1" ht="22.5" hidden="1" customHeight="1" x14ac:dyDescent="0.3">
      <c r="A553" s="3">
        <v>2019</v>
      </c>
      <c r="B553" s="3" t="s">
        <v>454</v>
      </c>
      <c r="C553" s="5">
        <v>43725</v>
      </c>
      <c r="D553" s="79" t="s">
        <v>313</v>
      </c>
      <c r="E553" s="3" t="s">
        <v>99</v>
      </c>
      <c r="F553" s="2">
        <v>3000</v>
      </c>
      <c r="G553" s="2"/>
      <c r="H553" s="4">
        <f t="shared" si="8"/>
        <v>6330.9000000000206</v>
      </c>
      <c r="I553" s="11" t="s">
        <v>272</v>
      </c>
      <c r="J553" s="72">
        <v>1675</v>
      </c>
      <c r="K553" s="3"/>
    </row>
    <row r="554" spans="1:11" s="11" customFormat="1" ht="22.5" hidden="1" customHeight="1" x14ac:dyDescent="0.3">
      <c r="A554" s="3">
        <v>2019</v>
      </c>
      <c r="B554" s="3" t="s">
        <v>454</v>
      </c>
      <c r="C554" s="5">
        <v>43725</v>
      </c>
      <c r="D554" s="79" t="s">
        <v>118</v>
      </c>
      <c r="E554" s="3" t="s">
        <v>100</v>
      </c>
      <c r="F554" s="2"/>
      <c r="G554" s="2">
        <v>1555.5</v>
      </c>
      <c r="H554" s="4">
        <f t="shared" si="8"/>
        <v>4775.4000000000206</v>
      </c>
      <c r="J554" s="72">
        <v>1676</v>
      </c>
      <c r="K554" s="3"/>
    </row>
    <row r="555" spans="1:11" s="11" customFormat="1" ht="22.5" hidden="1" customHeight="1" x14ac:dyDescent="0.3">
      <c r="A555" s="3">
        <v>2019</v>
      </c>
      <c r="B555" s="3" t="s">
        <v>454</v>
      </c>
      <c r="C555" s="5">
        <v>43725</v>
      </c>
      <c r="D555" s="79" t="s">
        <v>312</v>
      </c>
      <c r="E555" s="3" t="s">
        <v>99</v>
      </c>
      <c r="F555" s="2"/>
      <c r="G555" s="2">
        <v>0.1</v>
      </c>
      <c r="H555" s="4">
        <f t="shared" si="8"/>
        <v>4775.3000000000202</v>
      </c>
      <c r="I555" s="11" t="s">
        <v>331</v>
      </c>
      <c r="J555" s="72">
        <v>1677</v>
      </c>
      <c r="K555" s="3"/>
    </row>
    <row r="556" spans="1:11" s="11" customFormat="1" ht="22.5" hidden="1" customHeight="1" x14ac:dyDescent="0.3">
      <c r="A556" s="3">
        <v>2019</v>
      </c>
      <c r="B556" s="3" t="s">
        <v>454</v>
      </c>
      <c r="C556" s="5">
        <v>43725</v>
      </c>
      <c r="D556" s="79" t="s">
        <v>316</v>
      </c>
      <c r="E556" s="3" t="s">
        <v>259</v>
      </c>
      <c r="F556" s="2">
        <v>5000</v>
      </c>
      <c r="G556" s="2"/>
      <c r="H556" s="4">
        <f t="shared" si="8"/>
        <v>9775.3000000000211</v>
      </c>
      <c r="I556" s="11" t="s">
        <v>213</v>
      </c>
      <c r="J556" s="72">
        <v>1194</v>
      </c>
      <c r="K556" s="3"/>
    </row>
    <row r="557" spans="1:11" s="11" customFormat="1" ht="22.5" hidden="1" customHeight="1" x14ac:dyDescent="0.3">
      <c r="A557" s="3">
        <v>2019</v>
      </c>
      <c r="B557" s="3" t="s">
        <v>454</v>
      </c>
      <c r="C557" s="5">
        <v>43725</v>
      </c>
      <c r="D557" s="79" t="s">
        <v>40</v>
      </c>
      <c r="E557" s="3" t="s">
        <v>100</v>
      </c>
      <c r="F557" s="2"/>
      <c r="G557" s="2">
        <v>6168.33</v>
      </c>
      <c r="H557" s="4">
        <f t="shared" si="8"/>
        <v>3606.9700000000212</v>
      </c>
      <c r="J557" s="72">
        <v>1681</v>
      </c>
      <c r="K557" s="3"/>
    </row>
    <row r="558" spans="1:11" s="11" customFormat="1" ht="22.5" hidden="1" customHeight="1" x14ac:dyDescent="0.3">
      <c r="A558" s="3">
        <v>2019</v>
      </c>
      <c r="B558" s="3" t="s">
        <v>454</v>
      </c>
      <c r="C558" s="5">
        <v>43725</v>
      </c>
      <c r="D558" s="79" t="s">
        <v>312</v>
      </c>
      <c r="E558" s="3" t="s">
        <v>99</v>
      </c>
      <c r="F558" s="2"/>
      <c r="G558" s="2">
        <v>0.1</v>
      </c>
      <c r="H558" s="4">
        <f t="shared" si="8"/>
        <v>3606.8700000000213</v>
      </c>
      <c r="I558" s="11" t="s">
        <v>331</v>
      </c>
      <c r="J558" s="72">
        <v>1682</v>
      </c>
      <c r="K558" s="3"/>
    </row>
    <row r="559" spans="1:11" s="11" customFormat="1" ht="22.5" hidden="1" customHeight="1" x14ac:dyDescent="0.3">
      <c r="A559" s="3">
        <v>2019</v>
      </c>
      <c r="B559" s="3" t="s">
        <v>454</v>
      </c>
      <c r="C559" s="5">
        <v>43725</v>
      </c>
      <c r="D559" s="79" t="s">
        <v>1447</v>
      </c>
      <c r="E559" s="3" t="s">
        <v>310</v>
      </c>
      <c r="F559" s="25">
        <v>1800</v>
      </c>
      <c r="G559" s="25"/>
      <c r="H559" s="4">
        <f t="shared" si="8"/>
        <v>5406.8700000000208</v>
      </c>
      <c r="J559" s="72">
        <v>572</v>
      </c>
      <c r="K559" s="3"/>
    </row>
    <row r="560" spans="1:11" s="11" customFormat="1" ht="22.5" hidden="1" customHeight="1" x14ac:dyDescent="0.3">
      <c r="A560" s="3">
        <v>2019</v>
      </c>
      <c r="B560" s="3" t="s">
        <v>454</v>
      </c>
      <c r="C560" s="5">
        <v>43726</v>
      </c>
      <c r="D560" s="79" t="s">
        <v>158</v>
      </c>
      <c r="E560" s="3" t="s">
        <v>310</v>
      </c>
      <c r="F560" s="2">
        <v>10550</v>
      </c>
      <c r="G560" s="2"/>
      <c r="H560" s="4">
        <f t="shared" si="8"/>
        <v>15956.870000000021</v>
      </c>
      <c r="J560" s="72">
        <v>573</v>
      </c>
      <c r="K560" s="3"/>
    </row>
    <row r="561" spans="1:11" s="11" customFormat="1" ht="22.5" hidden="1" customHeight="1" x14ac:dyDescent="0.3">
      <c r="A561" s="3">
        <v>2019</v>
      </c>
      <c r="B561" s="3" t="s">
        <v>454</v>
      </c>
      <c r="C561" s="5">
        <v>43727</v>
      </c>
      <c r="D561" s="79" t="s">
        <v>26</v>
      </c>
      <c r="E561" s="3" t="s">
        <v>310</v>
      </c>
      <c r="F561" s="2">
        <v>7325</v>
      </c>
      <c r="G561" s="2"/>
      <c r="H561" s="4">
        <f t="shared" si="8"/>
        <v>23281.870000000021</v>
      </c>
      <c r="J561" s="72">
        <v>575</v>
      </c>
      <c r="K561" s="3"/>
    </row>
    <row r="562" spans="1:11" s="11" customFormat="1" ht="22.5" hidden="1" customHeight="1" x14ac:dyDescent="0.3">
      <c r="A562" s="3">
        <v>2019</v>
      </c>
      <c r="B562" s="3" t="s">
        <v>454</v>
      </c>
      <c r="C562" s="5">
        <v>43727</v>
      </c>
      <c r="D562" s="79" t="s">
        <v>455</v>
      </c>
      <c r="E562" s="3" t="s">
        <v>310</v>
      </c>
      <c r="F562" s="2">
        <v>15342</v>
      </c>
      <c r="G562" s="2"/>
      <c r="H562" s="4">
        <f t="shared" si="8"/>
        <v>38623.870000000024</v>
      </c>
      <c r="J562" s="72">
        <v>576</v>
      </c>
      <c r="K562" s="3"/>
    </row>
    <row r="563" spans="1:11" s="11" customFormat="1" ht="22.5" hidden="1" customHeight="1" x14ac:dyDescent="0.3">
      <c r="A563" s="3">
        <v>2019</v>
      </c>
      <c r="B563" s="3" t="s">
        <v>454</v>
      </c>
      <c r="C563" s="5">
        <v>43728</v>
      </c>
      <c r="D563" s="79" t="s">
        <v>323</v>
      </c>
      <c r="E563" s="3" t="s">
        <v>99</v>
      </c>
      <c r="F563" s="2"/>
      <c r="G563" s="2">
        <v>3000</v>
      </c>
      <c r="H563" s="4">
        <f t="shared" si="8"/>
        <v>35623.870000000024</v>
      </c>
      <c r="I563" s="11" t="s">
        <v>332</v>
      </c>
      <c r="J563" s="72">
        <v>1683</v>
      </c>
      <c r="K563" s="3"/>
    </row>
    <row r="564" spans="1:11" s="11" customFormat="1" ht="22.5" hidden="1" customHeight="1" x14ac:dyDescent="0.3">
      <c r="A564" s="3">
        <v>2019</v>
      </c>
      <c r="B564" s="3" t="s">
        <v>454</v>
      </c>
      <c r="C564" s="5">
        <v>43728</v>
      </c>
      <c r="D564" s="79" t="s">
        <v>328</v>
      </c>
      <c r="E564" s="3" t="s">
        <v>99</v>
      </c>
      <c r="F564" s="2"/>
      <c r="G564" s="2">
        <v>5000</v>
      </c>
      <c r="H564" s="4">
        <f t="shared" si="8"/>
        <v>30623.870000000024</v>
      </c>
      <c r="I564" s="11" t="s">
        <v>280</v>
      </c>
      <c r="J564" s="72">
        <v>1684</v>
      </c>
      <c r="K564" s="3"/>
    </row>
    <row r="565" spans="1:11" s="11" customFormat="1" ht="22.5" hidden="1" customHeight="1" x14ac:dyDescent="0.3">
      <c r="A565" s="3">
        <v>2019</v>
      </c>
      <c r="B565" s="3" t="s">
        <v>454</v>
      </c>
      <c r="C565" s="5">
        <v>43728</v>
      </c>
      <c r="D565" s="79" t="s">
        <v>312</v>
      </c>
      <c r="E565" s="3" t="s">
        <v>99</v>
      </c>
      <c r="F565" s="2"/>
      <c r="G565" s="2">
        <v>0.1</v>
      </c>
      <c r="H565" s="4">
        <f t="shared" si="8"/>
        <v>30623.770000000026</v>
      </c>
      <c r="I565" s="11" t="s">
        <v>331</v>
      </c>
      <c r="J565" s="72">
        <v>1685</v>
      </c>
      <c r="K565" s="3"/>
    </row>
    <row r="566" spans="1:11" s="11" customFormat="1" ht="22.5" hidden="1" customHeight="1" x14ac:dyDescent="0.3">
      <c r="A566" s="3">
        <v>2019</v>
      </c>
      <c r="B566" s="3" t="s">
        <v>454</v>
      </c>
      <c r="C566" s="5">
        <v>43732</v>
      </c>
      <c r="D566" s="79" t="s">
        <v>177</v>
      </c>
      <c r="E566" s="3" t="s">
        <v>310</v>
      </c>
      <c r="F566" s="2">
        <v>8952.4</v>
      </c>
      <c r="G566" s="2"/>
      <c r="H566" s="4">
        <f t="shared" si="8"/>
        <v>39576.170000000027</v>
      </c>
      <c r="J566" s="72">
        <v>577</v>
      </c>
      <c r="K566" s="3"/>
    </row>
    <row r="567" spans="1:11" s="11" customFormat="1" ht="22.5" hidden="1" customHeight="1" x14ac:dyDescent="0.3">
      <c r="A567" s="3">
        <v>2019</v>
      </c>
      <c r="B567" s="3" t="s">
        <v>454</v>
      </c>
      <c r="C567" s="5">
        <v>43733</v>
      </c>
      <c r="D567" s="79" t="s">
        <v>405</v>
      </c>
      <c r="E567" s="3" t="s">
        <v>100</v>
      </c>
      <c r="F567" s="2"/>
      <c r="G567" s="2">
        <v>2732</v>
      </c>
      <c r="H567" s="4">
        <f t="shared" si="8"/>
        <v>36844.170000000027</v>
      </c>
      <c r="J567" s="72">
        <v>1687</v>
      </c>
      <c r="K567" s="3"/>
    </row>
    <row r="568" spans="1:11" s="11" customFormat="1" ht="22.5" hidden="1" customHeight="1" x14ac:dyDescent="0.3">
      <c r="A568" s="3">
        <v>2019</v>
      </c>
      <c r="B568" s="3" t="s">
        <v>454</v>
      </c>
      <c r="C568" s="5">
        <v>43733</v>
      </c>
      <c r="D568" s="79" t="s">
        <v>397</v>
      </c>
      <c r="E568" s="3" t="s">
        <v>100</v>
      </c>
      <c r="F568" s="2"/>
      <c r="G568" s="2">
        <v>180</v>
      </c>
      <c r="H568" s="4">
        <f t="shared" si="8"/>
        <v>36664.170000000027</v>
      </c>
      <c r="J568" s="72">
        <v>1688</v>
      </c>
      <c r="K568" s="3"/>
    </row>
    <row r="569" spans="1:11" s="11" customFormat="1" ht="22.5" hidden="1" customHeight="1" x14ac:dyDescent="0.3">
      <c r="A569" s="3">
        <v>2019</v>
      </c>
      <c r="B569" s="3" t="s">
        <v>454</v>
      </c>
      <c r="C569" s="5">
        <v>43733</v>
      </c>
      <c r="D569" s="79" t="s">
        <v>97</v>
      </c>
      <c r="E569" s="3" t="s">
        <v>100</v>
      </c>
      <c r="F569" s="2"/>
      <c r="G569" s="2">
        <v>3280</v>
      </c>
      <c r="H569" s="4">
        <f t="shared" si="8"/>
        <v>33384.170000000027</v>
      </c>
      <c r="J569" s="72">
        <v>1689</v>
      </c>
      <c r="K569" s="3"/>
    </row>
    <row r="570" spans="1:11" s="11" customFormat="1" ht="22.5" hidden="1" customHeight="1" x14ac:dyDescent="0.3">
      <c r="A570" s="3">
        <v>2019</v>
      </c>
      <c r="B570" s="3" t="s">
        <v>454</v>
      </c>
      <c r="C570" s="5">
        <v>43733</v>
      </c>
      <c r="D570" s="79" t="s">
        <v>456</v>
      </c>
      <c r="E570" s="3" t="s">
        <v>100</v>
      </c>
      <c r="F570" s="2"/>
      <c r="G570" s="2">
        <v>350</v>
      </c>
      <c r="H570" s="4">
        <f t="shared" si="8"/>
        <v>33034.170000000027</v>
      </c>
      <c r="J570" s="72">
        <v>1690</v>
      </c>
      <c r="K570" s="3"/>
    </row>
    <row r="571" spans="1:11" s="11" customFormat="1" ht="22.5" hidden="1" customHeight="1" x14ac:dyDescent="0.3">
      <c r="A571" s="3">
        <v>2019</v>
      </c>
      <c r="B571" s="3" t="s">
        <v>454</v>
      </c>
      <c r="C571" s="5">
        <v>43733</v>
      </c>
      <c r="D571" s="79" t="s">
        <v>263</v>
      </c>
      <c r="E571" s="3" t="s">
        <v>100</v>
      </c>
      <c r="F571" s="2"/>
      <c r="G571" s="2">
        <v>216.65</v>
      </c>
      <c r="H571" s="4">
        <f t="shared" si="8"/>
        <v>32817.520000000026</v>
      </c>
      <c r="J571" s="72">
        <v>1691</v>
      </c>
      <c r="K571" s="3"/>
    </row>
    <row r="572" spans="1:11" s="11" customFormat="1" ht="22.5" hidden="1" customHeight="1" x14ac:dyDescent="0.3">
      <c r="A572" s="3">
        <v>2019</v>
      </c>
      <c r="B572" s="3" t="s">
        <v>454</v>
      </c>
      <c r="C572" s="5">
        <v>43733</v>
      </c>
      <c r="D572" s="79" t="s">
        <v>247</v>
      </c>
      <c r="E572" s="3" t="s">
        <v>100</v>
      </c>
      <c r="F572" s="2"/>
      <c r="G572" s="2">
        <v>2592</v>
      </c>
      <c r="H572" s="4">
        <f t="shared" si="8"/>
        <v>30225.520000000026</v>
      </c>
      <c r="J572" s="72">
        <v>1692</v>
      </c>
      <c r="K572" s="3"/>
    </row>
    <row r="573" spans="1:11" s="11" customFormat="1" ht="22.5" hidden="1" customHeight="1" x14ac:dyDescent="0.3">
      <c r="A573" s="3">
        <v>2019</v>
      </c>
      <c r="B573" s="3" t="s">
        <v>454</v>
      </c>
      <c r="C573" s="5">
        <v>43733</v>
      </c>
      <c r="D573" s="79" t="s">
        <v>246</v>
      </c>
      <c r="E573" s="3" t="s">
        <v>100</v>
      </c>
      <c r="F573" s="2"/>
      <c r="G573" s="2">
        <v>2157</v>
      </c>
      <c r="H573" s="4">
        <f t="shared" si="8"/>
        <v>28068.520000000026</v>
      </c>
      <c r="J573" s="72">
        <v>1693</v>
      </c>
      <c r="K573" s="3"/>
    </row>
    <row r="574" spans="1:11" s="11" customFormat="1" ht="22.5" hidden="1" customHeight="1" x14ac:dyDescent="0.3">
      <c r="A574" s="3">
        <v>2019</v>
      </c>
      <c r="B574" s="3" t="s">
        <v>454</v>
      </c>
      <c r="C574" s="5">
        <v>43733</v>
      </c>
      <c r="D574" s="79" t="s">
        <v>245</v>
      </c>
      <c r="E574" s="3" t="s">
        <v>100</v>
      </c>
      <c r="F574" s="2"/>
      <c r="G574" s="2">
        <v>1086.56</v>
      </c>
      <c r="H574" s="4">
        <f t="shared" si="8"/>
        <v>26981.960000000025</v>
      </c>
      <c r="J574" s="72">
        <v>1694</v>
      </c>
      <c r="K574" s="3"/>
    </row>
    <row r="575" spans="1:11" s="11" customFormat="1" ht="22.5" hidden="1" customHeight="1" x14ac:dyDescent="0.3">
      <c r="A575" s="3">
        <v>2019</v>
      </c>
      <c r="B575" s="3" t="s">
        <v>454</v>
      </c>
      <c r="C575" s="5">
        <v>43733</v>
      </c>
      <c r="D575" s="79" t="s">
        <v>77</v>
      </c>
      <c r="E575" s="3" t="s">
        <v>100</v>
      </c>
      <c r="F575" s="2"/>
      <c r="G575" s="2">
        <v>1500</v>
      </c>
      <c r="H575" s="4">
        <f t="shared" si="8"/>
        <v>25481.960000000025</v>
      </c>
      <c r="J575" s="72">
        <v>1695</v>
      </c>
      <c r="K575" s="3"/>
    </row>
    <row r="576" spans="1:11" s="11" customFormat="1" ht="22.5" hidden="1" customHeight="1" x14ac:dyDescent="0.3">
      <c r="A576" s="3">
        <v>2019</v>
      </c>
      <c r="B576" s="3" t="s">
        <v>454</v>
      </c>
      <c r="C576" s="5">
        <v>43733</v>
      </c>
      <c r="D576" s="79" t="s">
        <v>306</v>
      </c>
      <c r="E576" s="3" t="s">
        <v>100</v>
      </c>
      <c r="F576" s="2"/>
      <c r="G576" s="2">
        <v>2995</v>
      </c>
      <c r="H576" s="4">
        <f t="shared" si="8"/>
        <v>22486.960000000025</v>
      </c>
      <c r="J576" s="72">
        <v>1696</v>
      </c>
      <c r="K576" s="3"/>
    </row>
    <row r="577" spans="1:11" s="11" customFormat="1" ht="22.5" hidden="1" customHeight="1" x14ac:dyDescent="0.3">
      <c r="A577" s="3">
        <v>2019</v>
      </c>
      <c r="B577" s="3" t="s">
        <v>454</v>
      </c>
      <c r="C577" s="5">
        <v>43733</v>
      </c>
      <c r="D577" s="79" t="s">
        <v>312</v>
      </c>
      <c r="E577" s="3" t="s">
        <v>99</v>
      </c>
      <c r="F577" s="2"/>
      <c r="G577" s="2">
        <v>0.9</v>
      </c>
      <c r="H577" s="4">
        <f t="shared" si="8"/>
        <v>22486.060000000023</v>
      </c>
      <c r="I577" s="11" t="s">
        <v>331</v>
      </c>
      <c r="J577" s="72">
        <v>1697</v>
      </c>
      <c r="K577" s="3"/>
    </row>
    <row r="578" spans="1:11" s="11" customFormat="1" ht="22.5" hidden="1" customHeight="1" x14ac:dyDescent="0.3">
      <c r="A578" s="3">
        <v>2019</v>
      </c>
      <c r="B578" s="3" t="s">
        <v>454</v>
      </c>
      <c r="C578" s="5">
        <v>43733</v>
      </c>
      <c r="D578" s="79" t="s">
        <v>323</v>
      </c>
      <c r="E578" s="3" t="s">
        <v>99</v>
      </c>
      <c r="F578" s="2"/>
      <c r="G578" s="2">
        <v>3000</v>
      </c>
      <c r="H578" s="4">
        <f t="shared" si="8"/>
        <v>19486.060000000023</v>
      </c>
      <c r="I578" s="11" t="s">
        <v>332</v>
      </c>
      <c r="J578" s="72">
        <v>1698</v>
      </c>
      <c r="K578" s="3"/>
    </row>
    <row r="579" spans="1:11" s="11" customFormat="1" ht="22.5" hidden="1" customHeight="1" x14ac:dyDescent="0.3">
      <c r="A579" s="3">
        <v>2019</v>
      </c>
      <c r="B579" s="3" t="s">
        <v>454</v>
      </c>
      <c r="C579" s="5">
        <v>43734</v>
      </c>
      <c r="D579" s="79" t="s">
        <v>151</v>
      </c>
      <c r="E579" s="3" t="s">
        <v>100</v>
      </c>
      <c r="F579" s="2"/>
      <c r="G579" s="2">
        <v>500</v>
      </c>
      <c r="H579" s="4">
        <f t="shared" si="8"/>
        <v>18986.060000000023</v>
      </c>
      <c r="J579" s="72">
        <v>1699</v>
      </c>
      <c r="K579" s="3"/>
    </row>
    <row r="580" spans="1:11" s="11" customFormat="1" ht="22.5" hidden="1" customHeight="1" x14ac:dyDescent="0.3">
      <c r="A580" s="3">
        <v>2019</v>
      </c>
      <c r="B580" s="3" t="s">
        <v>454</v>
      </c>
      <c r="C580" s="5">
        <v>43734</v>
      </c>
      <c r="D580" s="79" t="s">
        <v>122</v>
      </c>
      <c r="E580" s="3" t="s">
        <v>310</v>
      </c>
      <c r="F580" s="2">
        <v>2000</v>
      </c>
      <c r="G580" s="2"/>
      <c r="H580" s="4">
        <f t="shared" ref="H580:H643" si="9">H579+F580-G580</f>
        <v>20986.060000000023</v>
      </c>
      <c r="J580" s="72">
        <v>580</v>
      </c>
      <c r="K580" s="3"/>
    </row>
    <row r="581" spans="1:11" s="11" customFormat="1" ht="22.5" hidden="1" customHeight="1" x14ac:dyDescent="0.3">
      <c r="A581" s="3">
        <v>2019</v>
      </c>
      <c r="B581" s="3" t="s">
        <v>454</v>
      </c>
      <c r="C581" s="5">
        <v>43738</v>
      </c>
      <c r="D581" s="79" t="s">
        <v>183</v>
      </c>
      <c r="E581" s="3" t="s">
        <v>310</v>
      </c>
      <c r="F581" s="2">
        <v>8438.1200000000008</v>
      </c>
      <c r="G581" s="2"/>
      <c r="H581" s="4">
        <f t="shared" si="9"/>
        <v>29424.180000000022</v>
      </c>
      <c r="J581" s="72">
        <v>581</v>
      </c>
      <c r="K581" s="3"/>
    </row>
    <row r="582" spans="1:11" s="80" customFormat="1" ht="22.5" hidden="1" customHeight="1" thickBot="1" x14ac:dyDescent="0.35">
      <c r="A582" s="34">
        <v>2019</v>
      </c>
      <c r="B582" s="34" t="s">
        <v>454</v>
      </c>
      <c r="C582" s="19">
        <v>43738</v>
      </c>
      <c r="D582" s="132" t="s">
        <v>322</v>
      </c>
      <c r="E582" s="34" t="s">
        <v>259</v>
      </c>
      <c r="F582" s="21"/>
      <c r="G582" s="21">
        <v>5000</v>
      </c>
      <c r="H582" s="22">
        <f t="shared" si="9"/>
        <v>24424.180000000022</v>
      </c>
      <c r="I582" s="80" t="s">
        <v>213</v>
      </c>
      <c r="J582" s="76">
        <v>1195</v>
      </c>
      <c r="K582" s="34"/>
    </row>
    <row r="583" spans="1:11" s="11" customFormat="1" ht="22.5" hidden="1" customHeight="1" x14ac:dyDescent="0.3">
      <c r="A583" s="3">
        <v>2019</v>
      </c>
      <c r="B583" s="3" t="s">
        <v>459</v>
      </c>
      <c r="C583" s="5">
        <v>43739</v>
      </c>
      <c r="D583" s="79" t="s">
        <v>316</v>
      </c>
      <c r="E583" s="3" t="s">
        <v>259</v>
      </c>
      <c r="F583" s="2">
        <v>20000</v>
      </c>
      <c r="G583" s="2"/>
      <c r="H583" s="4">
        <f t="shared" si="9"/>
        <v>44424.180000000022</v>
      </c>
      <c r="I583" s="11" t="s">
        <v>213</v>
      </c>
      <c r="J583" s="72">
        <v>1216</v>
      </c>
      <c r="K583" s="3"/>
    </row>
    <row r="584" spans="1:11" s="11" customFormat="1" ht="22.5" hidden="1" customHeight="1" x14ac:dyDescent="0.3">
      <c r="A584" s="3">
        <v>2019</v>
      </c>
      <c r="B584" s="3" t="s">
        <v>459</v>
      </c>
      <c r="C584" s="5">
        <v>43739</v>
      </c>
      <c r="D584" s="79" t="s">
        <v>340</v>
      </c>
      <c r="E584" s="3" t="s">
        <v>100</v>
      </c>
      <c r="F584" s="2"/>
      <c r="G584" s="2">
        <v>23004.27</v>
      </c>
      <c r="H584" s="4">
        <f t="shared" si="9"/>
        <v>21419.910000000022</v>
      </c>
      <c r="J584" s="72">
        <v>1710</v>
      </c>
      <c r="K584" s="3"/>
    </row>
    <row r="585" spans="1:11" s="11" customFormat="1" ht="22.5" hidden="1" customHeight="1" x14ac:dyDescent="0.3">
      <c r="A585" s="3">
        <v>2019</v>
      </c>
      <c r="B585" s="3" t="s">
        <v>459</v>
      </c>
      <c r="C585" s="5">
        <v>43739</v>
      </c>
      <c r="D585" s="79" t="s">
        <v>312</v>
      </c>
      <c r="E585" s="3" t="s">
        <v>99</v>
      </c>
      <c r="F585" s="2"/>
      <c r="G585" s="2">
        <v>0.1</v>
      </c>
      <c r="H585" s="4">
        <f t="shared" si="9"/>
        <v>21419.810000000023</v>
      </c>
      <c r="I585" s="11" t="s">
        <v>331</v>
      </c>
      <c r="J585" s="72">
        <v>1711</v>
      </c>
      <c r="K585" s="3"/>
    </row>
    <row r="586" spans="1:11" s="11" customFormat="1" ht="22.5" hidden="1" customHeight="1" x14ac:dyDescent="0.3">
      <c r="A586" s="3">
        <v>2019</v>
      </c>
      <c r="B586" s="3" t="s">
        <v>459</v>
      </c>
      <c r="C586" s="5">
        <v>43739</v>
      </c>
      <c r="D586" s="79" t="s">
        <v>312</v>
      </c>
      <c r="E586" s="3" t="s">
        <v>99</v>
      </c>
      <c r="F586" s="2"/>
      <c r="G586" s="2">
        <v>40</v>
      </c>
      <c r="H586" s="4">
        <f t="shared" si="9"/>
        <v>21379.810000000023</v>
      </c>
      <c r="I586" s="11" t="s">
        <v>331</v>
      </c>
      <c r="J586" s="72">
        <v>1711</v>
      </c>
      <c r="K586" s="3"/>
    </row>
    <row r="587" spans="1:11" s="11" customFormat="1" ht="22.5" hidden="1" customHeight="1" x14ac:dyDescent="0.3">
      <c r="A587" s="3">
        <v>2019</v>
      </c>
      <c r="B587" s="3" t="s">
        <v>459</v>
      </c>
      <c r="C587" s="5">
        <v>43739</v>
      </c>
      <c r="D587" s="79" t="s">
        <v>323</v>
      </c>
      <c r="E587" s="3" t="s">
        <v>99</v>
      </c>
      <c r="F587" s="2"/>
      <c r="G587" s="2">
        <v>3000</v>
      </c>
      <c r="H587" s="4">
        <f t="shared" si="9"/>
        <v>18379.810000000023</v>
      </c>
      <c r="I587" s="11" t="s">
        <v>332</v>
      </c>
      <c r="J587" s="72">
        <v>1712</v>
      </c>
      <c r="K587" s="3"/>
    </row>
    <row r="588" spans="1:11" s="11" customFormat="1" ht="22.5" hidden="1" customHeight="1" x14ac:dyDescent="0.3">
      <c r="A588" s="3">
        <v>2019</v>
      </c>
      <c r="B588" s="3" t="s">
        <v>459</v>
      </c>
      <c r="C588" s="5">
        <v>43740</v>
      </c>
      <c r="D588" s="79" t="s">
        <v>460</v>
      </c>
      <c r="E588" s="3" t="s">
        <v>310</v>
      </c>
      <c r="F588" s="2">
        <v>2750</v>
      </c>
      <c r="G588" s="2"/>
      <c r="H588" s="4">
        <f t="shared" si="9"/>
        <v>21129.810000000023</v>
      </c>
      <c r="J588" s="72">
        <v>583</v>
      </c>
      <c r="K588" s="3"/>
    </row>
    <row r="589" spans="1:11" s="11" customFormat="1" ht="22.5" hidden="1" customHeight="1" x14ac:dyDescent="0.3">
      <c r="A589" s="3">
        <v>2019</v>
      </c>
      <c r="B589" s="3" t="s">
        <v>459</v>
      </c>
      <c r="C589" s="5">
        <v>43740</v>
      </c>
      <c r="D589" s="79" t="s">
        <v>118</v>
      </c>
      <c r="E589" s="3" t="s">
        <v>100</v>
      </c>
      <c r="F589" s="2"/>
      <c r="G589" s="2">
        <v>2200</v>
      </c>
      <c r="H589" s="4">
        <f t="shared" si="9"/>
        <v>18929.810000000023</v>
      </c>
      <c r="J589" s="72">
        <v>1713</v>
      </c>
      <c r="K589" s="3"/>
    </row>
    <row r="590" spans="1:11" s="11" customFormat="1" ht="22.5" hidden="1" customHeight="1" x14ac:dyDescent="0.3">
      <c r="A590" s="3">
        <v>2019</v>
      </c>
      <c r="B590" s="3" t="s">
        <v>459</v>
      </c>
      <c r="C590" s="5">
        <v>43740</v>
      </c>
      <c r="D590" s="79" t="s">
        <v>312</v>
      </c>
      <c r="E590" s="3" t="s">
        <v>99</v>
      </c>
      <c r="F590" s="2"/>
      <c r="G590" s="2">
        <v>0.1</v>
      </c>
      <c r="H590" s="4">
        <f t="shared" si="9"/>
        <v>18929.710000000025</v>
      </c>
      <c r="I590" s="11" t="s">
        <v>331</v>
      </c>
      <c r="J590" s="72">
        <v>1714</v>
      </c>
      <c r="K590" s="3"/>
    </row>
    <row r="591" spans="1:11" s="11" customFormat="1" ht="22.5" hidden="1" customHeight="1" x14ac:dyDescent="0.3">
      <c r="A591" s="3">
        <v>2019</v>
      </c>
      <c r="B591" s="3" t="s">
        <v>459</v>
      </c>
      <c r="C591" s="5">
        <v>43741</v>
      </c>
      <c r="D591" s="79" t="s">
        <v>45</v>
      </c>
      <c r="E591" s="3" t="s">
        <v>310</v>
      </c>
      <c r="F591" s="2">
        <v>11550</v>
      </c>
      <c r="G591" s="2"/>
      <c r="H591" s="4">
        <f t="shared" si="9"/>
        <v>30479.710000000025</v>
      </c>
      <c r="J591" s="72">
        <v>584</v>
      </c>
      <c r="K591" s="3"/>
    </row>
    <row r="592" spans="1:11" s="11" customFormat="1" ht="22.5" hidden="1" customHeight="1" x14ac:dyDescent="0.3">
      <c r="A592" s="3">
        <v>2019</v>
      </c>
      <c r="B592" s="3" t="s">
        <v>459</v>
      </c>
      <c r="C592" s="5">
        <v>43742</v>
      </c>
      <c r="D592" s="79" t="s">
        <v>40</v>
      </c>
      <c r="E592" s="3" t="s">
        <v>100</v>
      </c>
      <c r="F592" s="2"/>
      <c r="G592" s="2">
        <v>5000</v>
      </c>
      <c r="H592" s="4">
        <f t="shared" si="9"/>
        <v>25479.710000000025</v>
      </c>
      <c r="J592" s="72">
        <v>1720</v>
      </c>
      <c r="K592" s="3"/>
    </row>
    <row r="593" spans="1:11" s="11" customFormat="1" ht="22.5" hidden="1" customHeight="1" x14ac:dyDescent="0.3">
      <c r="A593" s="3">
        <v>2019</v>
      </c>
      <c r="B593" s="3" t="s">
        <v>459</v>
      </c>
      <c r="C593" s="5">
        <v>43742</v>
      </c>
      <c r="D593" s="79" t="s">
        <v>312</v>
      </c>
      <c r="E593" s="3" t="s">
        <v>99</v>
      </c>
      <c r="F593" s="2"/>
      <c r="G593" s="2">
        <v>0.1</v>
      </c>
      <c r="H593" s="4">
        <f t="shared" si="9"/>
        <v>25479.610000000026</v>
      </c>
      <c r="I593" s="11" t="s">
        <v>331</v>
      </c>
      <c r="J593" s="72">
        <v>1721</v>
      </c>
      <c r="K593" s="3"/>
    </row>
    <row r="594" spans="1:11" s="11" customFormat="1" ht="22.5" hidden="1" customHeight="1" x14ac:dyDescent="0.3">
      <c r="A594" s="3">
        <v>2019</v>
      </c>
      <c r="B594" s="3" t="s">
        <v>459</v>
      </c>
      <c r="C594" s="5">
        <v>43742</v>
      </c>
      <c r="D594" s="79" t="s">
        <v>285</v>
      </c>
      <c r="E594" s="3" t="s">
        <v>99</v>
      </c>
      <c r="F594" s="2"/>
      <c r="G594" s="2">
        <v>1380</v>
      </c>
      <c r="H594" s="4">
        <f t="shared" si="9"/>
        <v>24099.610000000026</v>
      </c>
      <c r="J594" s="72">
        <v>1722</v>
      </c>
      <c r="K594" s="3"/>
    </row>
    <row r="595" spans="1:11" s="11" customFormat="1" ht="22.5" hidden="1" customHeight="1" x14ac:dyDescent="0.3">
      <c r="A595" s="3">
        <v>2019</v>
      </c>
      <c r="B595" s="3" t="s">
        <v>459</v>
      </c>
      <c r="C595" s="5">
        <v>43742</v>
      </c>
      <c r="D595" s="79" t="s">
        <v>312</v>
      </c>
      <c r="E595" s="3" t="s">
        <v>99</v>
      </c>
      <c r="F595" s="2"/>
      <c r="G595" s="2">
        <v>0.1</v>
      </c>
      <c r="H595" s="4">
        <f t="shared" si="9"/>
        <v>24099.510000000028</v>
      </c>
      <c r="I595" s="11" t="s">
        <v>331</v>
      </c>
      <c r="J595" s="72">
        <v>1721</v>
      </c>
      <c r="K595" s="3"/>
    </row>
    <row r="596" spans="1:11" s="11" customFormat="1" ht="22.5" hidden="1" customHeight="1" x14ac:dyDescent="0.3">
      <c r="A596" s="3">
        <v>2019</v>
      </c>
      <c r="B596" s="3" t="s">
        <v>459</v>
      </c>
      <c r="C596" s="5">
        <v>43742</v>
      </c>
      <c r="D596" s="79" t="s">
        <v>86</v>
      </c>
      <c r="E596" s="3" t="s">
        <v>99</v>
      </c>
      <c r="F596" s="2"/>
      <c r="G596" s="2">
        <v>16680</v>
      </c>
      <c r="H596" s="4">
        <f t="shared" si="9"/>
        <v>7419.5100000000275</v>
      </c>
      <c r="I596" s="11" t="s">
        <v>333</v>
      </c>
      <c r="J596" s="72">
        <v>1723</v>
      </c>
      <c r="K596" s="3"/>
    </row>
    <row r="597" spans="1:11" s="11" customFormat="1" ht="22.5" hidden="1" customHeight="1" x14ac:dyDescent="0.3">
      <c r="A597" s="3">
        <v>2019</v>
      </c>
      <c r="B597" s="3" t="s">
        <v>459</v>
      </c>
      <c r="C597" s="5">
        <v>43745</v>
      </c>
      <c r="D597" s="79" t="s">
        <v>151</v>
      </c>
      <c r="E597" s="3" t="s">
        <v>310</v>
      </c>
      <c r="F597" s="2">
        <v>11660</v>
      </c>
      <c r="G597" s="2"/>
      <c r="H597" s="4">
        <f t="shared" si="9"/>
        <v>19079.510000000028</v>
      </c>
      <c r="J597" s="72">
        <v>586</v>
      </c>
      <c r="K597" s="3"/>
    </row>
    <row r="598" spans="1:11" s="11" customFormat="1" ht="22.5" hidden="1" customHeight="1" x14ac:dyDescent="0.3">
      <c r="A598" s="3">
        <v>2019</v>
      </c>
      <c r="B598" s="3" t="s">
        <v>459</v>
      </c>
      <c r="C598" s="5">
        <v>43745</v>
      </c>
      <c r="D598" s="79" t="s">
        <v>198</v>
      </c>
      <c r="E598" s="3" t="s">
        <v>310</v>
      </c>
      <c r="F598" s="2">
        <v>3500</v>
      </c>
      <c r="G598" s="2"/>
      <c r="H598" s="4">
        <f t="shared" si="9"/>
        <v>22579.510000000028</v>
      </c>
      <c r="J598" s="72">
        <v>587</v>
      </c>
      <c r="K598" s="3"/>
    </row>
    <row r="599" spans="1:11" s="11" customFormat="1" ht="22.5" hidden="1" customHeight="1" x14ac:dyDescent="0.3">
      <c r="A599" s="3">
        <v>2019</v>
      </c>
      <c r="B599" s="3" t="s">
        <v>459</v>
      </c>
      <c r="C599" s="5">
        <v>43745</v>
      </c>
      <c r="D599" s="79" t="s">
        <v>86</v>
      </c>
      <c r="E599" s="3" t="s">
        <v>99</v>
      </c>
      <c r="F599" s="2"/>
      <c r="G599" s="2">
        <v>938.55</v>
      </c>
      <c r="H599" s="4">
        <f t="shared" si="9"/>
        <v>21640.960000000028</v>
      </c>
      <c r="J599" s="72">
        <v>1724</v>
      </c>
      <c r="K599" s="3"/>
    </row>
    <row r="600" spans="1:11" s="11" customFormat="1" ht="22.5" hidden="1" customHeight="1" x14ac:dyDescent="0.3">
      <c r="A600" s="3">
        <v>2019</v>
      </c>
      <c r="B600" s="3" t="s">
        <v>459</v>
      </c>
      <c r="C600" s="5">
        <v>43745</v>
      </c>
      <c r="D600" s="79" t="s">
        <v>323</v>
      </c>
      <c r="E600" s="3" t="s">
        <v>99</v>
      </c>
      <c r="F600" s="2"/>
      <c r="G600" s="2">
        <v>3000</v>
      </c>
      <c r="H600" s="4">
        <f t="shared" si="9"/>
        <v>18640.960000000028</v>
      </c>
      <c r="I600" s="11" t="s">
        <v>332</v>
      </c>
      <c r="J600" s="72">
        <v>1725</v>
      </c>
      <c r="K600" s="3"/>
    </row>
    <row r="601" spans="1:11" s="11" customFormat="1" ht="22.5" hidden="1" customHeight="1" x14ac:dyDescent="0.3">
      <c r="A601" s="3">
        <v>2019</v>
      </c>
      <c r="B601" s="3" t="s">
        <v>459</v>
      </c>
      <c r="C601" s="5">
        <v>43745</v>
      </c>
      <c r="D601" s="79" t="s">
        <v>294</v>
      </c>
      <c r="E601" s="3" t="s">
        <v>99</v>
      </c>
      <c r="F601" s="2"/>
      <c r="G601" s="2">
        <v>2000</v>
      </c>
      <c r="H601" s="4">
        <f t="shared" si="9"/>
        <v>16640.960000000028</v>
      </c>
      <c r="I601" s="11" t="s">
        <v>334</v>
      </c>
      <c r="J601" s="72">
        <v>1726</v>
      </c>
      <c r="K601" s="3"/>
    </row>
    <row r="602" spans="1:11" s="11" customFormat="1" ht="22.5" hidden="1" customHeight="1" x14ac:dyDescent="0.3">
      <c r="A602" s="3">
        <v>2019</v>
      </c>
      <c r="B602" s="3" t="s">
        <v>459</v>
      </c>
      <c r="C602" s="5">
        <v>43745</v>
      </c>
      <c r="D602" s="79" t="s">
        <v>376</v>
      </c>
      <c r="E602" s="3" t="s">
        <v>100</v>
      </c>
      <c r="F602" s="2"/>
      <c r="G602" s="2">
        <v>1200</v>
      </c>
      <c r="H602" s="4">
        <f t="shared" si="9"/>
        <v>15440.960000000028</v>
      </c>
      <c r="J602" s="72">
        <v>1727</v>
      </c>
      <c r="K602" s="3"/>
    </row>
    <row r="603" spans="1:11" s="11" customFormat="1" ht="22.5" hidden="1" customHeight="1" x14ac:dyDescent="0.3">
      <c r="A603" s="3">
        <v>2019</v>
      </c>
      <c r="B603" s="3" t="s">
        <v>459</v>
      </c>
      <c r="C603" s="5">
        <v>43745</v>
      </c>
      <c r="D603" s="79" t="s">
        <v>312</v>
      </c>
      <c r="E603" s="3" t="s">
        <v>99</v>
      </c>
      <c r="F603" s="2"/>
      <c r="G603" s="2">
        <v>0.1</v>
      </c>
      <c r="H603" s="4">
        <f t="shared" si="9"/>
        <v>15440.860000000028</v>
      </c>
      <c r="I603" s="11" t="s">
        <v>331</v>
      </c>
      <c r="J603" s="72">
        <v>1728</v>
      </c>
      <c r="K603" s="3"/>
    </row>
    <row r="604" spans="1:11" s="11" customFormat="1" ht="22.5" hidden="1" customHeight="1" x14ac:dyDescent="0.3">
      <c r="A604" s="3">
        <v>2019</v>
      </c>
      <c r="B604" s="3" t="s">
        <v>459</v>
      </c>
      <c r="C604" s="5">
        <v>43746</v>
      </c>
      <c r="D604" s="79" t="s">
        <v>460</v>
      </c>
      <c r="E604" s="3" t="s">
        <v>310</v>
      </c>
      <c r="F604" s="2">
        <v>3900</v>
      </c>
      <c r="G604" s="2"/>
      <c r="H604" s="4">
        <f t="shared" si="9"/>
        <v>19340.86000000003</v>
      </c>
      <c r="J604" s="72">
        <v>589</v>
      </c>
      <c r="K604" s="3"/>
    </row>
    <row r="605" spans="1:11" s="11" customFormat="1" ht="22.5" hidden="1" customHeight="1" x14ac:dyDescent="0.3">
      <c r="A605" s="3">
        <v>2019</v>
      </c>
      <c r="B605" s="3" t="s">
        <v>459</v>
      </c>
      <c r="C605" s="5">
        <v>43746</v>
      </c>
      <c r="D605" s="79" t="s">
        <v>461</v>
      </c>
      <c r="E605" s="3" t="s">
        <v>310</v>
      </c>
      <c r="F605" s="2">
        <v>2300</v>
      </c>
      <c r="G605" s="25"/>
      <c r="H605" s="4">
        <f t="shared" si="9"/>
        <v>21640.86000000003</v>
      </c>
      <c r="J605" s="72">
        <v>590</v>
      </c>
      <c r="K605" s="3"/>
    </row>
    <row r="606" spans="1:11" s="11" customFormat="1" ht="22.5" hidden="1" customHeight="1" x14ac:dyDescent="0.3">
      <c r="A606" s="3">
        <v>2019</v>
      </c>
      <c r="B606" s="3" t="s">
        <v>459</v>
      </c>
      <c r="C606" s="5">
        <v>43746</v>
      </c>
      <c r="D606" s="36" t="s">
        <v>352</v>
      </c>
      <c r="E606" s="3" t="s">
        <v>310</v>
      </c>
      <c r="F606" s="2">
        <v>2050</v>
      </c>
      <c r="G606" s="25"/>
      <c r="H606" s="4">
        <f t="shared" si="9"/>
        <v>23690.86000000003</v>
      </c>
      <c r="J606" s="72">
        <v>591</v>
      </c>
      <c r="K606" s="3"/>
    </row>
    <row r="607" spans="1:11" s="11" customFormat="1" ht="22.5" hidden="1" customHeight="1" x14ac:dyDescent="0.3">
      <c r="A607" s="3">
        <v>2019</v>
      </c>
      <c r="B607" s="3" t="s">
        <v>459</v>
      </c>
      <c r="C607" s="5">
        <v>43747</v>
      </c>
      <c r="D607" s="79" t="s">
        <v>316</v>
      </c>
      <c r="E607" s="3" t="s">
        <v>259</v>
      </c>
      <c r="F607" s="2">
        <v>5000</v>
      </c>
      <c r="G607" s="2"/>
      <c r="H607" s="4">
        <f t="shared" si="9"/>
        <v>28690.86000000003</v>
      </c>
      <c r="I607" s="11" t="s">
        <v>213</v>
      </c>
      <c r="J607" s="72">
        <v>1217</v>
      </c>
      <c r="K607" s="3"/>
    </row>
    <row r="608" spans="1:11" s="11" customFormat="1" ht="22.5" hidden="1" customHeight="1" x14ac:dyDescent="0.3">
      <c r="A608" s="3">
        <v>2019</v>
      </c>
      <c r="B608" s="3" t="s">
        <v>459</v>
      </c>
      <c r="C608" s="5">
        <v>43747</v>
      </c>
      <c r="D608" s="79" t="s">
        <v>313</v>
      </c>
      <c r="E608" s="3" t="s">
        <v>99</v>
      </c>
      <c r="F608" s="2">
        <v>5000</v>
      </c>
      <c r="G608" s="2"/>
      <c r="H608" s="4">
        <f t="shared" si="9"/>
        <v>33690.86000000003</v>
      </c>
      <c r="I608" s="11" t="s">
        <v>272</v>
      </c>
      <c r="J608" s="72">
        <v>1729</v>
      </c>
      <c r="K608" s="3"/>
    </row>
    <row r="609" spans="1:11" s="11" customFormat="1" ht="22.5" hidden="1" customHeight="1" x14ac:dyDescent="0.3">
      <c r="A609" s="3">
        <v>2019</v>
      </c>
      <c r="B609" s="3" t="s">
        <v>459</v>
      </c>
      <c r="C609" s="5">
        <v>43747</v>
      </c>
      <c r="D609" s="79" t="s">
        <v>40</v>
      </c>
      <c r="E609" s="3" t="s">
        <v>100</v>
      </c>
      <c r="F609" s="2"/>
      <c r="G609" s="2">
        <v>26013.86</v>
      </c>
      <c r="H609" s="4">
        <f t="shared" si="9"/>
        <v>7677.0000000000291</v>
      </c>
      <c r="J609" s="72">
        <v>1730</v>
      </c>
      <c r="K609" s="3"/>
    </row>
    <row r="610" spans="1:11" s="11" customFormat="1" ht="22.5" hidden="1" customHeight="1" x14ac:dyDescent="0.3">
      <c r="A610" s="3">
        <v>2019</v>
      </c>
      <c r="B610" s="3" t="s">
        <v>459</v>
      </c>
      <c r="C610" s="5">
        <v>43747</v>
      </c>
      <c r="D610" s="79" t="s">
        <v>312</v>
      </c>
      <c r="E610" s="3" t="s">
        <v>99</v>
      </c>
      <c r="F610" s="2"/>
      <c r="G610" s="2">
        <v>0.1</v>
      </c>
      <c r="H610" s="4">
        <f t="shared" si="9"/>
        <v>7676.9000000000287</v>
      </c>
      <c r="I610" s="11" t="s">
        <v>331</v>
      </c>
      <c r="J610" s="72">
        <v>1731</v>
      </c>
      <c r="K610" s="3"/>
    </row>
    <row r="611" spans="1:11" s="11" customFormat="1" ht="22.5" hidden="1" customHeight="1" x14ac:dyDescent="0.3">
      <c r="A611" s="3">
        <v>2019</v>
      </c>
      <c r="B611" s="3" t="s">
        <v>459</v>
      </c>
      <c r="C611" s="5">
        <v>43749</v>
      </c>
      <c r="D611" s="79" t="s">
        <v>323</v>
      </c>
      <c r="E611" s="3" t="s">
        <v>99</v>
      </c>
      <c r="F611" s="2"/>
      <c r="G611" s="2">
        <v>3000</v>
      </c>
      <c r="H611" s="4">
        <f t="shared" si="9"/>
        <v>4676.9000000000287</v>
      </c>
      <c r="I611" s="11" t="s">
        <v>332</v>
      </c>
      <c r="J611" s="72">
        <v>1732</v>
      </c>
      <c r="K611" s="3"/>
    </row>
    <row r="612" spans="1:11" s="11" customFormat="1" ht="22.5" hidden="1" customHeight="1" x14ac:dyDescent="0.3">
      <c r="A612" s="3">
        <v>2019</v>
      </c>
      <c r="B612" s="3" t="s">
        <v>459</v>
      </c>
      <c r="C612" s="5">
        <v>43750</v>
      </c>
      <c r="D612" s="79" t="s">
        <v>460</v>
      </c>
      <c r="E612" s="3" t="s">
        <v>310</v>
      </c>
      <c r="F612" s="2">
        <v>1050</v>
      </c>
      <c r="G612" s="2"/>
      <c r="H612" s="4">
        <f t="shared" si="9"/>
        <v>5726.9000000000287</v>
      </c>
      <c r="J612" s="72">
        <v>593</v>
      </c>
      <c r="K612" s="3"/>
    </row>
    <row r="613" spans="1:11" s="11" customFormat="1" ht="22.5" hidden="1" customHeight="1" x14ac:dyDescent="0.3">
      <c r="A613" s="3">
        <v>2019</v>
      </c>
      <c r="B613" s="3" t="s">
        <v>459</v>
      </c>
      <c r="C613" s="5">
        <v>43752</v>
      </c>
      <c r="D613" s="79" t="s">
        <v>323</v>
      </c>
      <c r="E613" s="3" t="s">
        <v>99</v>
      </c>
      <c r="F613" s="2"/>
      <c r="G613" s="2">
        <v>3000</v>
      </c>
      <c r="H613" s="4">
        <f t="shared" si="9"/>
        <v>2726.9000000000287</v>
      </c>
      <c r="I613" s="11" t="s">
        <v>332</v>
      </c>
      <c r="J613" s="72">
        <v>1733</v>
      </c>
      <c r="K613" s="3"/>
    </row>
    <row r="614" spans="1:11" s="11" customFormat="1" ht="22.5" hidden="1" customHeight="1" x14ac:dyDescent="0.3">
      <c r="A614" s="3">
        <v>2019</v>
      </c>
      <c r="B614" s="3" t="s">
        <v>459</v>
      </c>
      <c r="C614" s="5">
        <v>43752</v>
      </c>
      <c r="D614" s="79" t="s">
        <v>313</v>
      </c>
      <c r="E614" s="3" t="s">
        <v>99</v>
      </c>
      <c r="F614" s="2">
        <v>5000</v>
      </c>
      <c r="G614" s="2"/>
      <c r="H614" s="4">
        <f t="shared" si="9"/>
        <v>7726.9000000000287</v>
      </c>
      <c r="I614" s="11" t="s">
        <v>272</v>
      </c>
      <c r="J614" s="72">
        <v>1734</v>
      </c>
      <c r="K614" s="3"/>
    </row>
    <row r="615" spans="1:11" s="11" customFormat="1" ht="22.5" hidden="1" customHeight="1" x14ac:dyDescent="0.3">
      <c r="A615" s="3">
        <v>2019</v>
      </c>
      <c r="B615" s="3" t="s">
        <v>459</v>
      </c>
      <c r="C615" s="5">
        <v>43752</v>
      </c>
      <c r="D615" s="79" t="s">
        <v>42</v>
      </c>
      <c r="E615" s="3" t="s">
        <v>99</v>
      </c>
      <c r="F615" s="2"/>
      <c r="G615" s="2">
        <v>1791</v>
      </c>
      <c r="H615" s="4">
        <f t="shared" si="9"/>
        <v>5935.9000000000287</v>
      </c>
      <c r="I615" s="11" t="s">
        <v>335</v>
      </c>
      <c r="J615" s="72">
        <v>1735</v>
      </c>
      <c r="K615" s="3"/>
    </row>
    <row r="616" spans="1:11" s="11" customFormat="1" ht="22.5" hidden="1" customHeight="1" x14ac:dyDescent="0.3">
      <c r="A616" s="3">
        <v>2019</v>
      </c>
      <c r="B616" s="3" t="s">
        <v>459</v>
      </c>
      <c r="C616" s="5">
        <v>43752</v>
      </c>
      <c r="D616" s="79" t="s">
        <v>30</v>
      </c>
      <c r="E616" s="3" t="s">
        <v>99</v>
      </c>
      <c r="F616" s="2"/>
      <c r="G616" s="2">
        <v>516.1</v>
      </c>
      <c r="H616" s="4">
        <f t="shared" si="9"/>
        <v>5419.8000000000284</v>
      </c>
      <c r="I616" s="11" t="s">
        <v>336</v>
      </c>
      <c r="J616" s="72">
        <v>1736</v>
      </c>
      <c r="K616" s="3"/>
    </row>
    <row r="617" spans="1:11" s="11" customFormat="1" ht="22.5" hidden="1" customHeight="1" x14ac:dyDescent="0.3">
      <c r="A617" s="3">
        <v>2019</v>
      </c>
      <c r="B617" s="3" t="s">
        <v>459</v>
      </c>
      <c r="C617" s="5">
        <v>43752</v>
      </c>
      <c r="D617" s="79" t="s">
        <v>35</v>
      </c>
      <c r="E617" s="3" t="s">
        <v>99</v>
      </c>
      <c r="F617" s="2"/>
      <c r="G617" s="2">
        <v>566</v>
      </c>
      <c r="H617" s="4">
        <f t="shared" si="9"/>
        <v>4853.8000000000284</v>
      </c>
      <c r="I617" s="11" t="s">
        <v>206</v>
      </c>
      <c r="J617" s="72">
        <v>1737</v>
      </c>
      <c r="K617" s="3"/>
    </row>
    <row r="618" spans="1:11" s="11" customFormat="1" ht="22.5" hidden="1" customHeight="1" x14ac:dyDescent="0.3">
      <c r="A618" s="3">
        <v>2019</v>
      </c>
      <c r="B618" s="3" t="s">
        <v>459</v>
      </c>
      <c r="C618" s="5">
        <v>43753</v>
      </c>
      <c r="D618" s="79" t="s">
        <v>112</v>
      </c>
      <c r="E618" s="3" t="s">
        <v>99</v>
      </c>
      <c r="F618" s="2"/>
      <c r="G618" s="2">
        <v>91.8</v>
      </c>
      <c r="H618" s="4">
        <f t="shared" si="9"/>
        <v>4762.0000000000282</v>
      </c>
      <c r="I618" s="11" t="s">
        <v>256</v>
      </c>
      <c r="J618" s="72">
        <v>1738</v>
      </c>
      <c r="K618" s="3"/>
    </row>
    <row r="619" spans="1:11" s="11" customFormat="1" ht="22.5" hidden="1" customHeight="1" x14ac:dyDescent="0.3">
      <c r="A619" s="3">
        <v>2019</v>
      </c>
      <c r="B619" s="3" t="s">
        <v>459</v>
      </c>
      <c r="C619" s="5">
        <v>43753</v>
      </c>
      <c r="D619" s="79" t="s">
        <v>320</v>
      </c>
      <c r="E619" s="3" t="s">
        <v>259</v>
      </c>
      <c r="F619" s="2">
        <v>650</v>
      </c>
      <c r="G619" s="2"/>
      <c r="H619" s="4">
        <f t="shared" si="9"/>
        <v>5412.0000000000282</v>
      </c>
      <c r="I619" s="11" t="s">
        <v>334</v>
      </c>
      <c r="J619" s="72">
        <v>1218</v>
      </c>
      <c r="K619" s="3"/>
    </row>
    <row r="620" spans="1:11" s="11" customFormat="1" ht="22.5" hidden="1" customHeight="1" x14ac:dyDescent="0.3">
      <c r="A620" s="3">
        <v>2019</v>
      </c>
      <c r="B620" s="3" t="s">
        <v>459</v>
      </c>
      <c r="C620" s="5">
        <v>43755</v>
      </c>
      <c r="D620" s="79" t="s">
        <v>455</v>
      </c>
      <c r="E620" s="3" t="s">
        <v>310</v>
      </c>
      <c r="F620" s="2">
        <v>7876.91</v>
      </c>
      <c r="G620" s="2"/>
      <c r="H620" s="4">
        <f t="shared" si="9"/>
        <v>13288.910000000029</v>
      </c>
      <c r="J620" s="72">
        <v>595</v>
      </c>
      <c r="K620" s="3"/>
    </row>
    <row r="621" spans="1:11" s="11" customFormat="1" ht="22.5" hidden="1" customHeight="1" x14ac:dyDescent="0.3">
      <c r="A621" s="3">
        <v>2019</v>
      </c>
      <c r="B621" s="3" t="s">
        <v>459</v>
      </c>
      <c r="C621" s="5">
        <v>43755</v>
      </c>
      <c r="D621" s="79" t="s">
        <v>405</v>
      </c>
      <c r="E621" s="3" t="s">
        <v>100</v>
      </c>
      <c r="F621" s="2"/>
      <c r="G621" s="2">
        <v>4734.6400000000003</v>
      </c>
      <c r="H621" s="4">
        <f t="shared" si="9"/>
        <v>8554.2700000000295</v>
      </c>
      <c r="J621" s="72">
        <v>1740</v>
      </c>
      <c r="K621" s="3"/>
    </row>
    <row r="622" spans="1:11" s="11" customFormat="1" ht="22.5" hidden="1" customHeight="1" x14ac:dyDescent="0.3">
      <c r="A622" s="3">
        <v>2019</v>
      </c>
      <c r="B622" s="3" t="s">
        <v>459</v>
      </c>
      <c r="C622" s="5">
        <v>43755</v>
      </c>
      <c r="D622" s="79" t="s">
        <v>312</v>
      </c>
      <c r="E622" s="3" t="s">
        <v>99</v>
      </c>
      <c r="F622" s="2"/>
      <c r="G622" s="2">
        <v>0.1</v>
      </c>
      <c r="H622" s="4">
        <f t="shared" si="9"/>
        <v>8554.1700000000292</v>
      </c>
      <c r="I622" s="11" t="s">
        <v>331</v>
      </c>
      <c r="J622" s="72">
        <v>1741</v>
      </c>
      <c r="K622" s="3"/>
    </row>
    <row r="623" spans="1:11" s="11" customFormat="1" ht="22.5" hidden="1" customHeight="1" x14ac:dyDescent="0.3">
      <c r="A623" s="3">
        <v>2019</v>
      </c>
      <c r="B623" s="3" t="s">
        <v>459</v>
      </c>
      <c r="C623" s="5">
        <v>43756</v>
      </c>
      <c r="D623" s="79" t="s">
        <v>323</v>
      </c>
      <c r="E623" s="3" t="s">
        <v>99</v>
      </c>
      <c r="F623" s="2"/>
      <c r="G623" s="2">
        <v>3000</v>
      </c>
      <c r="H623" s="4">
        <f t="shared" si="9"/>
        <v>5554.1700000000292</v>
      </c>
      <c r="I623" s="11" t="s">
        <v>332</v>
      </c>
      <c r="J623" s="72">
        <v>1742</v>
      </c>
      <c r="K623" s="3"/>
    </row>
    <row r="624" spans="1:11" s="11" customFormat="1" ht="22.5" hidden="1" customHeight="1" x14ac:dyDescent="0.3">
      <c r="A624" s="3">
        <v>2019</v>
      </c>
      <c r="B624" s="3" t="s">
        <v>459</v>
      </c>
      <c r="C624" s="5">
        <v>43759</v>
      </c>
      <c r="D624" s="79" t="s">
        <v>323</v>
      </c>
      <c r="E624" s="3" t="s">
        <v>99</v>
      </c>
      <c r="F624" s="2"/>
      <c r="G624" s="2">
        <v>3000</v>
      </c>
      <c r="H624" s="4">
        <f t="shared" si="9"/>
        <v>2554.1700000000292</v>
      </c>
      <c r="I624" s="11" t="s">
        <v>332</v>
      </c>
      <c r="J624" s="72">
        <v>1746</v>
      </c>
      <c r="K624" s="3"/>
    </row>
    <row r="625" spans="1:11" s="11" customFormat="1" ht="22.5" hidden="1" customHeight="1" x14ac:dyDescent="0.3">
      <c r="A625" s="3">
        <v>2019</v>
      </c>
      <c r="B625" s="3" t="s">
        <v>459</v>
      </c>
      <c r="C625" s="5">
        <v>43759</v>
      </c>
      <c r="D625" s="79" t="s">
        <v>26</v>
      </c>
      <c r="E625" s="3" t="s">
        <v>310</v>
      </c>
      <c r="F625" s="2">
        <v>32525</v>
      </c>
      <c r="G625" s="2"/>
      <c r="H625" s="4">
        <f t="shared" si="9"/>
        <v>35079.170000000027</v>
      </c>
      <c r="J625" s="72">
        <v>597</v>
      </c>
      <c r="K625" s="3"/>
    </row>
    <row r="626" spans="1:11" s="11" customFormat="1" ht="22.5" hidden="1" customHeight="1" x14ac:dyDescent="0.3">
      <c r="A626" s="3">
        <v>2019</v>
      </c>
      <c r="B626" s="3" t="s">
        <v>459</v>
      </c>
      <c r="C626" s="5">
        <v>43760</v>
      </c>
      <c r="D626" s="79" t="s">
        <v>460</v>
      </c>
      <c r="E626" s="3" t="s">
        <v>310</v>
      </c>
      <c r="F626" s="2">
        <v>4350</v>
      </c>
      <c r="G626" s="2"/>
      <c r="H626" s="4">
        <f t="shared" si="9"/>
        <v>39429.170000000027</v>
      </c>
      <c r="J626" s="72">
        <v>598</v>
      </c>
      <c r="K626" s="3"/>
    </row>
    <row r="627" spans="1:11" s="11" customFormat="1" ht="22.5" hidden="1" customHeight="1" x14ac:dyDescent="0.3">
      <c r="A627" s="3">
        <v>2019</v>
      </c>
      <c r="B627" s="3" t="s">
        <v>459</v>
      </c>
      <c r="C627" s="5">
        <v>43761</v>
      </c>
      <c r="D627" s="79" t="s">
        <v>286</v>
      </c>
      <c r="E627" s="3" t="s">
        <v>100</v>
      </c>
      <c r="F627" s="2"/>
      <c r="G627" s="2">
        <v>7155.1</v>
      </c>
      <c r="H627" s="4">
        <f t="shared" si="9"/>
        <v>32274.070000000029</v>
      </c>
      <c r="J627" s="72">
        <v>1747</v>
      </c>
      <c r="K627" s="3"/>
    </row>
    <row r="628" spans="1:11" s="11" customFormat="1" ht="22.5" hidden="1" customHeight="1" x14ac:dyDescent="0.3">
      <c r="A628" s="3">
        <v>2019</v>
      </c>
      <c r="B628" s="3" t="s">
        <v>459</v>
      </c>
      <c r="C628" s="5">
        <v>43761</v>
      </c>
      <c r="D628" s="79" t="s">
        <v>25</v>
      </c>
      <c r="E628" s="3" t="s">
        <v>100</v>
      </c>
      <c r="F628" s="2"/>
      <c r="G628" s="2">
        <v>12810</v>
      </c>
      <c r="H628" s="4">
        <f t="shared" si="9"/>
        <v>19464.070000000029</v>
      </c>
      <c r="J628" s="72">
        <v>1748</v>
      </c>
      <c r="K628" s="3"/>
    </row>
    <row r="629" spans="1:11" s="11" customFormat="1" ht="22.5" hidden="1" customHeight="1" x14ac:dyDescent="0.3">
      <c r="A629" s="3">
        <v>2019</v>
      </c>
      <c r="B629" s="3" t="s">
        <v>459</v>
      </c>
      <c r="C629" s="5">
        <v>43761</v>
      </c>
      <c r="D629" s="79" t="s">
        <v>312</v>
      </c>
      <c r="E629" s="3" t="s">
        <v>99</v>
      </c>
      <c r="F629" s="2"/>
      <c r="G629" s="2">
        <v>0.1</v>
      </c>
      <c r="H629" s="4">
        <f t="shared" si="9"/>
        <v>19463.97000000003</v>
      </c>
      <c r="I629" s="11" t="s">
        <v>331</v>
      </c>
      <c r="J629" s="72">
        <v>1749</v>
      </c>
      <c r="K629" s="3"/>
    </row>
    <row r="630" spans="1:11" s="11" customFormat="1" ht="22.5" hidden="1" customHeight="1" x14ac:dyDescent="0.3">
      <c r="A630" s="3">
        <v>2019</v>
      </c>
      <c r="B630" s="3" t="s">
        <v>459</v>
      </c>
      <c r="C630" s="5">
        <v>43762</v>
      </c>
      <c r="D630" s="79" t="s">
        <v>323</v>
      </c>
      <c r="E630" s="3" t="s">
        <v>99</v>
      </c>
      <c r="F630" s="2"/>
      <c r="G630" s="2">
        <v>3000</v>
      </c>
      <c r="H630" s="4">
        <f t="shared" si="9"/>
        <v>16463.97000000003</v>
      </c>
      <c r="I630" s="11" t="s">
        <v>332</v>
      </c>
      <c r="J630" s="72">
        <v>1750</v>
      </c>
      <c r="K630" s="3"/>
    </row>
    <row r="631" spans="1:11" s="11" customFormat="1" ht="22.5" hidden="1" customHeight="1" x14ac:dyDescent="0.3">
      <c r="A631" s="3">
        <v>2019</v>
      </c>
      <c r="B631" s="3" t="s">
        <v>459</v>
      </c>
      <c r="C631" s="5">
        <v>43762</v>
      </c>
      <c r="D631" s="79" t="s">
        <v>452</v>
      </c>
      <c r="E631" s="3" t="s">
        <v>100</v>
      </c>
      <c r="F631" s="2"/>
      <c r="G631" s="2">
        <v>7719</v>
      </c>
      <c r="H631" s="4">
        <f t="shared" si="9"/>
        <v>8744.9700000000303</v>
      </c>
      <c r="J631" s="72">
        <v>1751</v>
      </c>
      <c r="K631" s="3"/>
    </row>
    <row r="632" spans="1:11" s="11" customFormat="1" ht="22.5" hidden="1" customHeight="1" x14ac:dyDescent="0.3">
      <c r="A632" s="3">
        <v>2019</v>
      </c>
      <c r="B632" s="3" t="s">
        <v>459</v>
      </c>
      <c r="C632" s="5">
        <v>43762</v>
      </c>
      <c r="D632" s="79" t="s">
        <v>312</v>
      </c>
      <c r="E632" s="3" t="s">
        <v>99</v>
      </c>
      <c r="F632" s="2"/>
      <c r="G632" s="2">
        <v>0.1</v>
      </c>
      <c r="H632" s="4">
        <f t="shared" si="9"/>
        <v>8744.8700000000299</v>
      </c>
      <c r="I632" s="11" t="s">
        <v>331</v>
      </c>
      <c r="J632" s="72">
        <v>1752</v>
      </c>
      <c r="K632" s="3"/>
    </row>
    <row r="633" spans="1:11" s="11" customFormat="1" ht="22.5" hidden="1" customHeight="1" x14ac:dyDescent="0.3">
      <c r="A633" s="3">
        <v>2019</v>
      </c>
      <c r="B633" s="3" t="s">
        <v>459</v>
      </c>
      <c r="C633" s="5">
        <v>43762</v>
      </c>
      <c r="D633" s="79" t="s">
        <v>158</v>
      </c>
      <c r="E633" s="3" t="s">
        <v>310</v>
      </c>
      <c r="F633" s="2">
        <v>10000</v>
      </c>
      <c r="G633" s="2"/>
      <c r="H633" s="4">
        <f t="shared" si="9"/>
        <v>18744.870000000032</v>
      </c>
      <c r="J633" s="72">
        <v>603</v>
      </c>
      <c r="K633" s="3"/>
    </row>
    <row r="634" spans="1:11" s="11" customFormat="1" ht="22.5" hidden="1" customHeight="1" x14ac:dyDescent="0.3">
      <c r="A634" s="3">
        <v>2019</v>
      </c>
      <c r="B634" s="3" t="s">
        <v>459</v>
      </c>
      <c r="C634" s="5">
        <v>43763</v>
      </c>
      <c r="D634" s="79" t="s">
        <v>379</v>
      </c>
      <c r="E634" s="3" t="s">
        <v>100</v>
      </c>
      <c r="F634" s="2"/>
      <c r="G634" s="2">
        <v>2471</v>
      </c>
      <c r="H634" s="4">
        <f t="shared" si="9"/>
        <v>16273.870000000032</v>
      </c>
      <c r="J634" s="72">
        <v>1753</v>
      </c>
      <c r="K634" s="3"/>
    </row>
    <row r="635" spans="1:11" s="11" customFormat="1" ht="22.5" hidden="1" customHeight="1" x14ac:dyDescent="0.3">
      <c r="A635" s="3">
        <v>2019</v>
      </c>
      <c r="B635" s="3" t="s">
        <v>459</v>
      </c>
      <c r="C635" s="5">
        <v>43763</v>
      </c>
      <c r="D635" s="79" t="s">
        <v>462</v>
      </c>
      <c r="E635" s="3" t="s">
        <v>100</v>
      </c>
      <c r="F635" s="2"/>
      <c r="G635" s="2">
        <v>3750</v>
      </c>
      <c r="H635" s="4">
        <f t="shared" si="9"/>
        <v>12523.870000000032</v>
      </c>
      <c r="J635" s="72">
        <v>1754</v>
      </c>
      <c r="K635" s="3"/>
    </row>
    <row r="636" spans="1:11" s="11" customFormat="1" ht="22.5" hidden="1" customHeight="1" x14ac:dyDescent="0.3">
      <c r="A636" s="3">
        <v>2019</v>
      </c>
      <c r="B636" s="3" t="s">
        <v>459</v>
      </c>
      <c r="C636" s="5">
        <v>43763</v>
      </c>
      <c r="D636" s="79" t="s">
        <v>312</v>
      </c>
      <c r="E636" s="3" t="s">
        <v>99</v>
      </c>
      <c r="F636" s="2"/>
      <c r="G636" s="2">
        <v>0.2</v>
      </c>
      <c r="H636" s="4">
        <f t="shared" si="9"/>
        <v>12523.670000000031</v>
      </c>
      <c r="I636" s="11" t="s">
        <v>331</v>
      </c>
      <c r="J636" s="72">
        <v>1755</v>
      </c>
      <c r="K636" s="3"/>
    </row>
    <row r="637" spans="1:11" s="11" customFormat="1" ht="22.5" hidden="1" customHeight="1" x14ac:dyDescent="0.3">
      <c r="A637" s="3">
        <v>2019</v>
      </c>
      <c r="B637" s="3" t="s">
        <v>459</v>
      </c>
      <c r="C637" s="5">
        <v>43764</v>
      </c>
      <c r="D637" s="79" t="s">
        <v>165</v>
      </c>
      <c r="E637" s="3" t="s">
        <v>310</v>
      </c>
      <c r="F637" s="2">
        <v>5050</v>
      </c>
      <c r="G637" s="2"/>
      <c r="H637" s="4">
        <f t="shared" si="9"/>
        <v>17573.670000000031</v>
      </c>
      <c r="J637" s="72">
        <v>604</v>
      </c>
      <c r="K637" s="3"/>
    </row>
    <row r="638" spans="1:11" s="11" customFormat="1" ht="22.5" hidden="1" customHeight="1" x14ac:dyDescent="0.3">
      <c r="A638" s="3">
        <v>2019</v>
      </c>
      <c r="B638" s="3" t="s">
        <v>459</v>
      </c>
      <c r="C638" s="5">
        <v>43767</v>
      </c>
      <c r="D638" s="79" t="s">
        <v>323</v>
      </c>
      <c r="E638" s="3" t="s">
        <v>99</v>
      </c>
      <c r="F638" s="2"/>
      <c r="G638" s="2">
        <v>3000</v>
      </c>
      <c r="H638" s="4">
        <f t="shared" si="9"/>
        <v>14573.670000000031</v>
      </c>
      <c r="I638" s="11" t="s">
        <v>332</v>
      </c>
      <c r="J638" s="72">
        <v>1756</v>
      </c>
      <c r="K638" s="3"/>
    </row>
    <row r="639" spans="1:11" s="11" customFormat="1" ht="22.5" hidden="1" customHeight="1" x14ac:dyDescent="0.3">
      <c r="A639" s="3">
        <v>2019</v>
      </c>
      <c r="B639" s="3" t="s">
        <v>459</v>
      </c>
      <c r="C639" s="5">
        <v>43767</v>
      </c>
      <c r="D639" s="79" t="s">
        <v>122</v>
      </c>
      <c r="E639" s="3" t="s">
        <v>310</v>
      </c>
      <c r="F639" s="2">
        <v>2000</v>
      </c>
      <c r="G639" s="2"/>
      <c r="H639" s="4">
        <f t="shared" si="9"/>
        <v>16573.670000000031</v>
      </c>
      <c r="J639" s="72">
        <v>605</v>
      </c>
      <c r="K639" s="3"/>
    </row>
    <row r="640" spans="1:11" s="11" customFormat="1" ht="22.5" hidden="1" customHeight="1" x14ac:dyDescent="0.3">
      <c r="A640" s="3">
        <v>2019</v>
      </c>
      <c r="B640" s="3" t="s">
        <v>459</v>
      </c>
      <c r="C640" s="5">
        <v>43767</v>
      </c>
      <c r="D640" s="79" t="s">
        <v>464</v>
      </c>
      <c r="E640" s="3" t="s">
        <v>310</v>
      </c>
      <c r="F640" s="2">
        <v>2634</v>
      </c>
      <c r="G640" s="2"/>
      <c r="H640" s="4">
        <f t="shared" si="9"/>
        <v>19207.670000000031</v>
      </c>
      <c r="J640" s="72">
        <v>607</v>
      </c>
      <c r="K640" s="3"/>
    </row>
    <row r="641" spans="1:11" s="11" customFormat="1" ht="22.5" hidden="1" customHeight="1" x14ac:dyDescent="0.3">
      <c r="A641" s="3">
        <v>2019</v>
      </c>
      <c r="B641" s="3" t="s">
        <v>459</v>
      </c>
      <c r="C641" s="5">
        <v>43767</v>
      </c>
      <c r="D641" s="79" t="s">
        <v>176</v>
      </c>
      <c r="E641" s="3" t="s">
        <v>310</v>
      </c>
      <c r="F641" s="2">
        <v>11154.08</v>
      </c>
      <c r="G641" s="2"/>
      <c r="H641" s="4">
        <f t="shared" si="9"/>
        <v>30361.750000000029</v>
      </c>
      <c r="J641" s="72">
        <v>606</v>
      </c>
      <c r="K641" s="3"/>
    </row>
    <row r="642" spans="1:11" s="11" customFormat="1" ht="22.5" hidden="1" customHeight="1" x14ac:dyDescent="0.3">
      <c r="A642" s="3">
        <v>2019</v>
      </c>
      <c r="B642" s="3" t="s">
        <v>459</v>
      </c>
      <c r="C642" s="5">
        <v>43768</v>
      </c>
      <c r="D642" s="79" t="s">
        <v>287</v>
      </c>
      <c r="E642" s="3" t="s">
        <v>100</v>
      </c>
      <c r="F642" s="2"/>
      <c r="G642" s="2">
        <v>542</v>
      </c>
      <c r="H642" s="4">
        <f t="shared" si="9"/>
        <v>29819.750000000029</v>
      </c>
      <c r="J642" s="72">
        <v>1761</v>
      </c>
      <c r="K642" s="3"/>
    </row>
    <row r="643" spans="1:11" s="11" customFormat="1" ht="22.5" hidden="1" customHeight="1" x14ac:dyDescent="0.3">
      <c r="A643" s="3">
        <v>2019</v>
      </c>
      <c r="B643" s="3" t="s">
        <v>459</v>
      </c>
      <c r="C643" s="5">
        <v>43768</v>
      </c>
      <c r="D643" s="79" t="s">
        <v>170</v>
      </c>
      <c r="E643" s="3" t="s">
        <v>100</v>
      </c>
      <c r="F643" s="2"/>
      <c r="G643" s="2">
        <v>4130</v>
      </c>
      <c r="H643" s="4">
        <f t="shared" si="9"/>
        <v>25689.750000000029</v>
      </c>
      <c r="J643" s="72">
        <v>1762</v>
      </c>
      <c r="K643" s="3"/>
    </row>
    <row r="644" spans="1:11" s="11" customFormat="1" ht="22.5" hidden="1" customHeight="1" x14ac:dyDescent="0.3">
      <c r="A644" s="3">
        <v>2019</v>
      </c>
      <c r="B644" s="3" t="s">
        <v>459</v>
      </c>
      <c r="C644" s="5">
        <v>43768</v>
      </c>
      <c r="D644" s="79" t="s">
        <v>118</v>
      </c>
      <c r="E644" s="3" t="s">
        <v>100</v>
      </c>
      <c r="F644" s="2"/>
      <c r="G644" s="2">
        <v>3032</v>
      </c>
      <c r="H644" s="4">
        <f t="shared" ref="H644:H707" si="10">H643+F644-G644</f>
        <v>22657.750000000029</v>
      </c>
      <c r="J644" s="72">
        <v>1763</v>
      </c>
      <c r="K644" s="3"/>
    </row>
    <row r="645" spans="1:11" s="11" customFormat="1" ht="22.5" hidden="1" customHeight="1" x14ac:dyDescent="0.3">
      <c r="A645" s="3">
        <v>2019</v>
      </c>
      <c r="B645" s="3" t="s">
        <v>459</v>
      </c>
      <c r="C645" s="5">
        <v>43768</v>
      </c>
      <c r="D645" s="79" t="s">
        <v>456</v>
      </c>
      <c r="E645" s="3" t="s">
        <v>100</v>
      </c>
      <c r="F645" s="2"/>
      <c r="G645" s="2">
        <v>160</v>
      </c>
      <c r="H645" s="4">
        <f t="shared" si="10"/>
        <v>22497.750000000029</v>
      </c>
      <c r="J645" s="72">
        <v>1764</v>
      </c>
      <c r="K645" s="3"/>
    </row>
    <row r="646" spans="1:11" s="11" customFormat="1" ht="22.5" hidden="1" customHeight="1" x14ac:dyDescent="0.3">
      <c r="A646" s="3">
        <v>2019</v>
      </c>
      <c r="B646" s="3" t="s">
        <v>459</v>
      </c>
      <c r="C646" s="5">
        <v>43768</v>
      </c>
      <c r="D646" s="79" t="s">
        <v>245</v>
      </c>
      <c r="E646" s="3" t="s">
        <v>100</v>
      </c>
      <c r="F646" s="2"/>
      <c r="G646" s="2">
        <v>1086.56</v>
      </c>
      <c r="H646" s="4">
        <f t="shared" si="10"/>
        <v>21411.190000000028</v>
      </c>
      <c r="J646" s="72">
        <v>1765</v>
      </c>
      <c r="K646" s="3"/>
    </row>
    <row r="647" spans="1:11" s="11" customFormat="1" ht="22.5" hidden="1" customHeight="1" x14ac:dyDescent="0.3">
      <c r="A647" s="3">
        <v>2019</v>
      </c>
      <c r="B647" s="3" t="s">
        <v>459</v>
      </c>
      <c r="C647" s="5">
        <v>43768</v>
      </c>
      <c r="D647" s="79" t="s">
        <v>263</v>
      </c>
      <c r="E647" s="3" t="s">
        <v>100</v>
      </c>
      <c r="F647" s="2"/>
      <c r="G647" s="2">
        <v>206.65</v>
      </c>
      <c r="H647" s="4">
        <f t="shared" si="10"/>
        <v>21204.540000000026</v>
      </c>
      <c r="J647" s="72">
        <v>1766</v>
      </c>
      <c r="K647" s="3"/>
    </row>
    <row r="648" spans="1:11" s="11" customFormat="1" ht="22.5" hidden="1" customHeight="1" x14ac:dyDescent="0.3">
      <c r="A648" s="3">
        <v>2019</v>
      </c>
      <c r="B648" s="3" t="s">
        <v>459</v>
      </c>
      <c r="C648" s="5">
        <v>43768</v>
      </c>
      <c r="D648" s="79" t="s">
        <v>312</v>
      </c>
      <c r="E648" s="3" t="s">
        <v>99</v>
      </c>
      <c r="F648" s="2"/>
      <c r="G648" s="2">
        <v>0.5</v>
      </c>
      <c r="H648" s="4">
        <f t="shared" si="10"/>
        <v>21204.040000000026</v>
      </c>
      <c r="I648" s="11" t="s">
        <v>331</v>
      </c>
      <c r="J648" s="72">
        <v>1767</v>
      </c>
      <c r="K648" s="3"/>
    </row>
    <row r="649" spans="1:11" s="11" customFormat="1" ht="22.5" hidden="1" customHeight="1" x14ac:dyDescent="0.3">
      <c r="A649" s="3">
        <v>2019</v>
      </c>
      <c r="B649" s="3" t="s">
        <v>459</v>
      </c>
      <c r="C649" s="5">
        <v>43769</v>
      </c>
      <c r="D649" s="79" t="s">
        <v>460</v>
      </c>
      <c r="E649" s="3" t="s">
        <v>310</v>
      </c>
      <c r="F649" s="2">
        <v>900</v>
      </c>
      <c r="G649" s="2"/>
      <c r="H649" s="4">
        <f t="shared" si="10"/>
        <v>22104.040000000026</v>
      </c>
      <c r="J649" s="72">
        <v>609</v>
      </c>
      <c r="K649" s="3"/>
    </row>
    <row r="650" spans="1:11" s="11" customFormat="1" ht="22.5" hidden="1" customHeight="1" x14ac:dyDescent="0.3">
      <c r="A650" s="3">
        <v>2019</v>
      </c>
      <c r="B650" s="3" t="s">
        <v>459</v>
      </c>
      <c r="C650" s="5">
        <v>43769</v>
      </c>
      <c r="D650" s="79" t="s">
        <v>330</v>
      </c>
      <c r="E650" s="3" t="s">
        <v>310</v>
      </c>
      <c r="F650" s="2">
        <v>33400</v>
      </c>
      <c r="G650" s="2"/>
      <c r="H650" s="4">
        <f t="shared" si="10"/>
        <v>55504.040000000023</v>
      </c>
      <c r="J650" s="72">
        <v>610</v>
      </c>
      <c r="K650" s="3"/>
    </row>
    <row r="651" spans="1:11" s="11" customFormat="1" ht="22.5" hidden="1" customHeight="1" x14ac:dyDescent="0.3">
      <c r="A651" s="3">
        <v>2019</v>
      </c>
      <c r="B651" s="3" t="s">
        <v>360</v>
      </c>
      <c r="C651" s="5">
        <v>43770</v>
      </c>
      <c r="D651" s="79" t="s">
        <v>183</v>
      </c>
      <c r="E651" s="3" t="s">
        <v>310</v>
      </c>
      <c r="F651" s="2">
        <v>10713.52</v>
      </c>
      <c r="G651" s="2"/>
      <c r="H651" s="4">
        <f t="shared" si="10"/>
        <v>66217.560000000027</v>
      </c>
      <c r="J651" s="72">
        <v>611</v>
      </c>
      <c r="K651" s="3"/>
    </row>
    <row r="652" spans="1:11" s="11" customFormat="1" ht="22.5" hidden="1" customHeight="1" x14ac:dyDescent="0.3">
      <c r="A652" s="3">
        <v>2019</v>
      </c>
      <c r="B652" s="3" t="s">
        <v>360</v>
      </c>
      <c r="C652" s="5">
        <v>43770</v>
      </c>
      <c r="D652" s="79" t="s">
        <v>340</v>
      </c>
      <c r="E652" s="3" t="s">
        <v>100</v>
      </c>
      <c r="F652" s="2"/>
      <c r="G652" s="2">
        <v>25009.3</v>
      </c>
      <c r="H652" s="4">
        <f t="shared" si="10"/>
        <v>41208.260000000024</v>
      </c>
      <c r="J652" s="72">
        <v>1777</v>
      </c>
      <c r="K652" s="3"/>
    </row>
    <row r="653" spans="1:11" s="11" customFormat="1" ht="22.5" hidden="1" customHeight="1" x14ac:dyDescent="0.3">
      <c r="A653" s="3">
        <v>2019</v>
      </c>
      <c r="B653" s="3" t="s">
        <v>360</v>
      </c>
      <c r="C653" s="5">
        <v>43770</v>
      </c>
      <c r="D653" s="79" t="s">
        <v>312</v>
      </c>
      <c r="E653" s="3" t="s">
        <v>99</v>
      </c>
      <c r="F653" s="2"/>
      <c r="G653" s="2">
        <v>0.1</v>
      </c>
      <c r="H653" s="4">
        <f t="shared" si="10"/>
        <v>41208.160000000025</v>
      </c>
      <c r="I653" s="11" t="s">
        <v>331</v>
      </c>
      <c r="J653" s="72">
        <v>1778</v>
      </c>
      <c r="K653" s="3"/>
    </row>
    <row r="654" spans="1:11" s="11" customFormat="1" ht="22.5" hidden="1" customHeight="1" x14ac:dyDescent="0.3">
      <c r="A654" s="3">
        <v>2019</v>
      </c>
      <c r="B654" s="3" t="s">
        <v>360</v>
      </c>
      <c r="C654" s="5">
        <v>43770</v>
      </c>
      <c r="D654" s="79" t="s">
        <v>312</v>
      </c>
      <c r="E654" s="3" t="s">
        <v>99</v>
      </c>
      <c r="F654" s="2"/>
      <c r="G654" s="2">
        <v>40</v>
      </c>
      <c r="H654" s="4">
        <f t="shared" si="10"/>
        <v>41168.160000000025</v>
      </c>
      <c r="I654" s="11" t="s">
        <v>331</v>
      </c>
      <c r="J654" s="72">
        <v>1778</v>
      </c>
      <c r="K654" s="3"/>
    </row>
    <row r="655" spans="1:11" s="11" customFormat="1" ht="22.5" hidden="1" customHeight="1" x14ac:dyDescent="0.3">
      <c r="A655" s="3">
        <v>2019</v>
      </c>
      <c r="B655" s="3" t="s">
        <v>360</v>
      </c>
      <c r="C655" s="5">
        <v>43773</v>
      </c>
      <c r="D655" s="79" t="s">
        <v>323</v>
      </c>
      <c r="E655" s="3" t="s">
        <v>99</v>
      </c>
      <c r="F655" s="2"/>
      <c r="G655" s="2">
        <v>5000</v>
      </c>
      <c r="H655" s="4">
        <f t="shared" si="10"/>
        <v>36168.160000000025</v>
      </c>
      <c r="I655" s="11" t="s">
        <v>332</v>
      </c>
      <c r="J655" s="72">
        <v>1784</v>
      </c>
      <c r="K655" s="3"/>
    </row>
    <row r="656" spans="1:11" s="11" customFormat="1" ht="22.5" hidden="1" customHeight="1" x14ac:dyDescent="0.3">
      <c r="A656" s="3">
        <v>2019</v>
      </c>
      <c r="B656" s="3" t="s">
        <v>360</v>
      </c>
      <c r="C656" s="5">
        <v>43773</v>
      </c>
      <c r="D656" s="79" t="s">
        <v>40</v>
      </c>
      <c r="E656" s="3" t="s">
        <v>100</v>
      </c>
      <c r="F656" s="2"/>
      <c r="G656" s="2">
        <v>10000</v>
      </c>
      <c r="H656" s="4">
        <f t="shared" si="10"/>
        <v>26168.160000000025</v>
      </c>
      <c r="J656" s="72">
        <v>1785</v>
      </c>
      <c r="K656" s="3"/>
    </row>
    <row r="657" spans="1:11" s="11" customFormat="1" ht="22.5" hidden="1" customHeight="1" x14ac:dyDescent="0.3">
      <c r="A657" s="3">
        <v>2019</v>
      </c>
      <c r="B657" s="3" t="s">
        <v>360</v>
      </c>
      <c r="C657" s="5">
        <v>43773</v>
      </c>
      <c r="D657" s="79" t="s">
        <v>312</v>
      </c>
      <c r="E657" s="3" t="s">
        <v>99</v>
      </c>
      <c r="F657" s="2"/>
      <c r="G657" s="2">
        <v>0.1</v>
      </c>
      <c r="H657" s="4">
        <f t="shared" si="10"/>
        <v>26168.060000000027</v>
      </c>
      <c r="I657" s="11" t="s">
        <v>331</v>
      </c>
      <c r="J657" s="72">
        <v>1786</v>
      </c>
      <c r="K657" s="3"/>
    </row>
    <row r="658" spans="1:11" s="11" customFormat="1" ht="22.5" hidden="1" customHeight="1" x14ac:dyDescent="0.3">
      <c r="A658" s="3">
        <v>2019</v>
      </c>
      <c r="B658" s="3" t="s">
        <v>360</v>
      </c>
      <c r="C658" s="5">
        <v>43773</v>
      </c>
      <c r="D658" s="79" t="s">
        <v>86</v>
      </c>
      <c r="E658" s="3" t="s">
        <v>99</v>
      </c>
      <c r="F658" s="2"/>
      <c r="G658" s="2">
        <v>16825.400000000001</v>
      </c>
      <c r="H658" s="4">
        <f t="shared" si="10"/>
        <v>9342.6600000000253</v>
      </c>
      <c r="I658" s="11" t="s">
        <v>333</v>
      </c>
      <c r="J658" s="72">
        <v>1787</v>
      </c>
      <c r="K658" s="3"/>
    </row>
    <row r="659" spans="1:11" s="11" customFormat="1" ht="22.5" hidden="1" customHeight="1" x14ac:dyDescent="0.3">
      <c r="A659" s="3">
        <v>2019</v>
      </c>
      <c r="B659" s="3" t="s">
        <v>360</v>
      </c>
      <c r="C659" s="5">
        <v>43773</v>
      </c>
      <c r="D659" s="79" t="s">
        <v>285</v>
      </c>
      <c r="E659" s="3" t="s">
        <v>99</v>
      </c>
      <c r="F659" s="2"/>
      <c r="G659" s="2">
        <v>1380</v>
      </c>
      <c r="H659" s="4">
        <f t="shared" si="10"/>
        <v>7962.6600000000253</v>
      </c>
      <c r="I659" s="11" t="s">
        <v>333</v>
      </c>
      <c r="J659" s="72">
        <v>1788</v>
      </c>
      <c r="K659" s="3"/>
    </row>
    <row r="660" spans="1:11" s="11" customFormat="1" ht="22.5" hidden="1" customHeight="1" x14ac:dyDescent="0.3">
      <c r="A660" s="3">
        <v>2019</v>
      </c>
      <c r="B660" s="3" t="s">
        <v>360</v>
      </c>
      <c r="C660" s="5">
        <v>43773</v>
      </c>
      <c r="D660" s="79" t="s">
        <v>312</v>
      </c>
      <c r="E660" s="3" t="s">
        <v>99</v>
      </c>
      <c r="F660" s="2"/>
      <c r="G660" s="2">
        <v>0.1</v>
      </c>
      <c r="H660" s="4">
        <f t="shared" si="10"/>
        <v>7962.560000000025</v>
      </c>
      <c r="I660" s="11" t="s">
        <v>331</v>
      </c>
      <c r="J660" s="72">
        <v>1786</v>
      </c>
      <c r="K660" s="3"/>
    </row>
    <row r="661" spans="1:11" s="11" customFormat="1" ht="22.5" hidden="1" customHeight="1" x14ac:dyDescent="0.3">
      <c r="A661" s="3">
        <v>2019</v>
      </c>
      <c r="B661" s="3" t="s">
        <v>360</v>
      </c>
      <c r="C661" s="5">
        <v>43774</v>
      </c>
      <c r="D661" s="79" t="s">
        <v>60</v>
      </c>
      <c r="E661" s="3" t="s">
        <v>310</v>
      </c>
      <c r="F661" s="2">
        <v>3300</v>
      </c>
      <c r="G661" s="2"/>
      <c r="H661" s="4">
        <f t="shared" si="10"/>
        <v>11262.560000000025</v>
      </c>
      <c r="J661" s="72">
        <v>614</v>
      </c>
      <c r="K661" s="3"/>
    </row>
    <row r="662" spans="1:11" s="11" customFormat="1" ht="22.5" hidden="1" customHeight="1" x14ac:dyDescent="0.3">
      <c r="A662" s="3">
        <v>2019</v>
      </c>
      <c r="B662" s="3" t="s">
        <v>360</v>
      </c>
      <c r="C662" s="5">
        <v>43775</v>
      </c>
      <c r="D662" s="79" t="s">
        <v>460</v>
      </c>
      <c r="E662" s="3" t="s">
        <v>310</v>
      </c>
      <c r="F662" s="2">
        <v>4050</v>
      </c>
      <c r="G662" s="2"/>
      <c r="H662" s="4">
        <f t="shared" si="10"/>
        <v>15312.560000000025</v>
      </c>
      <c r="J662" s="72">
        <v>643</v>
      </c>
      <c r="K662" s="3"/>
    </row>
    <row r="663" spans="1:11" s="11" customFormat="1" ht="22.5" hidden="1" customHeight="1" x14ac:dyDescent="0.3">
      <c r="A663" s="3">
        <v>2019</v>
      </c>
      <c r="B663" s="3" t="s">
        <v>360</v>
      </c>
      <c r="C663" s="5">
        <v>43777</v>
      </c>
      <c r="D663" s="79" t="s">
        <v>151</v>
      </c>
      <c r="E663" s="3" t="s">
        <v>310</v>
      </c>
      <c r="F663" s="2">
        <v>15510</v>
      </c>
      <c r="G663" s="2"/>
      <c r="H663" s="4">
        <f t="shared" si="10"/>
        <v>30822.560000000027</v>
      </c>
      <c r="J663" s="72">
        <v>615</v>
      </c>
      <c r="K663" s="3"/>
    </row>
    <row r="664" spans="1:11" s="11" customFormat="1" ht="22.5" hidden="1" customHeight="1" x14ac:dyDescent="0.3">
      <c r="A664" s="3">
        <v>2019</v>
      </c>
      <c r="B664" s="3" t="s">
        <v>159</v>
      </c>
      <c r="C664" s="5">
        <v>43778</v>
      </c>
      <c r="D664" s="79" t="s">
        <v>316</v>
      </c>
      <c r="E664" s="3" t="s">
        <v>259</v>
      </c>
      <c r="F664" s="2">
        <v>10000</v>
      </c>
      <c r="G664" s="2"/>
      <c r="H664" s="4">
        <f t="shared" si="10"/>
        <v>40822.560000000027</v>
      </c>
      <c r="I664" s="1" t="s">
        <v>213</v>
      </c>
      <c r="J664" s="72">
        <v>1272</v>
      </c>
      <c r="K664" s="3"/>
    </row>
    <row r="665" spans="1:11" s="11" customFormat="1" ht="22.5" hidden="1" customHeight="1" x14ac:dyDescent="0.3">
      <c r="A665" s="3">
        <v>2019</v>
      </c>
      <c r="B665" s="3" t="s">
        <v>360</v>
      </c>
      <c r="C665" s="5">
        <v>43780</v>
      </c>
      <c r="D665" s="79" t="s">
        <v>323</v>
      </c>
      <c r="E665" s="3" t="s">
        <v>99</v>
      </c>
      <c r="F665" s="2"/>
      <c r="G665" s="2">
        <v>3000</v>
      </c>
      <c r="H665" s="4">
        <f t="shared" si="10"/>
        <v>37822.560000000027</v>
      </c>
      <c r="I665" s="11" t="s">
        <v>332</v>
      </c>
      <c r="J665" s="72">
        <v>1790</v>
      </c>
      <c r="K665" s="3"/>
    </row>
    <row r="666" spans="1:11" s="11" customFormat="1" ht="22.5" hidden="1" customHeight="1" x14ac:dyDescent="0.3">
      <c r="A666" s="3">
        <v>2019</v>
      </c>
      <c r="B666" s="3" t="s">
        <v>360</v>
      </c>
      <c r="C666" s="5">
        <v>43780</v>
      </c>
      <c r="D666" s="79" t="s">
        <v>376</v>
      </c>
      <c r="E666" s="3" t="s">
        <v>100</v>
      </c>
      <c r="F666" s="2"/>
      <c r="G666" s="2">
        <v>1200</v>
      </c>
      <c r="H666" s="4">
        <f t="shared" si="10"/>
        <v>36622.560000000027</v>
      </c>
      <c r="J666" s="72">
        <v>1791</v>
      </c>
      <c r="K666" s="3"/>
    </row>
    <row r="667" spans="1:11" s="11" customFormat="1" ht="22.5" hidden="1" customHeight="1" x14ac:dyDescent="0.3">
      <c r="A667" s="3">
        <v>2019</v>
      </c>
      <c r="B667" s="3" t="s">
        <v>360</v>
      </c>
      <c r="C667" s="5">
        <v>43780</v>
      </c>
      <c r="D667" s="79" t="s">
        <v>294</v>
      </c>
      <c r="E667" s="3" t="s">
        <v>99</v>
      </c>
      <c r="F667" s="2"/>
      <c r="G667" s="2">
        <v>2000</v>
      </c>
      <c r="H667" s="4">
        <f t="shared" si="10"/>
        <v>34622.560000000027</v>
      </c>
      <c r="I667" s="11" t="s">
        <v>334</v>
      </c>
      <c r="J667" s="72">
        <v>1792</v>
      </c>
      <c r="K667" s="3"/>
    </row>
    <row r="668" spans="1:11" s="11" customFormat="1" ht="22.5" hidden="1" customHeight="1" x14ac:dyDescent="0.3">
      <c r="A668" s="3">
        <v>2019</v>
      </c>
      <c r="B668" s="3" t="s">
        <v>360</v>
      </c>
      <c r="C668" s="5">
        <v>43780</v>
      </c>
      <c r="D668" s="79" t="s">
        <v>40</v>
      </c>
      <c r="E668" s="3" t="s">
        <v>100</v>
      </c>
      <c r="F668" s="2"/>
      <c r="G668" s="2">
        <v>22082.1</v>
      </c>
      <c r="H668" s="4">
        <f t="shared" si="10"/>
        <v>12540.460000000028</v>
      </c>
      <c r="J668" s="72">
        <v>1793</v>
      </c>
      <c r="K668" s="3"/>
    </row>
    <row r="669" spans="1:11" s="11" customFormat="1" ht="22.5" hidden="1" customHeight="1" x14ac:dyDescent="0.3">
      <c r="A669" s="3">
        <v>2019</v>
      </c>
      <c r="B669" s="3" t="s">
        <v>360</v>
      </c>
      <c r="C669" s="5">
        <v>43780</v>
      </c>
      <c r="D669" s="79" t="s">
        <v>312</v>
      </c>
      <c r="E669" s="3" t="s">
        <v>99</v>
      </c>
      <c r="F669" s="2"/>
      <c r="G669" s="2">
        <v>0.2</v>
      </c>
      <c r="H669" s="4">
        <f t="shared" si="10"/>
        <v>12540.260000000028</v>
      </c>
      <c r="I669" s="11" t="s">
        <v>331</v>
      </c>
      <c r="J669" s="72">
        <v>1794</v>
      </c>
      <c r="K669" s="3"/>
    </row>
    <row r="670" spans="1:11" s="11" customFormat="1" ht="22.5" hidden="1" customHeight="1" x14ac:dyDescent="0.3">
      <c r="A670" s="3">
        <v>2019</v>
      </c>
      <c r="B670" s="3" t="s">
        <v>360</v>
      </c>
      <c r="C670" s="5">
        <v>43782</v>
      </c>
      <c r="D670" s="79" t="s">
        <v>394</v>
      </c>
      <c r="E670" s="3" t="s">
        <v>310</v>
      </c>
      <c r="F670" s="2">
        <v>5500</v>
      </c>
      <c r="G670" s="2"/>
      <c r="H670" s="4">
        <f t="shared" si="10"/>
        <v>18040.260000000028</v>
      </c>
      <c r="J670" s="72">
        <v>617</v>
      </c>
      <c r="K670" s="3"/>
    </row>
    <row r="671" spans="1:11" s="11" customFormat="1" ht="22.5" hidden="1" customHeight="1" x14ac:dyDescent="0.3">
      <c r="A671" s="3">
        <v>2019</v>
      </c>
      <c r="B671" s="3" t="s">
        <v>360</v>
      </c>
      <c r="C671" s="5">
        <v>43782</v>
      </c>
      <c r="D671" s="79" t="s">
        <v>323</v>
      </c>
      <c r="E671" s="3" t="s">
        <v>99</v>
      </c>
      <c r="F671" s="2"/>
      <c r="G671" s="2">
        <v>3000</v>
      </c>
      <c r="H671" s="4">
        <f t="shared" si="10"/>
        <v>15040.260000000028</v>
      </c>
      <c r="I671" s="11" t="s">
        <v>332</v>
      </c>
      <c r="J671" s="72">
        <v>1795</v>
      </c>
      <c r="K671" s="3"/>
    </row>
    <row r="672" spans="1:11" s="11" customFormat="1" ht="22.5" hidden="1" customHeight="1" x14ac:dyDescent="0.3">
      <c r="A672" s="3">
        <v>2019</v>
      </c>
      <c r="B672" s="3" t="s">
        <v>360</v>
      </c>
      <c r="C672" s="5">
        <v>43782</v>
      </c>
      <c r="D672" s="79" t="s">
        <v>313</v>
      </c>
      <c r="E672" s="3" t="s">
        <v>99</v>
      </c>
      <c r="F672" s="2">
        <v>10000</v>
      </c>
      <c r="G672" s="2"/>
      <c r="H672" s="4">
        <f t="shared" si="10"/>
        <v>25040.260000000028</v>
      </c>
      <c r="I672" s="11" t="s">
        <v>272</v>
      </c>
      <c r="J672" s="72">
        <v>1796</v>
      </c>
      <c r="K672" s="3"/>
    </row>
    <row r="673" spans="1:11" s="11" customFormat="1" ht="22.5" hidden="1" customHeight="1" x14ac:dyDescent="0.3">
      <c r="A673" s="3">
        <v>2019</v>
      </c>
      <c r="B673" s="3" t="s">
        <v>360</v>
      </c>
      <c r="C673" s="5">
        <v>43782</v>
      </c>
      <c r="D673" s="79" t="s">
        <v>283</v>
      </c>
      <c r="E673" s="3" t="s">
        <v>100</v>
      </c>
      <c r="F673" s="2">
        <v>53</v>
      </c>
      <c r="G673" s="2">
        <v>6811.13</v>
      </c>
      <c r="H673" s="4">
        <f t="shared" si="10"/>
        <v>18282.130000000026</v>
      </c>
      <c r="J673" s="72">
        <v>1810</v>
      </c>
      <c r="K673" s="3"/>
    </row>
    <row r="674" spans="1:11" s="11" customFormat="1" ht="22.5" hidden="1" customHeight="1" x14ac:dyDescent="0.3">
      <c r="A674" s="3">
        <v>2019</v>
      </c>
      <c r="B674" s="3" t="s">
        <v>360</v>
      </c>
      <c r="C674" s="5">
        <v>43782</v>
      </c>
      <c r="D674" s="79" t="s">
        <v>312</v>
      </c>
      <c r="E674" s="3" t="s">
        <v>99</v>
      </c>
      <c r="F674" s="2"/>
      <c r="G674" s="2">
        <v>0.1</v>
      </c>
      <c r="H674" s="4">
        <f t="shared" si="10"/>
        <v>18282.030000000028</v>
      </c>
      <c r="I674" s="11" t="s">
        <v>331</v>
      </c>
      <c r="J674" s="72">
        <v>1797</v>
      </c>
      <c r="K674" s="3"/>
    </row>
    <row r="675" spans="1:11" s="11" customFormat="1" ht="22.5" hidden="1" customHeight="1" x14ac:dyDescent="0.3">
      <c r="A675" s="3">
        <v>2019</v>
      </c>
      <c r="B675" s="3" t="s">
        <v>360</v>
      </c>
      <c r="C675" s="5">
        <v>43782</v>
      </c>
      <c r="D675" s="79" t="s">
        <v>42</v>
      </c>
      <c r="E675" s="3" t="s">
        <v>99</v>
      </c>
      <c r="F675" s="2"/>
      <c r="G675" s="2">
        <v>1944</v>
      </c>
      <c r="H675" s="4">
        <f t="shared" si="10"/>
        <v>16338.030000000028</v>
      </c>
      <c r="I675" s="11" t="s">
        <v>465</v>
      </c>
      <c r="J675" s="72">
        <v>1798</v>
      </c>
      <c r="K675" s="3"/>
    </row>
    <row r="676" spans="1:11" s="11" customFormat="1" ht="22.5" hidden="1" customHeight="1" x14ac:dyDescent="0.3">
      <c r="A676" s="3">
        <v>2019</v>
      </c>
      <c r="B676" s="3" t="s">
        <v>360</v>
      </c>
      <c r="C676" s="5">
        <v>43782</v>
      </c>
      <c r="D676" s="79" t="s">
        <v>30</v>
      </c>
      <c r="E676" s="3" t="s">
        <v>99</v>
      </c>
      <c r="F676" s="2"/>
      <c r="G676" s="2">
        <v>521.9</v>
      </c>
      <c r="H676" s="4">
        <f t="shared" si="10"/>
        <v>15816.130000000028</v>
      </c>
      <c r="I676" s="11" t="s">
        <v>466</v>
      </c>
      <c r="J676" s="72">
        <v>1799</v>
      </c>
      <c r="K676" s="3"/>
    </row>
    <row r="677" spans="1:11" s="11" customFormat="1" ht="22.5" hidden="1" customHeight="1" x14ac:dyDescent="0.3">
      <c r="A677" s="3">
        <v>2019</v>
      </c>
      <c r="B677" s="3" t="s">
        <v>360</v>
      </c>
      <c r="C677" s="5">
        <v>43782</v>
      </c>
      <c r="D677" s="79" t="s">
        <v>112</v>
      </c>
      <c r="E677" s="3" t="s">
        <v>99</v>
      </c>
      <c r="F677" s="2"/>
      <c r="G677" s="2">
        <v>92.8</v>
      </c>
      <c r="H677" s="4">
        <f t="shared" si="10"/>
        <v>15723.330000000029</v>
      </c>
      <c r="I677" s="11" t="s">
        <v>467</v>
      </c>
      <c r="J677" s="72">
        <v>1800</v>
      </c>
      <c r="K677" s="3"/>
    </row>
    <row r="678" spans="1:11" s="11" customFormat="1" ht="22.5" hidden="1" customHeight="1" x14ac:dyDescent="0.3">
      <c r="A678" s="3">
        <v>2019</v>
      </c>
      <c r="B678" s="3" t="s">
        <v>360</v>
      </c>
      <c r="C678" s="5">
        <v>43782</v>
      </c>
      <c r="D678" s="79" t="s">
        <v>35</v>
      </c>
      <c r="E678" s="3" t="s">
        <v>99</v>
      </c>
      <c r="F678" s="2"/>
      <c r="G678" s="2">
        <v>566</v>
      </c>
      <c r="H678" s="4">
        <f t="shared" si="10"/>
        <v>15157.330000000029</v>
      </c>
      <c r="I678" s="11" t="s">
        <v>206</v>
      </c>
      <c r="J678" s="72">
        <v>1801</v>
      </c>
      <c r="K678" s="3"/>
    </row>
    <row r="679" spans="1:11" s="11" customFormat="1" ht="22.5" hidden="1" customHeight="1" x14ac:dyDescent="0.3">
      <c r="A679" s="3">
        <v>2019</v>
      </c>
      <c r="B679" s="3" t="s">
        <v>360</v>
      </c>
      <c r="C679" s="5">
        <v>43782</v>
      </c>
      <c r="D679" s="79" t="s">
        <v>41</v>
      </c>
      <c r="E679" s="3" t="s">
        <v>310</v>
      </c>
      <c r="F679" s="2">
        <v>1100</v>
      </c>
      <c r="G679" s="2"/>
      <c r="H679" s="4">
        <f t="shared" si="10"/>
        <v>16257.330000000029</v>
      </c>
      <c r="J679" s="72">
        <v>618</v>
      </c>
      <c r="K679" s="3"/>
    </row>
    <row r="680" spans="1:11" s="11" customFormat="1" ht="22.5" hidden="1" customHeight="1" x14ac:dyDescent="0.3">
      <c r="A680" s="3">
        <v>2019</v>
      </c>
      <c r="B680" s="3" t="s">
        <v>360</v>
      </c>
      <c r="C680" s="5">
        <v>43782</v>
      </c>
      <c r="D680" s="79" t="s">
        <v>165</v>
      </c>
      <c r="E680" s="3" t="s">
        <v>310</v>
      </c>
      <c r="F680" s="2">
        <v>7500</v>
      </c>
      <c r="G680" s="2"/>
      <c r="H680" s="4">
        <f t="shared" si="10"/>
        <v>23757.330000000031</v>
      </c>
      <c r="J680" s="72">
        <v>619</v>
      </c>
      <c r="K680" s="3"/>
    </row>
    <row r="681" spans="1:11" s="11" customFormat="1" ht="22.5" hidden="1" customHeight="1" x14ac:dyDescent="0.3">
      <c r="A681" s="3">
        <v>2019</v>
      </c>
      <c r="B681" s="3" t="s">
        <v>360</v>
      </c>
      <c r="C681" s="5">
        <v>43784</v>
      </c>
      <c r="D681" s="79" t="s">
        <v>45</v>
      </c>
      <c r="E681" s="3" t="s">
        <v>310</v>
      </c>
      <c r="F681" s="2">
        <v>5500</v>
      </c>
      <c r="G681" s="2"/>
      <c r="H681" s="4">
        <f t="shared" si="10"/>
        <v>29257.330000000031</v>
      </c>
      <c r="J681" s="72">
        <v>622</v>
      </c>
      <c r="K681" s="3"/>
    </row>
    <row r="682" spans="1:11" s="11" customFormat="1" ht="22.5" hidden="1" customHeight="1" x14ac:dyDescent="0.3">
      <c r="A682" s="3">
        <v>2019</v>
      </c>
      <c r="B682" s="3" t="s">
        <v>360</v>
      </c>
      <c r="C682" s="5">
        <v>43784</v>
      </c>
      <c r="D682" s="79" t="s">
        <v>320</v>
      </c>
      <c r="E682" s="3" t="s">
        <v>259</v>
      </c>
      <c r="F682" s="2">
        <v>650</v>
      </c>
      <c r="G682" s="2"/>
      <c r="H682" s="4">
        <f t="shared" si="10"/>
        <v>29907.330000000031</v>
      </c>
      <c r="I682" s="11" t="s">
        <v>334</v>
      </c>
      <c r="J682" s="72">
        <v>1247</v>
      </c>
      <c r="K682" s="3"/>
    </row>
    <row r="683" spans="1:11" s="11" customFormat="1" ht="22.5" hidden="1" customHeight="1" x14ac:dyDescent="0.3">
      <c r="A683" s="3">
        <v>2019</v>
      </c>
      <c r="B683" s="3" t="s">
        <v>360</v>
      </c>
      <c r="C683" s="5">
        <v>43787</v>
      </c>
      <c r="D683" s="79" t="s">
        <v>323</v>
      </c>
      <c r="E683" s="3" t="s">
        <v>99</v>
      </c>
      <c r="F683" s="2"/>
      <c r="G683" s="2">
        <v>3000</v>
      </c>
      <c r="H683" s="4">
        <f t="shared" si="10"/>
        <v>26907.330000000031</v>
      </c>
      <c r="I683" s="11" t="s">
        <v>332</v>
      </c>
      <c r="J683" s="72">
        <v>1807</v>
      </c>
      <c r="K683" s="3"/>
    </row>
    <row r="684" spans="1:11" s="11" customFormat="1" ht="22.5" hidden="1" customHeight="1" x14ac:dyDescent="0.3">
      <c r="A684" s="3">
        <v>2019</v>
      </c>
      <c r="B684" s="3" t="s">
        <v>360</v>
      </c>
      <c r="C684" s="5">
        <v>43789</v>
      </c>
      <c r="D684" s="79" t="s">
        <v>323</v>
      </c>
      <c r="E684" s="3" t="s">
        <v>99</v>
      </c>
      <c r="F684" s="2"/>
      <c r="G684" s="2">
        <v>3000</v>
      </c>
      <c r="H684" s="4">
        <f t="shared" si="10"/>
        <v>23907.330000000031</v>
      </c>
      <c r="I684" s="11" t="s">
        <v>332</v>
      </c>
      <c r="J684" s="72">
        <v>1808</v>
      </c>
      <c r="K684" s="3"/>
    </row>
    <row r="685" spans="1:11" s="11" customFormat="1" ht="22.5" hidden="1" customHeight="1" x14ac:dyDescent="0.3">
      <c r="A685" s="3">
        <v>2019</v>
      </c>
      <c r="B685" s="3" t="s">
        <v>360</v>
      </c>
      <c r="C685" s="5">
        <v>43790</v>
      </c>
      <c r="D685" s="79" t="s">
        <v>1447</v>
      </c>
      <c r="E685" s="3" t="s">
        <v>310</v>
      </c>
      <c r="F685" s="2">
        <v>2450</v>
      </c>
      <c r="G685" s="2"/>
      <c r="H685" s="4">
        <f t="shared" si="10"/>
        <v>26357.330000000031</v>
      </c>
      <c r="J685" s="72">
        <v>624</v>
      </c>
      <c r="K685" s="3"/>
    </row>
    <row r="686" spans="1:11" s="11" customFormat="1" ht="22.5" hidden="1" customHeight="1" x14ac:dyDescent="0.3">
      <c r="A686" s="3">
        <v>2019</v>
      </c>
      <c r="B686" s="3" t="s">
        <v>360</v>
      </c>
      <c r="C686" s="5">
        <v>43791</v>
      </c>
      <c r="D686" s="79" t="s">
        <v>158</v>
      </c>
      <c r="E686" s="3" t="s">
        <v>310</v>
      </c>
      <c r="F686" s="2">
        <v>9400</v>
      </c>
      <c r="G686" s="2"/>
      <c r="H686" s="4">
        <f t="shared" si="10"/>
        <v>35757.330000000031</v>
      </c>
      <c r="J686" s="72">
        <v>625</v>
      </c>
      <c r="K686" s="3"/>
    </row>
    <row r="687" spans="1:11" s="11" customFormat="1" ht="22.5" hidden="1" customHeight="1" x14ac:dyDescent="0.3">
      <c r="A687" s="3">
        <v>2019</v>
      </c>
      <c r="B687" s="3" t="s">
        <v>360</v>
      </c>
      <c r="C687" s="5">
        <v>43795</v>
      </c>
      <c r="D687" s="79" t="s">
        <v>359</v>
      </c>
      <c r="E687" s="3" t="s">
        <v>310</v>
      </c>
      <c r="F687" s="2">
        <v>7820</v>
      </c>
      <c r="G687" s="2"/>
      <c r="H687" s="4">
        <f t="shared" si="10"/>
        <v>43577.330000000031</v>
      </c>
      <c r="J687" s="72">
        <v>630</v>
      </c>
      <c r="K687" s="3"/>
    </row>
    <row r="688" spans="1:11" s="11" customFormat="1" ht="22.5" hidden="1" customHeight="1" x14ac:dyDescent="0.3">
      <c r="A688" s="3">
        <v>2019</v>
      </c>
      <c r="B688" s="3" t="s">
        <v>360</v>
      </c>
      <c r="C688" s="5">
        <v>43795</v>
      </c>
      <c r="D688" s="79" t="s">
        <v>323</v>
      </c>
      <c r="E688" s="3" t="s">
        <v>99</v>
      </c>
      <c r="F688" s="2"/>
      <c r="G688" s="2">
        <v>3000</v>
      </c>
      <c r="H688" s="4">
        <f t="shared" si="10"/>
        <v>40577.330000000031</v>
      </c>
      <c r="I688" s="11" t="s">
        <v>332</v>
      </c>
      <c r="J688" s="72">
        <v>1811</v>
      </c>
      <c r="K688" s="3"/>
    </row>
    <row r="689" spans="1:11" s="11" customFormat="1" ht="22.5" hidden="1" customHeight="1" x14ac:dyDescent="0.3">
      <c r="A689" s="3">
        <v>2019</v>
      </c>
      <c r="B689" s="3" t="s">
        <v>360</v>
      </c>
      <c r="C689" s="5">
        <v>43795</v>
      </c>
      <c r="D689" s="79" t="s">
        <v>339</v>
      </c>
      <c r="E689" s="3" t="s">
        <v>310</v>
      </c>
      <c r="F689" s="2">
        <v>2050</v>
      </c>
      <c r="G689" s="2"/>
      <c r="H689" s="4">
        <f t="shared" si="10"/>
        <v>42627.330000000031</v>
      </c>
      <c r="J689" s="72">
        <v>631</v>
      </c>
      <c r="K689" s="3"/>
    </row>
    <row r="690" spans="1:11" s="11" customFormat="1" ht="22.5" hidden="1" customHeight="1" x14ac:dyDescent="0.3">
      <c r="A690" s="3">
        <v>2019</v>
      </c>
      <c r="B690" s="3" t="s">
        <v>360</v>
      </c>
      <c r="C690" s="5">
        <v>43795</v>
      </c>
      <c r="D690" s="79" t="s">
        <v>26</v>
      </c>
      <c r="E690" s="3" t="s">
        <v>310</v>
      </c>
      <c r="F690" s="2">
        <v>16120</v>
      </c>
      <c r="G690" s="2"/>
      <c r="H690" s="4">
        <f t="shared" si="10"/>
        <v>58747.330000000031</v>
      </c>
      <c r="J690" s="72">
        <v>632</v>
      </c>
      <c r="K690" s="3"/>
    </row>
    <row r="691" spans="1:11" s="11" customFormat="1" ht="22.5" hidden="1" customHeight="1" x14ac:dyDescent="0.3">
      <c r="A691" s="3">
        <v>2019</v>
      </c>
      <c r="B691" s="3" t="s">
        <v>360</v>
      </c>
      <c r="C691" s="5">
        <v>43796</v>
      </c>
      <c r="D691" s="79" t="s">
        <v>462</v>
      </c>
      <c r="E691" s="3" t="s">
        <v>100</v>
      </c>
      <c r="F691" s="2"/>
      <c r="G691" s="2">
        <v>2050</v>
      </c>
      <c r="H691" s="4">
        <f t="shared" si="10"/>
        <v>56697.330000000031</v>
      </c>
      <c r="J691" s="72">
        <v>1812</v>
      </c>
      <c r="K691" s="3"/>
    </row>
    <row r="692" spans="1:11" s="11" customFormat="1" ht="22.5" hidden="1" customHeight="1" x14ac:dyDescent="0.3">
      <c r="A692" s="3">
        <v>2019</v>
      </c>
      <c r="B692" s="3" t="s">
        <v>360</v>
      </c>
      <c r="C692" s="5">
        <v>43796</v>
      </c>
      <c r="D692" s="79" t="s">
        <v>405</v>
      </c>
      <c r="E692" s="3" t="s">
        <v>100</v>
      </c>
      <c r="F692" s="2"/>
      <c r="G692" s="2">
        <v>3898</v>
      </c>
      <c r="H692" s="4">
        <f t="shared" si="10"/>
        <v>52799.330000000031</v>
      </c>
      <c r="J692" s="72">
        <v>1813</v>
      </c>
      <c r="K692" s="3"/>
    </row>
    <row r="693" spans="1:11" s="11" customFormat="1" ht="22.5" hidden="1" customHeight="1" x14ac:dyDescent="0.3">
      <c r="A693" s="3">
        <v>2019</v>
      </c>
      <c r="B693" s="3" t="s">
        <v>360</v>
      </c>
      <c r="C693" s="5">
        <v>43796</v>
      </c>
      <c r="D693" s="79" t="s">
        <v>170</v>
      </c>
      <c r="E693" s="3" t="s">
        <v>100</v>
      </c>
      <c r="F693" s="2"/>
      <c r="G693" s="2">
        <v>850</v>
      </c>
      <c r="H693" s="4">
        <f t="shared" si="10"/>
        <v>51949.330000000031</v>
      </c>
      <c r="J693" s="72">
        <v>1814</v>
      </c>
      <c r="K693" s="3"/>
    </row>
    <row r="694" spans="1:11" s="11" customFormat="1" ht="22.5" hidden="1" customHeight="1" x14ac:dyDescent="0.3">
      <c r="A694" s="3">
        <v>2019</v>
      </c>
      <c r="B694" s="3" t="s">
        <v>360</v>
      </c>
      <c r="C694" s="5">
        <v>43796</v>
      </c>
      <c r="D694" s="79" t="s">
        <v>97</v>
      </c>
      <c r="E694" s="3" t="s">
        <v>100</v>
      </c>
      <c r="F694" s="2"/>
      <c r="G694" s="2">
        <v>4900</v>
      </c>
      <c r="H694" s="4">
        <f t="shared" si="10"/>
        <v>47049.330000000031</v>
      </c>
      <c r="J694" s="72">
        <v>1815</v>
      </c>
      <c r="K694" s="3"/>
    </row>
    <row r="695" spans="1:11" s="11" customFormat="1" ht="22.5" hidden="1" customHeight="1" x14ac:dyDescent="0.3">
      <c r="A695" s="3">
        <v>2019</v>
      </c>
      <c r="B695" s="3" t="s">
        <v>360</v>
      </c>
      <c r="C695" s="5">
        <v>43796</v>
      </c>
      <c r="D695" s="79" t="s">
        <v>438</v>
      </c>
      <c r="E695" s="3" t="s">
        <v>100</v>
      </c>
      <c r="F695" s="2"/>
      <c r="G695" s="2">
        <v>1513.7</v>
      </c>
      <c r="H695" s="4">
        <f t="shared" si="10"/>
        <v>45535.630000000034</v>
      </c>
      <c r="J695" s="72">
        <v>1816</v>
      </c>
      <c r="K695" s="3"/>
    </row>
    <row r="696" spans="1:11" s="11" customFormat="1" ht="22.5" hidden="1" customHeight="1" x14ac:dyDescent="0.3">
      <c r="A696" s="3">
        <v>2019</v>
      </c>
      <c r="B696" s="3" t="s">
        <v>360</v>
      </c>
      <c r="C696" s="5">
        <v>43796</v>
      </c>
      <c r="D696" s="79" t="s">
        <v>151</v>
      </c>
      <c r="E696" s="3" t="s">
        <v>100</v>
      </c>
      <c r="F696" s="2"/>
      <c r="G696" s="2">
        <v>1280</v>
      </c>
      <c r="H696" s="4">
        <f t="shared" si="10"/>
        <v>44255.630000000034</v>
      </c>
      <c r="J696" s="72">
        <v>1817</v>
      </c>
      <c r="K696" s="3"/>
    </row>
    <row r="697" spans="1:11" s="11" customFormat="1" ht="22.5" hidden="1" customHeight="1" x14ac:dyDescent="0.3">
      <c r="A697" s="3">
        <v>2019</v>
      </c>
      <c r="B697" s="3" t="s">
        <v>360</v>
      </c>
      <c r="C697" s="5">
        <v>43796</v>
      </c>
      <c r="D697" s="79" t="s">
        <v>406</v>
      </c>
      <c r="E697" s="3" t="s">
        <v>100</v>
      </c>
      <c r="F697" s="2"/>
      <c r="G697" s="2">
        <v>3085</v>
      </c>
      <c r="H697" s="4">
        <f t="shared" si="10"/>
        <v>41170.630000000034</v>
      </c>
      <c r="J697" s="72">
        <v>1818</v>
      </c>
      <c r="K697" s="3"/>
    </row>
    <row r="698" spans="1:11" s="11" customFormat="1" ht="22.5" hidden="1" customHeight="1" x14ac:dyDescent="0.3">
      <c r="A698" s="3">
        <v>2019</v>
      </c>
      <c r="B698" s="3" t="s">
        <v>360</v>
      </c>
      <c r="C698" s="5">
        <v>43796</v>
      </c>
      <c r="D698" s="79" t="s">
        <v>246</v>
      </c>
      <c r="E698" s="3" t="s">
        <v>100</v>
      </c>
      <c r="F698" s="2"/>
      <c r="G698" s="2">
        <v>1560</v>
      </c>
      <c r="H698" s="4">
        <f t="shared" si="10"/>
        <v>39610.630000000034</v>
      </c>
      <c r="J698" s="72">
        <v>1819</v>
      </c>
      <c r="K698" s="3"/>
    </row>
    <row r="699" spans="1:11" s="11" customFormat="1" ht="22.5" hidden="1" customHeight="1" x14ac:dyDescent="0.3">
      <c r="A699" s="3">
        <v>2019</v>
      </c>
      <c r="B699" s="3" t="s">
        <v>360</v>
      </c>
      <c r="C699" s="5">
        <v>43796</v>
      </c>
      <c r="D699" s="79" t="s">
        <v>247</v>
      </c>
      <c r="E699" s="3" t="s">
        <v>100</v>
      </c>
      <c r="F699" s="2"/>
      <c r="G699" s="2">
        <v>3443</v>
      </c>
      <c r="H699" s="4">
        <f t="shared" si="10"/>
        <v>36167.630000000034</v>
      </c>
      <c r="J699" s="72">
        <v>1820</v>
      </c>
      <c r="K699" s="3"/>
    </row>
    <row r="700" spans="1:11" s="11" customFormat="1" ht="22.5" hidden="1" customHeight="1" x14ac:dyDescent="0.3">
      <c r="A700" s="3">
        <v>2019</v>
      </c>
      <c r="B700" s="3" t="s">
        <v>360</v>
      </c>
      <c r="C700" s="5">
        <v>43796</v>
      </c>
      <c r="D700" s="79" t="s">
        <v>118</v>
      </c>
      <c r="E700" s="3" t="s">
        <v>100</v>
      </c>
      <c r="F700" s="2"/>
      <c r="G700" s="2">
        <v>3923</v>
      </c>
      <c r="H700" s="4">
        <f t="shared" si="10"/>
        <v>32244.630000000034</v>
      </c>
      <c r="J700" s="72">
        <v>1821</v>
      </c>
      <c r="K700" s="3"/>
    </row>
    <row r="701" spans="1:11" s="11" customFormat="1" ht="22.5" hidden="1" customHeight="1" x14ac:dyDescent="0.3">
      <c r="A701" s="3">
        <v>2019</v>
      </c>
      <c r="B701" s="3" t="s">
        <v>360</v>
      </c>
      <c r="C701" s="5">
        <v>43796</v>
      </c>
      <c r="D701" s="79" t="s">
        <v>263</v>
      </c>
      <c r="E701" s="3" t="s">
        <v>100</v>
      </c>
      <c r="F701" s="2"/>
      <c r="G701" s="2">
        <v>285.3</v>
      </c>
      <c r="H701" s="4">
        <f t="shared" si="10"/>
        <v>31959.330000000034</v>
      </c>
      <c r="J701" s="72">
        <v>1822</v>
      </c>
      <c r="K701" s="3"/>
    </row>
    <row r="702" spans="1:11" s="11" customFormat="1" ht="22.5" hidden="1" customHeight="1" x14ac:dyDescent="0.3">
      <c r="A702" s="3">
        <v>2019</v>
      </c>
      <c r="B702" s="3" t="s">
        <v>360</v>
      </c>
      <c r="C702" s="5">
        <v>43796</v>
      </c>
      <c r="D702" s="79" t="s">
        <v>286</v>
      </c>
      <c r="E702" s="3" t="s">
        <v>100</v>
      </c>
      <c r="F702" s="2"/>
      <c r="G702" s="2">
        <v>5028.5</v>
      </c>
      <c r="H702" s="4">
        <f t="shared" si="10"/>
        <v>26930.830000000034</v>
      </c>
      <c r="J702" s="72">
        <v>1823</v>
      </c>
      <c r="K702" s="3"/>
    </row>
    <row r="703" spans="1:11" s="11" customFormat="1" ht="22.5" hidden="1" customHeight="1" x14ac:dyDescent="0.3">
      <c r="A703" s="3">
        <v>2019</v>
      </c>
      <c r="B703" s="3" t="s">
        <v>360</v>
      </c>
      <c r="C703" s="5">
        <v>43796</v>
      </c>
      <c r="D703" s="79" t="s">
        <v>452</v>
      </c>
      <c r="E703" s="3" t="s">
        <v>100</v>
      </c>
      <c r="F703" s="2"/>
      <c r="G703" s="2">
        <v>5292</v>
      </c>
      <c r="H703" s="4">
        <f t="shared" si="10"/>
        <v>21638.830000000034</v>
      </c>
      <c r="J703" s="72">
        <v>1824</v>
      </c>
      <c r="K703" s="3"/>
    </row>
    <row r="704" spans="1:11" s="11" customFormat="1" ht="22.5" hidden="1" customHeight="1" x14ac:dyDescent="0.3">
      <c r="A704" s="3">
        <v>2019</v>
      </c>
      <c r="B704" s="3" t="s">
        <v>360</v>
      </c>
      <c r="C704" s="5">
        <v>43796</v>
      </c>
      <c r="D704" s="79" t="s">
        <v>287</v>
      </c>
      <c r="E704" s="3" t="s">
        <v>100</v>
      </c>
      <c r="F704" s="2"/>
      <c r="G704" s="2">
        <v>130</v>
      </c>
      <c r="H704" s="4">
        <f t="shared" si="10"/>
        <v>21508.830000000034</v>
      </c>
      <c r="J704" s="72">
        <v>1825</v>
      </c>
      <c r="K704" s="3"/>
    </row>
    <row r="705" spans="1:12" s="11" customFormat="1" ht="22.5" hidden="1" customHeight="1" x14ac:dyDescent="0.3">
      <c r="A705" s="3">
        <v>2019</v>
      </c>
      <c r="B705" s="3" t="s">
        <v>360</v>
      </c>
      <c r="C705" s="5">
        <v>43796</v>
      </c>
      <c r="D705" s="79" t="s">
        <v>313</v>
      </c>
      <c r="E705" s="3" t="s">
        <v>99</v>
      </c>
      <c r="F705" s="2">
        <v>10000</v>
      </c>
      <c r="G705" s="2"/>
      <c r="H705" s="4">
        <f t="shared" si="10"/>
        <v>31508.830000000034</v>
      </c>
      <c r="I705" s="11" t="s">
        <v>272</v>
      </c>
      <c r="J705" s="72">
        <v>1828</v>
      </c>
      <c r="K705" s="3"/>
    </row>
    <row r="706" spans="1:12" s="11" customFormat="1" ht="22.5" hidden="1" customHeight="1" x14ac:dyDescent="0.3">
      <c r="A706" s="3">
        <v>2019</v>
      </c>
      <c r="B706" s="3" t="s">
        <v>360</v>
      </c>
      <c r="C706" s="5">
        <v>43796</v>
      </c>
      <c r="D706" s="79" t="s">
        <v>312</v>
      </c>
      <c r="E706" s="3" t="s">
        <v>99</v>
      </c>
      <c r="F706" s="2"/>
      <c r="G706" s="2">
        <v>1</v>
      </c>
      <c r="H706" s="4">
        <f t="shared" si="10"/>
        <v>31507.830000000034</v>
      </c>
      <c r="I706" s="11" t="s">
        <v>331</v>
      </c>
      <c r="J706" s="72">
        <v>1829</v>
      </c>
      <c r="K706" s="3"/>
    </row>
    <row r="707" spans="1:12" s="11" customFormat="1" ht="22.5" hidden="1" customHeight="1" x14ac:dyDescent="0.3">
      <c r="A707" s="3">
        <v>2019</v>
      </c>
      <c r="B707" s="3" t="s">
        <v>360</v>
      </c>
      <c r="C707" s="5">
        <v>43797</v>
      </c>
      <c r="D707" s="79" t="s">
        <v>323</v>
      </c>
      <c r="E707" s="3" t="s">
        <v>99</v>
      </c>
      <c r="F707" s="2"/>
      <c r="G707" s="2">
        <v>3000</v>
      </c>
      <c r="H707" s="4">
        <f t="shared" si="10"/>
        <v>28507.830000000034</v>
      </c>
      <c r="I707" s="11" t="s">
        <v>332</v>
      </c>
      <c r="J707" s="72">
        <v>1830</v>
      </c>
      <c r="K707" s="3"/>
    </row>
    <row r="708" spans="1:12" s="11" customFormat="1" ht="22.5" hidden="1" customHeight="1" thickBot="1" x14ac:dyDescent="0.35">
      <c r="A708" s="34">
        <v>2019</v>
      </c>
      <c r="B708" s="34" t="s">
        <v>360</v>
      </c>
      <c r="C708" s="19">
        <v>43797</v>
      </c>
      <c r="D708" s="132" t="s">
        <v>464</v>
      </c>
      <c r="E708" s="34" t="s">
        <v>310</v>
      </c>
      <c r="F708" s="21">
        <v>2350</v>
      </c>
      <c r="G708" s="21"/>
      <c r="H708" s="22">
        <f t="shared" ref="H708:H771" si="11">H707+F708-G708</f>
        <v>30857.830000000034</v>
      </c>
      <c r="I708" s="80"/>
      <c r="J708" s="76">
        <v>633</v>
      </c>
      <c r="K708" s="34"/>
      <c r="L708" s="80"/>
    </row>
    <row r="709" spans="1:12" s="11" customFormat="1" ht="22.5" hidden="1" customHeight="1" x14ac:dyDescent="0.3">
      <c r="A709" s="3">
        <v>2019</v>
      </c>
      <c r="B709" s="3" t="s">
        <v>360</v>
      </c>
      <c r="C709" s="5">
        <v>43798</v>
      </c>
      <c r="D709" s="79" t="s">
        <v>460</v>
      </c>
      <c r="E709" s="3" t="s">
        <v>310</v>
      </c>
      <c r="F709" s="26">
        <v>3300</v>
      </c>
      <c r="G709" s="26"/>
      <c r="H709" s="4">
        <f t="shared" si="11"/>
        <v>34157.830000000031</v>
      </c>
      <c r="J709" s="72">
        <v>634</v>
      </c>
      <c r="K709" s="3"/>
    </row>
    <row r="710" spans="1:12" s="11" customFormat="1" ht="22.5" hidden="1" customHeight="1" x14ac:dyDescent="0.3">
      <c r="A710" s="3">
        <v>2019</v>
      </c>
      <c r="B710" s="3" t="s">
        <v>159</v>
      </c>
      <c r="C710" s="5">
        <v>43800</v>
      </c>
      <c r="D710" s="79" t="s">
        <v>312</v>
      </c>
      <c r="E710" s="3" t="s">
        <v>99</v>
      </c>
      <c r="F710" s="2"/>
      <c r="G710" s="2">
        <v>40</v>
      </c>
      <c r="H710" s="4">
        <f t="shared" si="11"/>
        <v>34117.830000000031</v>
      </c>
      <c r="I710" s="1" t="s">
        <v>331</v>
      </c>
      <c r="J710" s="72">
        <v>1839</v>
      </c>
      <c r="K710" s="3"/>
    </row>
    <row r="711" spans="1:12" s="11" customFormat="1" ht="22.5" hidden="1" customHeight="1" x14ac:dyDescent="0.3">
      <c r="A711" s="3">
        <v>2019</v>
      </c>
      <c r="B711" s="3" t="s">
        <v>159</v>
      </c>
      <c r="C711" s="5">
        <v>43801</v>
      </c>
      <c r="D711" s="79" t="s">
        <v>60</v>
      </c>
      <c r="E711" s="3" t="s">
        <v>310</v>
      </c>
      <c r="F711" s="2">
        <v>2200</v>
      </c>
      <c r="G711" s="2"/>
      <c r="H711" s="4">
        <f t="shared" si="11"/>
        <v>36317.830000000031</v>
      </c>
      <c r="I711" s="1"/>
      <c r="J711" s="72">
        <v>636</v>
      </c>
      <c r="K711" s="3"/>
    </row>
    <row r="712" spans="1:12" s="11" customFormat="1" ht="22.5" hidden="1" customHeight="1" x14ac:dyDescent="0.3">
      <c r="A712" s="3">
        <v>2019</v>
      </c>
      <c r="B712" s="3" t="s">
        <v>159</v>
      </c>
      <c r="C712" s="5">
        <v>43801</v>
      </c>
      <c r="D712" s="79" t="s">
        <v>45</v>
      </c>
      <c r="E712" s="3" t="s">
        <v>310</v>
      </c>
      <c r="F712" s="2">
        <v>6950</v>
      </c>
      <c r="G712" s="2"/>
      <c r="H712" s="4">
        <f t="shared" si="11"/>
        <v>43267.830000000031</v>
      </c>
      <c r="I712" s="1"/>
      <c r="J712" s="72">
        <v>637</v>
      </c>
      <c r="K712" s="3"/>
    </row>
    <row r="713" spans="1:12" s="11" customFormat="1" ht="22.5" hidden="1" customHeight="1" x14ac:dyDescent="0.3">
      <c r="A713" s="3">
        <v>2019</v>
      </c>
      <c r="B713" s="3" t="s">
        <v>159</v>
      </c>
      <c r="C713" s="5">
        <v>43801</v>
      </c>
      <c r="D713" s="79" t="s">
        <v>316</v>
      </c>
      <c r="E713" s="3" t="s">
        <v>259</v>
      </c>
      <c r="F713" s="2">
        <v>10000</v>
      </c>
      <c r="G713" s="2"/>
      <c r="H713" s="4">
        <f t="shared" si="11"/>
        <v>53267.830000000031</v>
      </c>
      <c r="I713" s="1"/>
      <c r="J713" s="72">
        <v>1270</v>
      </c>
      <c r="K713" s="3"/>
    </row>
    <row r="714" spans="1:12" s="11" customFormat="1" ht="22.5" hidden="1" customHeight="1" x14ac:dyDescent="0.3">
      <c r="A714" s="3">
        <v>2019</v>
      </c>
      <c r="B714" s="3" t="s">
        <v>159</v>
      </c>
      <c r="C714" s="5">
        <v>43801</v>
      </c>
      <c r="D714" s="79" t="s">
        <v>340</v>
      </c>
      <c r="E714" s="3" t="s">
        <v>100</v>
      </c>
      <c r="F714" s="2"/>
      <c r="G714" s="2">
        <v>24181.54</v>
      </c>
      <c r="H714" s="4">
        <f t="shared" si="11"/>
        <v>29086.29000000003</v>
      </c>
      <c r="I714" s="1"/>
      <c r="J714" s="72">
        <v>1840</v>
      </c>
      <c r="K714" s="3"/>
    </row>
    <row r="715" spans="1:12" s="11" customFormat="1" ht="22.5" hidden="1" customHeight="1" x14ac:dyDescent="0.3">
      <c r="A715" s="3">
        <v>2019</v>
      </c>
      <c r="B715" s="3" t="s">
        <v>159</v>
      </c>
      <c r="C715" s="5">
        <v>43801</v>
      </c>
      <c r="D715" s="79" t="s">
        <v>40</v>
      </c>
      <c r="E715" s="3" t="s">
        <v>100</v>
      </c>
      <c r="F715" s="2"/>
      <c r="G715" s="2">
        <v>10000</v>
      </c>
      <c r="H715" s="4">
        <f t="shared" si="11"/>
        <v>19086.29000000003</v>
      </c>
      <c r="I715" s="1"/>
      <c r="J715" s="72">
        <v>1841</v>
      </c>
      <c r="K715" s="3"/>
    </row>
    <row r="716" spans="1:12" s="11" customFormat="1" ht="22.5" hidden="1" customHeight="1" x14ac:dyDescent="0.3">
      <c r="A716" s="3">
        <v>2019</v>
      </c>
      <c r="B716" s="3" t="s">
        <v>159</v>
      </c>
      <c r="C716" s="5">
        <v>43801</v>
      </c>
      <c r="D716" s="79" t="s">
        <v>312</v>
      </c>
      <c r="E716" s="3" t="s">
        <v>99</v>
      </c>
      <c r="F716" s="2"/>
      <c r="G716" s="2">
        <v>0.2</v>
      </c>
      <c r="H716" s="4">
        <f t="shared" si="11"/>
        <v>19086.090000000029</v>
      </c>
      <c r="I716" s="1" t="s">
        <v>331</v>
      </c>
      <c r="J716" s="72">
        <v>1842</v>
      </c>
      <c r="K716" s="3"/>
    </row>
    <row r="717" spans="1:12" s="11" customFormat="1" ht="22.5" hidden="1" customHeight="1" x14ac:dyDescent="0.3">
      <c r="A717" s="3">
        <v>2019</v>
      </c>
      <c r="B717" s="3" t="s">
        <v>159</v>
      </c>
      <c r="C717" s="5">
        <v>43801</v>
      </c>
      <c r="D717" s="79" t="s">
        <v>470</v>
      </c>
      <c r="E717" s="3" t="s">
        <v>310</v>
      </c>
      <c r="F717" s="2">
        <v>1100</v>
      </c>
      <c r="G717" s="2"/>
      <c r="H717" s="4">
        <f t="shared" si="11"/>
        <v>20186.090000000029</v>
      </c>
      <c r="I717" s="1"/>
      <c r="J717" s="72">
        <v>638</v>
      </c>
      <c r="K717" s="3"/>
    </row>
    <row r="718" spans="1:12" s="11" customFormat="1" ht="22.5" hidden="1" customHeight="1" x14ac:dyDescent="0.3">
      <c r="A718" s="3">
        <v>2019</v>
      </c>
      <c r="B718" s="3" t="s">
        <v>159</v>
      </c>
      <c r="C718" s="5">
        <v>43802</v>
      </c>
      <c r="D718" s="79" t="s">
        <v>183</v>
      </c>
      <c r="E718" s="3" t="s">
        <v>310</v>
      </c>
      <c r="F718" s="2">
        <v>12403.77</v>
      </c>
      <c r="G718" s="2"/>
      <c r="H718" s="4">
        <f t="shared" si="11"/>
        <v>32589.86000000003</v>
      </c>
      <c r="I718" s="1"/>
      <c r="J718" s="72">
        <v>639</v>
      </c>
      <c r="K718" s="3"/>
    </row>
    <row r="719" spans="1:12" s="11" customFormat="1" ht="22.5" hidden="1" customHeight="1" x14ac:dyDescent="0.3">
      <c r="A719" s="3">
        <v>2019</v>
      </c>
      <c r="B719" s="3" t="s">
        <v>159</v>
      </c>
      <c r="C719" s="5">
        <v>43802</v>
      </c>
      <c r="D719" s="79" t="s">
        <v>323</v>
      </c>
      <c r="E719" s="3" t="s">
        <v>99</v>
      </c>
      <c r="F719" s="2"/>
      <c r="G719" s="2">
        <v>3000</v>
      </c>
      <c r="H719" s="4">
        <f t="shared" si="11"/>
        <v>29589.86000000003</v>
      </c>
      <c r="I719" s="1" t="s">
        <v>332</v>
      </c>
      <c r="J719" s="72">
        <v>1849</v>
      </c>
      <c r="K719" s="3"/>
    </row>
    <row r="720" spans="1:12" s="11" customFormat="1" ht="22.5" hidden="1" customHeight="1" x14ac:dyDescent="0.3">
      <c r="A720" s="3">
        <v>2019</v>
      </c>
      <c r="B720" s="3" t="s">
        <v>159</v>
      </c>
      <c r="C720" s="5">
        <v>43802</v>
      </c>
      <c r="D720" s="79" t="s">
        <v>455</v>
      </c>
      <c r="E720" s="3" t="s">
        <v>310</v>
      </c>
      <c r="F720" s="2">
        <v>2795.52</v>
      </c>
      <c r="G720" s="2"/>
      <c r="H720" s="4">
        <f t="shared" si="11"/>
        <v>32385.38000000003</v>
      </c>
      <c r="I720" s="1"/>
      <c r="J720" s="72">
        <v>640</v>
      </c>
      <c r="K720" s="3"/>
    </row>
    <row r="721" spans="1:11" s="11" customFormat="1" ht="22.5" hidden="1" customHeight="1" x14ac:dyDescent="0.3">
      <c r="A721" s="3">
        <v>2019</v>
      </c>
      <c r="B721" s="3" t="s">
        <v>159</v>
      </c>
      <c r="C721" s="5">
        <v>43802</v>
      </c>
      <c r="D721" s="79" t="s">
        <v>455</v>
      </c>
      <c r="E721" s="3" t="s">
        <v>310</v>
      </c>
      <c r="F721" s="2">
        <v>5339.36</v>
      </c>
      <c r="G721" s="2"/>
      <c r="H721" s="4">
        <f t="shared" si="11"/>
        <v>37724.740000000027</v>
      </c>
      <c r="I721" s="1"/>
      <c r="J721" s="72">
        <v>640</v>
      </c>
      <c r="K721" s="3"/>
    </row>
    <row r="722" spans="1:11" s="11" customFormat="1" ht="22.5" hidden="1" customHeight="1" x14ac:dyDescent="0.3">
      <c r="A722" s="3">
        <v>2019</v>
      </c>
      <c r="B722" s="3" t="s">
        <v>159</v>
      </c>
      <c r="C722" s="5">
        <v>43802</v>
      </c>
      <c r="D722" s="79" t="s">
        <v>394</v>
      </c>
      <c r="E722" s="3" t="s">
        <v>310</v>
      </c>
      <c r="F722" s="2">
        <v>3300</v>
      </c>
      <c r="G722" s="2"/>
      <c r="H722" s="4">
        <f t="shared" si="11"/>
        <v>41024.740000000027</v>
      </c>
      <c r="I722" s="1"/>
      <c r="J722" s="72">
        <v>641</v>
      </c>
      <c r="K722" s="3"/>
    </row>
    <row r="723" spans="1:11" s="11" customFormat="1" ht="22.5" hidden="1" customHeight="1" x14ac:dyDescent="0.3">
      <c r="A723" s="3">
        <v>2019</v>
      </c>
      <c r="B723" s="3" t="s">
        <v>159</v>
      </c>
      <c r="C723" s="5">
        <v>43803</v>
      </c>
      <c r="D723" s="79" t="s">
        <v>462</v>
      </c>
      <c r="E723" s="3" t="s">
        <v>100</v>
      </c>
      <c r="F723" s="2"/>
      <c r="G723" s="2">
        <v>80</v>
      </c>
      <c r="H723" s="4">
        <f t="shared" si="11"/>
        <v>40944.740000000027</v>
      </c>
      <c r="I723" s="1"/>
      <c r="J723" s="72">
        <v>1851</v>
      </c>
      <c r="K723" s="3"/>
    </row>
    <row r="724" spans="1:11" s="11" customFormat="1" ht="22.5" hidden="1" customHeight="1" x14ac:dyDescent="0.3">
      <c r="A724" s="3">
        <v>2019</v>
      </c>
      <c r="B724" s="3" t="s">
        <v>159</v>
      </c>
      <c r="C724" s="5">
        <v>43803</v>
      </c>
      <c r="D724" s="79" t="s">
        <v>312</v>
      </c>
      <c r="E724" s="3" t="s">
        <v>99</v>
      </c>
      <c r="F724" s="2"/>
      <c r="G724" s="2">
        <v>0.1</v>
      </c>
      <c r="H724" s="4">
        <f t="shared" si="11"/>
        <v>40944.640000000029</v>
      </c>
      <c r="I724" s="1" t="s">
        <v>331</v>
      </c>
      <c r="J724" s="72">
        <v>1852</v>
      </c>
      <c r="K724" s="3"/>
    </row>
    <row r="725" spans="1:11" s="11" customFormat="1" ht="22.5" hidden="1" customHeight="1" x14ac:dyDescent="0.3">
      <c r="A725" s="3">
        <v>2019</v>
      </c>
      <c r="B725" s="3" t="s">
        <v>159</v>
      </c>
      <c r="C725" s="5">
        <v>43803</v>
      </c>
      <c r="D725" s="79" t="s">
        <v>86</v>
      </c>
      <c r="E725" s="3" t="s">
        <v>99</v>
      </c>
      <c r="F725" s="2"/>
      <c r="G725" s="2">
        <v>20274.2</v>
      </c>
      <c r="H725" s="4">
        <f t="shared" si="11"/>
        <v>20670.440000000028</v>
      </c>
      <c r="I725" s="1" t="s">
        <v>333</v>
      </c>
      <c r="J725" s="72">
        <v>1853</v>
      </c>
      <c r="K725" s="3"/>
    </row>
    <row r="726" spans="1:11" s="11" customFormat="1" ht="22.5" hidden="1" customHeight="1" x14ac:dyDescent="0.3">
      <c r="A726" s="3">
        <v>2019</v>
      </c>
      <c r="B726" s="3" t="s">
        <v>159</v>
      </c>
      <c r="C726" s="5">
        <v>43804</v>
      </c>
      <c r="D726" s="79" t="s">
        <v>285</v>
      </c>
      <c r="E726" s="3" t="s">
        <v>99</v>
      </c>
      <c r="F726" s="2"/>
      <c r="G726" s="2">
        <v>1380</v>
      </c>
      <c r="H726" s="4">
        <f t="shared" si="11"/>
        <v>19290.440000000028</v>
      </c>
      <c r="I726" s="1" t="s">
        <v>333</v>
      </c>
      <c r="J726" s="72">
        <v>1854</v>
      </c>
      <c r="K726" s="3"/>
    </row>
    <row r="727" spans="1:11" s="11" customFormat="1" ht="22.5" hidden="1" customHeight="1" x14ac:dyDescent="0.3">
      <c r="A727" s="3">
        <v>2019</v>
      </c>
      <c r="B727" s="3" t="s">
        <v>159</v>
      </c>
      <c r="C727" s="5">
        <v>43804</v>
      </c>
      <c r="D727" s="79" t="s">
        <v>245</v>
      </c>
      <c r="E727" s="3" t="s">
        <v>100</v>
      </c>
      <c r="F727" s="2"/>
      <c r="G727" s="2">
        <v>1086.56</v>
      </c>
      <c r="H727" s="4">
        <f t="shared" si="11"/>
        <v>18203.880000000026</v>
      </c>
      <c r="I727" s="1"/>
      <c r="J727" s="72">
        <v>1855</v>
      </c>
      <c r="K727" s="3"/>
    </row>
    <row r="728" spans="1:11" s="11" customFormat="1" ht="22.5" hidden="1" customHeight="1" x14ac:dyDescent="0.3">
      <c r="A728" s="3">
        <v>2019</v>
      </c>
      <c r="B728" s="3" t="s">
        <v>159</v>
      </c>
      <c r="C728" s="5">
        <v>43804</v>
      </c>
      <c r="D728" s="79" t="s">
        <v>283</v>
      </c>
      <c r="E728" s="3" t="s">
        <v>100</v>
      </c>
      <c r="F728" s="2"/>
      <c r="G728" s="2">
        <v>7139.9</v>
      </c>
      <c r="H728" s="4">
        <f t="shared" si="11"/>
        <v>11063.980000000027</v>
      </c>
      <c r="I728" s="1"/>
      <c r="J728" s="72">
        <v>1856</v>
      </c>
      <c r="K728" s="3"/>
    </row>
    <row r="729" spans="1:11" s="11" customFormat="1" ht="22.5" hidden="1" customHeight="1" x14ac:dyDescent="0.3">
      <c r="A729" s="3">
        <v>2019</v>
      </c>
      <c r="B729" s="3" t="s">
        <v>159</v>
      </c>
      <c r="C729" s="5">
        <v>43804</v>
      </c>
      <c r="D729" s="79" t="s">
        <v>312</v>
      </c>
      <c r="E729" s="3" t="s">
        <v>99</v>
      </c>
      <c r="F729" s="2"/>
      <c r="G729" s="2">
        <v>0.3</v>
      </c>
      <c r="H729" s="4">
        <f t="shared" si="11"/>
        <v>11063.680000000028</v>
      </c>
      <c r="I729" s="1" t="s">
        <v>331</v>
      </c>
      <c r="J729" s="72">
        <v>1857</v>
      </c>
      <c r="K729" s="3"/>
    </row>
    <row r="730" spans="1:11" s="11" customFormat="1" ht="22.5" hidden="1" customHeight="1" x14ac:dyDescent="0.3">
      <c r="A730" s="3">
        <v>2019</v>
      </c>
      <c r="B730" s="3" t="s">
        <v>159</v>
      </c>
      <c r="C730" s="5">
        <v>43804</v>
      </c>
      <c r="D730" s="79" t="s">
        <v>316</v>
      </c>
      <c r="E730" s="3" t="s">
        <v>259</v>
      </c>
      <c r="F730" s="2">
        <v>10000</v>
      </c>
      <c r="G730" s="2"/>
      <c r="H730" s="4">
        <f t="shared" si="11"/>
        <v>21063.680000000029</v>
      </c>
      <c r="I730" s="1" t="s">
        <v>213</v>
      </c>
      <c r="J730" s="72">
        <v>1271</v>
      </c>
      <c r="K730" s="3"/>
    </row>
    <row r="731" spans="1:11" s="11" customFormat="1" ht="22.5" hidden="1" customHeight="1" x14ac:dyDescent="0.3">
      <c r="A731" s="3">
        <v>2019</v>
      </c>
      <c r="B731" s="3" t="s">
        <v>159</v>
      </c>
      <c r="C731" s="5">
        <v>43804</v>
      </c>
      <c r="D731" s="79" t="s">
        <v>323</v>
      </c>
      <c r="E731" s="3" t="s">
        <v>99</v>
      </c>
      <c r="F731" s="2"/>
      <c r="G731" s="2">
        <v>5000</v>
      </c>
      <c r="H731" s="4">
        <f t="shared" si="11"/>
        <v>16063.680000000029</v>
      </c>
      <c r="I731" s="1" t="s">
        <v>332</v>
      </c>
      <c r="J731" s="72">
        <v>1858</v>
      </c>
      <c r="K731" s="3"/>
    </row>
    <row r="732" spans="1:11" s="11" customFormat="1" ht="22.5" hidden="1" customHeight="1" x14ac:dyDescent="0.3">
      <c r="A732" s="3">
        <v>2019</v>
      </c>
      <c r="B732" s="3" t="s">
        <v>159</v>
      </c>
      <c r="C732" s="5">
        <v>43805</v>
      </c>
      <c r="D732" s="79" t="s">
        <v>376</v>
      </c>
      <c r="E732" s="3" t="s">
        <v>100</v>
      </c>
      <c r="F732" s="2"/>
      <c r="G732" s="2">
        <v>1200</v>
      </c>
      <c r="H732" s="4">
        <f t="shared" si="11"/>
        <v>14863.680000000029</v>
      </c>
      <c r="I732" s="1"/>
      <c r="J732" s="72">
        <v>1859</v>
      </c>
      <c r="K732" s="3"/>
    </row>
    <row r="733" spans="1:11" s="11" customFormat="1" ht="22.5" hidden="1" customHeight="1" x14ac:dyDescent="0.3">
      <c r="A733" s="3">
        <v>2019</v>
      </c>
      <c r="B733" s="3" t="s">
        <v>159</v>
      </c>
      <c r="C733" s="5">
        <v>43805</v>
      </c>
      <c r="D733" s="79" t="s">
        <v>294</v>
      </c>
      <c r="E733" s="3" t="s">
        <v>99</v>
      </c>
      <c r="F733" s="2"/>
      <c r="G733" s="2">
        <v>2000</v>
      </c>
      <c r="H733" s="4">
        <f t="shared" si="11"/>
        <v>12863.680000000029</v>
      </c>
      <c r="I733" s="1" t="s">
        <v>334</v>
      </c>
      <c r="J733" s="72">
        <v>1860</v>
      </c>
      <c r="K733" s="3"/>
    </row>
    <row r="734" spans="1:11" s="11" customFormat="1" ht="22.5" hidden="1" customHeight="1" x14ac:dyDescent="0.3">
      <c r="A734" s="3">
        <v>2019</v>
      </c>
      <c r="B734" s="3" t="s">
        <v>159</v>
      </c>
      <c r="C734" s="5">
        <v>43805</v>
      </c>
      <c r="D734" s="79" t="s">
        <v>312</v>
      </c>
      <c r="E734" s="3" t="s">
        <v>99</v>
      </c>
      <c r="F734" s="2"/>
      <c r="G734" s="2">
        <v>0.1</v>
      </c>
      <c r="H734" s="4">
        <f t="shared" si="11"/>
        <v>12863.580000000029</v>
      </c>
      <c r="I734" s="1" t="s">
        <v>331</v>
      </c>
      <c r="J734" s="72">
        <v>1861</v>
      </c>
      <c r="K734" s="3"/>
    </row>
    <row r="735" spans="1:11" s="11" customFormat="1" ht="22.5" hidden="1" customHeight="1" x14ac:dyDescent="0.3">
      <c r="A735" s="3">
        <v>2019</v>
      </c>
      <c r="B735" s="3" t="s">
        <v>159</v>
      </c>
      <c r="C735" s="5">
        <v>43806</v>
      </c>
      <c r="D735" s="79" t="s">
        <v>165</v>
      </c>
      <c r="E735" s="3" t="s">
        <v>310</v>
      </c>
      <c r="F735" s="2">
        <v>11660</v>
      </c>
      <c r="G735" s="2"/>
      <c r="H735" s="4">
        <f t="shared" si="11"/>
        <v>24523.580000000031</v>
      </c>
      <c r="I735" s="1"/>
      <c r="J735" s="72">
        <v>644</v>
      </c>
      <c r="K735" s="3"/>
    </row>
    <row r="736" spans="1:11" s="11" customFormat="1" ht="22.5" hidden="1" customHeight="1" x14ac:dyDescent="0.3">
      <c r="A736" s="3">
        <v>2019</v>
      </c>
      <c r="B736" s="3" t="s">
        <v>159</v>
      </c>
      <c r="C736" s="5">
        <v>43808</v>
      </c>
      <c r="D736" s="79" t="s">
        <v>40</v>
      </c>
      <c r="E736" s="3" t="s">
        <v>100</v>
      </c>
      <c r="F736" s="2"/>
      <c r="G736" s="2">
        <v>22819.77</v>
      </c>
      <c r="H736" s="4">
        <f t="shared" si="11"/>
        <v>1703.8100000000304</v>
      </c>
      <c r="I736" s="1"/>
      <c r="J736" s="72">
        <v>1862</v>
      </c>
      <c r="K736" s="3"/>
    </row>
    <row r="737" spans="1:11" s="11" customFormat="1" ht="22.5" hidden="1" customHeight="1" x14ac:dyDescent="0.3">
      <c r="A737" s="3">
        <v>2019</v>
      </c>
      <c r="B737" s="3" t="s">
        <v>159</v>
      </c>
      <c r="C737" s="5">
        <v>43808</v>
      </c>
      <c r="D737" s="79" t="s">
        <v>312</v>
      </c>
      <c r="E737" s="3" t="s">
        <v>99</v>
      </c>
      <c r="F737" s="2"/>
      <c r="G737" s="2">
        <v>0.1</v>
      </c>
      <c r="H737" s="4">
        <f t="shared" si="11"/>
        <v>1703.7100000000305</v>
      </c>
      <c r="I737" s="1" t="s">
        <v>331</v>
      </c>
      <c r="J737" s="72">
        <v>1863</v>
      </c>
      <c r="K737" s="3"/>
    </row>
    <row r="738" spans="1:11" s="11" customFormat="1" ht="22.5" hidden="1" customHeight="1" x14ac:dyDescent="0.3">
      <c r="A738" s="3">
        <v>2019</v>
      </c>
      <c r="B738" s="3" t="s">
        <v>159</v>
      </c>
      <c r="C738" s="5">
        <v>43809</v>
      </c>
      <c r="D738" s="79" t="s">
        <v>460</v>
      </c>
      <c r="E738" s="3" t="s">
        <v>310</v>
      </c>
      <c r="F738" s="2">
        <v>4300</v>
      </c>
      <c r="G738" s="2"/>
      <c r="H738" s="4">
        <f t="shared" si="11"/>
        <v>6003.71000000003</v>
      </c>
      <c r="I738" s="1"/>
      <c r="J738" s="72">
        <v>646</v>
      </c>
      <c r="K738" s="3"/>
    </row>
    <row r="739" spans="1:11" s="11" customFormat="1" ht="22.5" hidden="1" customHeight="1" x14ac:dyDescent="0.3">
      <c r="A739" s="3">
        <v>2019</v>
      </c>
      <c r="B739" s="3" t="s">
        <v>159</v>
      </c>
      <c r="C739" s="5">
        <v>43813</v>
      </c>
      <c r="D739" s="79" t="s">
        <v>313</v>
      </c>
      <c r="E739" s="3" t="s">
        <v>99</v>
      </c>
      <c r="F739" s="2">
        <v>10000</v>
      </c>
      <c r="G739" s="2"/>
      <c r="H739" s="4">
        <f t="shared" si="11"/>
        <v>16003.71000000003</v>
      </c>
      <c r="I739" s="1" t="s">
        <v>272</v>
      </c>
      <c r="J739" s="72">
        <v>1864</v>
      </c>
      <c r="K739" s="3"/>
    </row>
    <row r="740" spans="1:11" s="11" customFormat="1" ht="22.5" hidden="1" customHeight="1" x14ac:dyDescent="0.3">
      <c r="A740" s="3">
        <v>2019</v>
      </c>
      <c r="B740" s="3" t="s">
        <v>159</v>
      </c>
      <c r="C740" s="5">
        <v>43813</v>
      </c>
      <c r="D740" s="79" t="s">
        <v>323</v>
      </c>
      <c r="E740" s="3" t="s">
        <v>99</v>
      </c>
      <c r="F740" s="2"/>
      <c r="G740" s="2">
        <v>5000</v>
      </c>
      <c r="H740" s="4">
        <f t="shared" si="11"/>
        <v>11003.71000000003</v>
      </c>
      <c r="I740" s="1" t="s">
        <v>332</v>
      </c>
      <c r="J740" s="72">
        <v>1865</v>
      </c>
      <c r="K740" s="3"/>
    </row>
    <row r="741" spans="1:11" s="11" customFormat="1" ht="22.5" hidden="1" customHeight="1" x14ac:dyDescent="0.3">
      <c r="A741" s="3">
        <v>2019</v>
      </c>
      <c r="B741" s="3" t="s">
        <v>159</v>
      </c>
      <c r="C741" s="5">
        <v>43814</v>
      </c>
      <c r="D741" s="79" t="s">
        <v>42</v>
      </c>
      <c r="E741" s="3" t="s">
        <v>99</v>
      </c>
      <c r="F741" s="2"/>
      <c r="G741" s="2">
        <v>2082</v>
      </c>
      <c r="H741" s="4">
        <f t="shared" si="11"/>
        <v>8921.71000000003</v>
      </c>
      <c r="I741" s="1" t="s">
        <v>465</v>
      </c>
      <c r="J741" s="72">
        <v>1867</v>
      </c>
      <c r="K741" s="3"/>
    </row>
    <row r="742" spans="1:11" s="11" customFormat="1" ht="22.5" hidden="1" customHeight="1" x14ac:dyDescent="0.3">
      <c r="A742" s="3">
        <v>2019</v>
      </c>
      <c r="B742" s="3" t="s">
        <v>159</v>
      </c>
      <c r="C742" s="5">
        <v>43814</v>
      </c>
      <c r="D742" s="79" t="s">
        <v>30</v>
      </c>
      <c r="E742" s="3" t="s">
        <v>99</v>
      </c>
      <c r="F742" s="2"/>
      <c r="G742" s="2">
        <v>598.29999999999995</v>
      </c>
      <c r="H742" s="4">
        <f t="shared" si="11"/>
        <v>8323.4100000000308</v>
      </c>
      <c r="I742" s="1" t="s">
        <v>466</v>
      </c>
      <c r="J742" s="72">
        <v>1868</v>
      </c>
      <c r="K742" s="3"/>
    </row>
    <row r="743" spans="1:11" s="11" customFormat="1" ht="22.5" hidden="1" customHeight="1" x14ac:dyDescent="0.3">
      <c r="A743" s="3">
        <v>2019</v>
      </c>
      <c r="B743" s="3" t="s">
        <v>159</v>
      </c>
      <c r="C743" s="5">
        <v>43814</v>
      </c>
      <c r="D743" s="79" t="s">
        <v>112</v>
      </c>
      <c r="E743" s="3" t="s">
        <v>99</v>
      </c>
      <c r="F743" s="2"/>
      <c r="G743" s="2">
        <v>106.4</v>
      </c>
      <c r="H743" s="4">
        <f t="shared" si="11"/>
        <v>8217.0100000000311</v>
      </c>
      <c r="I743" s="1" t="s">
        <v>467</v>
      </c>
      <c r="J743" s="72">
        <v>1869</v>
      </c>
      <c r="K743" s="3"/>
    </row>
    <row r="744" spans="1:11" s="11" customFormat="1" ht="22.5" hidden="1" customHeight="1" x14ac:dyDescent="0.3">
      <c r="A744" s="3">
        <v>2019</v>
      </c>
      <c r="B744" s="3" t="s">
        <v>159</v>
      </c>
      <c r="C744" s="5">
        <v>43814</v>
      </c>
      <c r="D744" s="79" t="s">
        <v>35</v>
      </c>
      <c r="E744" s="3" t="s">
        <v>99</v>
      </c>
      <c r="F744" s="2"/>
      <c r="G744" s="2">
        <v>566</v>
      </c>
      <c r="H744" s="4">
        <f t="shared" si="11"/>
        <v>7651.0100000000311</v>
      </c>
      <c r="I744" s="1" t="s">
        <v>206</v>
      </c>
      <c r="J744" s="72">
        <v>1870</v>
      </c>
      <c r="K744" s="3"/>
    </row>
    <row r="745" spans="1:11" s="11" customFormat="1" ht="22.5" hidden="1" customHeight="1" x14ac:dyDescent="0.3">
      <c r="A745" s="3">
        <v>2019</v>
      </c>
      <c r="B745" s="3" t="s">
        <v>159</v>
      </c>
      <c r="C745" s="5">
        <v>43815</v>
      </c>
      <c r="D745" s="79" t="s">
        <v>151</v>
      </c>
      <c r="E745" s="3" t="s">
        <v>310</v>
      </c>
      <c r="F745" s="2">
        <v>10760</v>
      </c>
      <c r="G745" s="2"/>
      <c r="H745" s="4">
        <f t="shared" si="11"/>
        <v>18411.010000000031</v>
      </c>
      <c r="I745" s="1"/>
      <c r="J745" s="72">
        <v>650</v>
      </c>
      <c r="K745" s="3"/>
    </row>
    <row r="746" spans="1:11" s="11" customFormat="1" ht="22.5" hidden="1" customHeight="1" x14ac:dyDescent="0.3">
      <c r="A746" s="3">
        <v>2019</v>
      </c>
      <c r="B746" s="3" t="s">
        <v>159</v>
      </c>
      <c r="C746" s="5">
        <v>43816</v>
      </c>
      <c r="D746" s="79" t="s">
        <v>438</v>
      </c>
      <c r="E746" s="3" t="s">
        <v>310</v>
      </c>
      <c r="F746" s="2">
        <v>950</v>
      </c>
      <c r="G746" s="2"/>
      <c r="H746" s="4">
        <f t="shared" si="11"/>
        <v>19361.010000000031</v>
      </c>
      <c r="I746" s="1"/>
      <c r="J746" s="72">
        <v>651</v>
      </c>
      <c r="K746" s="3"/>
    </row>
    <row r="747" spans="1:11" s="11" customFormat="1" ht="22.5" hidden="1" customHeight="1" x14ac:dyDescent="0.3">
      <c r="A747" s="3">
        <v>2019</v>
      </c>
      <c r="B747" s="3" t="s">
        <v>159</v>
      </c>
      <c r="C747" s="5">
        <v>43816</v>
      </c>
      <c r="D747" s="79" t="s">
        <v>320</v>
      </c>
      <c r="E747" s="3" t="s">
        <v>259</v>
      </c>
      <c r="F747" s="2">
        <v>650</v>
      </c>
      <c r="G747" s="2"/>
      <c r="H747" s="4">
        <f t="shared" si="11"/>
        <v>20011.010000000031</v>
      </c>
      <c r="I747" s="1" t="s">
        <v>334</v>
      </c>
      <c r="J747" s="72">
        <v>1273</v>
      </c>
      <c r="K747" s="3"/>
    </row>
    <row r="748" spans="1:11" s="11" customFormat="1" ht="22.5" hidden="1" customHeight="1" x14ac:dyDescent="0.3">
      <c r="A748" s="3">
        <v>2019</v>
      </c>
      <c r="B748" s="3" t="s">
        <v>159</v>
      </c>
      <c r="C748" s="5">
        <v>43817</v>
      </c>
      <c r="D748" s="79" t="s">
        <v>198</v>
      </c>
      <c r="E748" s="3" t="s">
        <v>310</v>
      </c>
      <c r="F748" s="2">
        <v>3550</v>
      </c>
      <c r="G748" s="2"/>
      <c r="H748" s="4">
        <f t="shared" si="11"/>
        <v>23561.010000000031</v>
      </c>
      <c r="I748" s="1"/>
      <c r="J748" s="72">
        <v>652</v>
      </c>
      <c r="K748" s="3"/>
    </row>
    <row r="749" spans="1:11" s="11" customFormat="1" ht="22.5" hidden="1" customHeight="1" x14ac:dyDescent="0.3">
      <c r="A749" s="3">
        <v>2019</v>
      </c>
      <c r="B749" s="3" t="s">
        <v>159</v>
      </c>
      <c r="C749" s="5">
        <v>43817</v>
      </c>
      <c r="D749" s="79" t="s">
        <v>460</v>
      </c>
      <c r="E749" s="3" t="s">
        <v>310</v>
      </c>
      <c r="F749" s="2">
        <v>3800</v>
      </c>
      <c r="G749" s="2"/>
      <c r="H749" s="4">
        <f t="shared" si="11"/>
        <v>27361.010000000031</v>
      </c>
      <c r="I749" s="1"/>
      <c r="J749" s="72">
        <v>653</v>
      </c>
      <c r="K749" s="3"/>
    </row>
    <row r="750" spans="1:11" s="11" customFormat="1" ht="22.5" hidden="1" customHeight="1" x14ac:dyDescent="0.3">
      <c r="A750" s="3">
        <v>2019</v>
      </c>
      <c r="B750" s="3" t="s">
        <v>159</v>
      </c>
      <c r="C750" s="5">
        <v>43818</v>
      </c>
      <c r="D750" s="79" t="s">
        <v>283</v>
      </c>
      <c r="E750" s="3" t="s">
        <v>100</v>
      </c>
      <c r="F750" s="2"/>
      <c r="G750" s="2">
        <v>1136.1099999999999</v>
      </c>
      <c r="H750" s="4">
        <f t="shared" si="11"/>
        <v>26224.900000000031</v>
      </c>
      <c r="I750" s="1"/>
      <c r="J750" s="72">
        <v>1871</v>
      </c>
      <c r="K750" s="3"/>
    </row>
    <row r="751" spans="1:11" s="11" customFormat="1" ht="22.5" hidden="1" customHeight="1" x14ac:dyDescent="0.3">
      <c r="A751" s="3">
        <v>2019</v>
      </c>
      <c r="B751" s="3" t="s">
        <v>159</v>
      </c>
      <c r="C751" s="5">
        <v>43818</v>
      </c>
      <c r="D751" s="79" t="s">
        <v>312</v>
      </c>
      <c r="E751" s="3" t="s">
        <v>99</v>
      </c>
      <c r="F751" s="2"/>
      <c r="G751" s="2">
        <v>0.1</v>
      </c>
      <c r="H751" s="4">
        <f t="shared" si="11"/>
        <v>26224.800000000032</v>
      </c>
      <c r="I751" s="1" t="s">
        <v>331</v>
      </c>
      <c r="J751" s="72">
        <v>1872</v>
      </c>
      <c r="K751" s="3"/>
    </row>
    <row r="752" spans="1:11" s="11" customFormat="1" ht="22.5" hidden="1" customHeight="1" x14ac:dyDescent="0.3">
      <c r="A752" s="3">
        <v>2019</v>
      </c>
      <c r="B752" s="3" t="s">
        <v>159</v>
      </c>
      <c r="C752" s="5">
        <v>43819</v>
      </c>
      <c r="D752" s="79" t="s">
        <v>323</v>
      </c>
      <c r="E752" s="3" t="s">
        <v>99</v>
      </c>
      <c r="F752" s="2"/>
      <c r="G752" s="2">
        <v>3000</v>
      </c>
      <c r="H752" s="4">
        <f t="shared" si="11"/>
        <v>23224.800000000032</v>
      </c>
      <c r="I752" s="1" t="s">
        <v>332</v>
      </c>
      <c r="J752" s="72">
        <v>1875</v>
      </c>
      <c r="K752" s="3"/>
    </row>
    <row r="753" spans="1:11" s="11" customFormat="1" ht="22.5" hidden="1" customHeight="1" x14ac:dyDescent="0.3">
      <c r="A753" s="3">
        <v>2019</v>
      </c>
      <c r="B753" s="3" t="s">
        <v>159</v>
      </c>
      <c r="C753" s="5">
        <v>43822</v>
      </c>
      <c r="D753" s="79" t="s">
        <v>464</v>
      </c>
      <c r="E753" s="3" t="s">
        <v>310</v>
      </c>
      <c r="F753" s="2">
        <v>4010</v>
      </c>
      <c r="G753" s="2"/>
      <c r="H753" s="4">
        <f t="shared" si="11"/>
        <v>27234.800000000032</v>
      </c>
      <c r="I753" s="1"/>
      <c r="J753" s="72">
        <v>657</v>
      </c>
      <c r="K753" s="3"/>
    </row>
    <row r="754" spans="1:11" s="11" customFormat="1" ht="22.5" hidden="1" customHeight="1" x14ac:dyDescent="0.3">
      <c r="A754" s="3">
        <v>2019</v>
      </c>
      <c r="B754" s="3" t="s">
        <v>159</v>
      </c>
      <c r="C754" s="5">
        <v>43822</v>
      </c>
      <c r="D754" s="79" t="s">
        <v>339</v>
      </c>
      <c r="E754" s="3" t="s">
        <v>310</v>
      </c>
      <c r="F754" s="2">
        <v>2000</v>
      </c>
      <c r="G754" s="2"/>
      <c r="H754" s="4">
        <f t="shared" si="11"/>
        <v>29234.800000000032</v>
      </c>
      <c r="I754" s="1"/>
      <c r="J754" s="72">
        <v>658</v>
      </c>
      <c r="K754" s="3"/>
    </row>
    <row r="755" spans="1:11" s="11" customFormat="1" ht="22.5" hidden="1" customHeight="1" x14ac:dyDescent="0.3">
      <c r="A755" s="3">
        <v>2019</v>
      </c>
      <c r="B755" s="3" t="s">
        <v>159</v>
      </c>
      <c r="C755" s="5">
        <v>43823</v>
      </c>
      <c r="D755" s="79" t="s">
        <v>323</v>
      </c>
      <c r="E755" s="3" t="s">
        <v>99</v>
      </c>
      <c r="F755" s="2"/>
      <c r="G755" s="2">
        <v>3000</v>
      </c>
      <c r="H755" s="4">
        <f t="shared" si="11"/>
        <v>26234.800000000032</v>
      </c>
      <c r="I755" s="1" t="s">
        <v>332</v>
      </c>
      <c r="J755" s="72">
        <v>1876</v>
      </c>
      <c r="K755" s="3"/>
    </row>
    <row r="756" spans="1:11" s="11" customFormat="1" ht="22.5" hidden="1" customHeight="1" x14ac:dyDescent="0.3">
      <c r="A756" s="3">
        <v>2019</v>
      </c>
      <c r="B756" s="3" t="s">
        <v>159</v>
      </c>
      <c r="C756" s="5">
        <v>43823</v>
      </c>
      <c r="D756" s="79" t="s">
        <v>40</v>
      </c>
      <c r="E756" s="3" t="s">
        <v>100</v>
      </c>
      <c r="F756" s="2"/>
      <c r="G756" s="2">
        <v>5000</v>
      </c>
      <c r="H756" s="4">
        <f t="shared" si="11"/>
        <v>21234.800000000032</v>
      </c>
      <c r="I756" s="1"/>
      <c r="J756" s="72">
        <v>1877</v>
      </c>
      <c r="K756" s="3"/>
    </row>
    <row r="757" spans="1:11" s="11" customFormat="1" ht="22.5" hidden="1" customHeight="1" x14ac:dyDescent="0.3">
      <c r="A757" s="3">
        <v>2019</v>
      </c>
      <c r="B757" s="3" t="s">
        <v>159</v>
      </c>
      <c r="C757" s="5">
        <v>43823</v>
      </c>
      <c r="D757" s="79" t="s">
        <v>312</v>
      </c>
      <c r="E757" s="3" t="s">
        <v>99</v>
      </c>
      <c r="F757" s="2"/>
      <c r="G757" s="2">
        <v>0.1</v>
      </c>
      <c r="H757" s="4">
        <f t="shared" si="11"/>
        <v>21234.700000000033</v>
      </c>
      <c r="I757" s="1"/>
      <c r="J757" s="72">
        <v>1878</v>
      </c>
      <c r="K757" s="3"/>
    </row>
    <row r="758" spans="1:11" s="11" customFormat="1" ht="22.5" hidden="1" customHeight="1" x14ac:dyDescent="0.3">
      <c r="A758" s="3">
        <v>2019</v>
      </c>
      <c r="B758" s="3" t="s">
        <v>159</v>
      </c>
      <c r="C758" s="5">
        <v>43824</v>
      </c>
      <c r="D758" s="79" t="s">
        <v>316</v>
      </c>
      <c r="E758" s="3" t="s">
        <v>259</v>
      </c>
      <c r="F758" s="2">
        <v>20000</v>
      </c>
      <c r="G758" s="2"/>
      <c r="H758" s="4">
        <f t="shared" si="11"/>
        <v>41234.700000000033</v>
      </c>
      <c r="I758" s="1" t="s">
        <v>213</v>
      </c>
      <c r="J758" s="72">
        <v>1275</v>
      </c>
      <c r="K758" s="3"/>
    </row>
    <row r="759" spans="1:11" s="11" customFormat="1" ht="22.5" hidden="1" customHeight="1" x14ac:dyDescent="0.3">
      <c r="A759" s="3">
        <v>2019</v>
      </c>
      <c r="B759" s="3" t="s">
        <v>159</v>
      </c>
      <c r="C759" s="5">
        <v>43824</v>
      </c>
      <c r="D759" s="79" t="s">
        <v>263</v>
      </c>
      <c r="E759" s="3" t="s">
        <v>100</v>
      </c>
      <c r="F759" s="2"/>
      <c r="G759" s="2">
        <v>196.3</v>
      </c>
      <c r="H759" s="4">
        <f t="shared" si="11"/>
        <v>41038.400000000031</v>
      </c>
      <c r="I759" s="1"/>
      <c r="J759" s="72">
        <v>1879</v>
      </c>
      <c r="K759" s="3"/>
    </row>
    <row r="760" spans="1:11" s="11" customFormat="1" ht="22.5" hidden="1" customHeight="1" x14ac:dyDescent="0.3">
      <c r="A760" s="3">
        <v>2019</v>
      </c>
      <c r="B760" s="3" t="s">
        <v>159</v>
      </c>
      <c r="C760" s="5">
        <v>43824</v>
      </c>
      <c r="D760" s="79" t="s">
        <v>245</v>
      </c>
      <c r="E760" s="3" t="s">
        <v>100</v>
      </c>
      <c r="F760" s="2"/>
      <c r="G760" s="2">
        <v>1086.56</v>
      </c>
      <c r="H760" s="4">
        <f t="shared" si="11"/>
        <v>39951.840000000033</v>
      </c>
      <c r="I760" s="1"/>
      <c r="J760" s="72">
        <v>1880</v>
      </c>
      <c r="K760" s="3"/>
    </row>
    <row r="761" spans="1:11" s="11" customFormat="1" ht="22.5" hidden="1" customHeight="1" x14ac:dyDescent="0.3">
      <c r="A761" s="3">
        <v>2019</v>
      </c>
      <c r="B761" s="3" t="s">
        <v>159</v>
      </c>
      <c r="C761" s="5">
        <v>43824</v>
      </c>
      <c r="D761" s="79" t="s">
        <v>445</v>
      </c>
      <c r="E761" s="3" t="s">
        <v>100</v>
      </c>
      <c r="F761" s="2"/>
      <c r="G761" s="2">
        <v>2000</v>
      </c>
      <c r="H761" s="4">
        <f t="shared" si="11"/>
        <v>37951.840000000033</v>
      </c>
      <c r="I761" s="1"/>
      <c r="J761" s="72">
        <v>1881</v>
      </c>
      <c r="K761" s="3"/>
    </row>
    <row r="762" spans="1:11" s="11" customFormat="1" ht="22.5" hidden="1" customHeight="1" x14ac:dyDescent="0.3">
      <c r="A762" s="3">
        <v>2019</v>
      </c>
      <c r="B762" s="3" t="s">
        <v>159</v>
      </c>
      <c r="C762" s="5">
        <v>43824</v>
      </c>
      <c r="D762" s="79" t="s">
        <v>289</v>
      </c>
      <c r="E762" s="3" t="s">
        <v>100</v>
      </c>
      <c r="F762" s="2"/>
      <c r="G762" s="2">
        <v>550</v>
      </c>
      <c r="H762" s="4">
        <f t="shared" si="11"/>
        <v>37401.840000000033</v>
      </c>
      <c r="I762" s="1"/>
      <c r="J762" s="72">
        <v>1882</v>
      </c>
      <c r="K762" s="3"/>
    </row>
    <row r="763" spans="1:11" s="11" customFormat="1" ht="22.5" hidden="1" customHeight="1" x14ac:dyDescent="0.3">
      <c r="A763" s="3">
        <v>2019</v>
      </c>
      <c r="B763" s="3" t="s">
        <v>159</v>
      </c>
      <c r="C763" s="5">
        <v>43824</v>
      </c>
      <c r="D763" s="79" t="s">
        <v>97</v>
      </c>
      <c r="E763" s="3" t="s">
        <v>100</v>
      </c>
      <c r="F763" s="2"/>
      <c r="G763" s="2">
        <v>6900</v>
      </c>
      <c r="H763" s="4">
        <f t="shared" si="11"/>
        <v>30501.840000000033</v>
      </c>
      <c r="I763" s="1"/>
      <c r="J763" s="72">
        <v>1883</v>
      </c>
      <c r="K763" s="3"/>
    </row>
    <row r="764" spans="1:11" s="11" customFormat="1" ht="22.5" hidden="1" customHeight="1" x14ac:dyDescent="0.3">
      <c r="A764" s="3">
        <v>2019</v>
      </c>
      <c r="B764" s="3" t="s">
        <v>159</v>
      </c>
      <c r="C764" s="5">
        <v>43824</v>
      </c>
      <c r="D764" s="79" t="s">
        <v>453</v>
      </c>
      <c r="E764" s="3" t="s">
        <v>100</v>
      </c>
      <c r="F764" s="2"/>
      <c r="G764" s="2">
        <v>4500</v>
      </c>
      <c r="H764" s="4">
        <f t="shared" si="11"/>
        <v>26001.840000000033</v>
      </c>
      <c r="I764" s="1"/>
      <c r="J764" s="72">
        <v>1884</v>
      </c>
      <c r="K764" s="3"/>
    </row>
    <row r="765" spans="1:11" s="11" customFormat="1" ht="22.5" hidden="1" customHeight="1" x14ac:dyDescent="0.3">
      <c r="A765" s="3">
        <v>2019</v>
      </c>
      <c r="B765" s="3" t="s">
        <v>159</v>
      </c>
      <c r="C765" s="5">
        <v>43824</v>
      </c>
      <c r="D765" s="79" t="s">
        <v>472</v>
      </c>
      <c r="E765" s="3" t="s">
        <v>100</v>
      </c>
      <c r="F765" s="2"/>
      <c r="G765" s="2">
        <v>625.4</v>
      </c>
      <c r="H765" s="4">
        <f t="shared" si="11"/>
        <v>25376.440000000031</v>
      </c>
      <c r="I765" s="1"/>
      <c r="J765" s="72">
        <v>1885</v>
      </c>
      <c r="K765" s="3"/>
    </row>
    <row r="766" spans="1:11" s="11" customFormat="1" ht="22.5" hidden="1" customHeight="1" x14ac:dyDescent="0.3">
      <c r="A766" s="3">
        <v>2019</v>
      </c>
      <c r="B766" s="3" t="s">
        <v>159</v>
      </c>
      <c r="C766" s="5">
        <v>43824</v>
      </c>
      <c r="D766" s="79" t="s">
        <v>384</v>
      </c>
      <c r="E766" s="3" t="s">
        <v>100</v>
      </c>
      <c r="F766" s="2"/>
      <c r="G766" s="2">
        <v>150</v>
      </c>
      <c r="H766" s="4">
        <f t="shared" si="11"/>
        <v>25226.440000000031</v>
      </c>
      <c r="I766" s="1"/>
      <c r="J766" s="72">
        <v>1886</v>
      </c>
      <c r="K766" s="3"/>
    </row>
    <row r="767" spans="1:11" s="11" customFormat="1" ht="22.5" hidden="1" customHeight="1" x14ac:dyDescent="0.3">
      <c r="A767" s="3">
        <v>2019</v>
      </c>
      <c r="B767" s="3" t="s">
        <v>159</v>
      </c>
      <c r="C767" s="5">
        <v>43824</v>
      </c>
      <c r="D767" s="79" t="s">
        <v>118</v>
      </c>
      <c r="E767" s="3" t="s">
        <v>100</v>
      </c>
      <c r="F767" s="2"/>
      <c r="G767" s="2">
        <v>4736.5</v>
      </c>
      <c r="H767" s="4">
        <f t="shared" si="11"/>
        <v>20489.940000000031</v>
      </c>
      <c r="I767" s="1"/>
      <c r="J767" s="72">
        <v>1887</v>
      </c>
      <c r="K767" s="3"/>
    </row>
    <row r="768" spans="1:11" s="11" customFormat="1" ht="22.5" hidden="1" customHeight="1" x14ac:dyDescent="0.3">
      <c r="A768" s="3">
        <v>2019</v>
      </c>
      <c r="B768" s="3" t="s">
        <v>159</v>
      </c>
      <c r="C768" s="5">
        <v>43824</v>
      </c>
      <c r="D768" s="79" t="s">
        <v>452</v>
      </c>
      <c r="E768" s="3" t="s">
        <v>100</v>
      </c>
      <c r="F768" s="2"/>
      <c r="G768" s="2">
        <v>7326</v>
      </c>
      <c r="H768" s="4">
        <f t="shared" si="11"/>
        <v>13163.940000000031</v>
      </c>
      <c r="I768" s="1"/>
      <c r="J768" s="72">
        <v>1888</v>
      </c>
      <c r="K768" s="3"/>
    </row>
    <row r="769" spans="1:11" s="11" customFormat="1" ht="22.5" hidden="1" customHeight="1" x14ac:dyDescent="0.3">
      <c r="A769" s="3">
        <v>2019</v>
      </c>
      <c r="B769" s="3" t="s">
        <v>159</v>
      </c>
      <c r="C769" s="5">
        <v>43824</v>
      </c>
      <c r="D769" s="79" t="s">
        <v>247</v>
      </c>
      <c r="E769" s="3" t="s">
        <v>100</v>
      </c>
      <c r="F769" s="2"/>
      <c r="G769" s="2">
        <v>3066</v>
      </c>
      <c r="H769" s="4">
        <f t="shared" si="11"/>
        <v>10097.940000000031</v>
      </c>
      <c r="I769" s="1"/>
      <c r="J769" s="72">
        <v>1889</v>
      </c>
      <c r="K769" s="3"/>
    </row>
    <row r="770" spans="1:11" s="11" customFormat="1" ht="22.5" hidden="1" customHeight="1" x14ac:dyDescent="0.3">
      <c r="A770" s="3">
        <v>2019</v>
      </c>
      <c r="B770" s="3" t="s">
        <v>159</v>
      </c>
      <c r="C770" s="5">
        <v>43824</v>
      </c>
      <c r="D770" s="79" t="s">
        <v>246</v>
      </c>
      <c r="E770" s="3" t="s">
        <v>100</v>
      </c>
      <c r="F770" s="2"/>
      <c r="G770" s="2">
        <v>1020</v>
      </c>
      <c r="H770" s="4">
        <f t="shared" si="11"/>
        <v>9077.9400000000314</v>
      </c>
      <c r="I770" s="1"/>
      <c r="J770" s="72">
        <v>1890</v>
      </c>
      <c r="K770" s="3"/>
    </row>
    <row r="771" spans="1:11" s="11" customFormat="1" ht="22.5" hidden="1" customHeight="1" x14ac:dyDescent="0.3">
      <c r="A771" s="3">
        <v>2019</v>
      </c>
      <c r="B771" s="3" t="s">
        <v>159</v>
      </c>
      <c r="C771" s="5">
        <v>43824</v>
      </c>
      <c r="D771" s="79" t="s">
        <v>406</v>
      </c>
      <c r="E771" s="3" t="s">
        <v>100</v>
      </c>
      <c r="F771" s="2"/>
      <c r="G771" s="2">
        <v>698.5</v>
      </c>
      <c r="H771" s="4">
        <f t="shared" si="11"/>
        <v>8379.4400000000314</v>
      </c>
      <c r="I771" s="1"/>
      <c r="J771" s="72">
        <v>1891</v>
      </c>
      <c r="K771" s="3"/>
    </row>
    <row r="772" spans="1:11" s="11" customFormat="1" ht="22.5" hidden="1" customHeight="1" x14ac:dyDescent="0.3">
      <c r="A772" s="3">
        <v>2019</v>
      </c>
      <c r="B772" s="3" t="s">
        <v>159</v>
      </c>
      <c r="C772" s="5">
        <v>43824</v>
      </c>
      <c r="D772" s="79" t="s">
        <v>286</v>
      </c>
      <c r="E772" s="3" t="s">
        <v>100</v>
      </c>
      <c r="F772" s="2"/>
      <c r="G772" s="2">
        <v>4939.2</v>
      </c>
      <c r="H772" s="4">
        <f t="shared" ref="H772:H835" si="12">H771+F772-G772</f>
        <v>3440.2400000000316</v>
      </c>
      <c r="I772" s="1"/>
      <c r="J772" s="72">
        <v>1892</v>
      </c>
      <c r="K772" s="3"/>
    </row>
    <row r="773" spans="1:11" s="11" customFormat="1" ht="22.5" hidden="1" customHeight="1" x14ac:dyDescent="0.3">
      <c r="A773" s="3">
        <v>2019</v>
      </c>
      <c r="B773" s="3" t="s">
        <v>159</v>
      </c>
      <c r="C773" s="5">
        <v>43824</v>
      </c>
      <c r="D773" s="79" t="s">
        <v>446</v>
      </c>
      <c r="E773" s="3" t="s">
        <v>100</v>
      </c>
      <c r="F773" s="2"/>
      <c r="G773" s="2">
        <v>600</v>
      </c>
      <c r="H773" s="4">
        <f t="shared" si="12"/>
        <v>2840.2400000000316</v>
      </c>
      <c r="I773" s="1"/>
      <c r="J773" s="72">
        <v>1893</v>
      </c>
      <c r="K773" s="3"/>
    </row>
    <row r="774" spans="1:11" s="11" customFormat="1" ht="22.5" hidden="1" customHeight="1" x14ac:dyDescent="0.3">
      <c r="A774" s="3">
        <v>2019</v>
      </c>
      <c r="B774" s="3" t="s">
        <v>159</v>
      </c>
      <c r="C774" s="5">
        <v>43824</v>
      </c>
      <c r="D774" s="79" t="s">
        <v>405</v>
      </c>
      <c r="E774" s="3" t="s">
        <v>100</v>
      </c>
      <c r="F774" s="2"/>
      <c r="G774" s="2">
        <v>1974</v>
      </c>
      <c r="H774" s="4">
        <f t="shared" si="12"/>
        <v>866.24000000003161</v>
      </c>
      <c r="I774" s="1"/>
      <c r="J774" s="72">
        <v>1894</v>
      </c>
      <c r="K774" s="3"/>
    </row>
    <row r="775" spans="1:11" s="11" customFormat="1" ht="22.5" hidden="1" customHeight="1" x14ac:dyDescent="0.3">
      <c r="A775" s="3">
        <v>2019</v>
      </c>
      <c r="B775" s="3" t="s">
        <v>159</v>
      </c>
      <c r="C775" s="5">
        <v>43824</v>
      </c>
      <c r="D775" s="79" t="s">
        <v>352</v>
      </c>
      <c r="E775" s="3" t="s">
        <v>100</v>
      </c>
      <c r="F775" s="2"/>
      <c r="G775" s="2">
        <v>1000</v>
      </c>
      <c r="H775" s="4">
        <f t="shared" si="12"/>
        <v>-133.75999999996839</v>
      </c>
      <c r="I775" s="1"/>
      <c r="J775" s="72">
        <v>1895</v>
      </c>
      <c r="K775" s="3"/>
    </row>
    <row r="776" spans="1:11" s="11" customFormat="1" ht="22.5" hidden="1" customHeight="1" x14ac:dyDescent="0.3">
      <c r="A776" s="3">
        <v>2019</v>
      </c>
      <c r="B776" s="3" t="s">
        <v>159</v>
      </c>
      <c r="C776" s="5">
        <v>43824</v>
      </c>
      <c r="D776" s="79" t="s">
        <v>1447</v>
      </c>
      <c r="E776" s="3" t="s">
        <v>100</v>
      </c>
      <c r="F776" s="79"/>
      <c r="G776" s="2">
        <v>531.36</v>
      </c>
      <c r="H776" s="4">
        <f t="shared" si="12"/>
        <v>-665.1199999999684</v>
      </c>
      <c r="I776" s="1"/>
      <c r="J776" s="72">
        <v>1896</v>
      </c>
      <c r="K776" s="3"/>
    </row>
    <row r="777" spans="1:11" s="11" customFormat="1" ht="22.5" hidden="1" customHeight="1" x14ac:dyDescent="0.3">
      <c r="A777" s="3">
        <v>2019</v>
      </c>
      <c r="B777" s="3" t="s">
        <v>159</v>
      </c>
      <c r="C777" s="5">
        <v>43824</v>
      </c>
      <c r="D777" s="79" t="s">
        <v>379</v>
      </c>
      <c r="E777" s="3" t="s">
        <v>100</v>
      </c>
      <c r="F777" s="2"/>
      <c r="G777" s="2">
        <v>6804</v>
      </c>
      <c r="H777" s="4">
        <f t="shared" si="12"/>
        <v>-7469.1199999999681</v>
      </c>
      <c r="I777" s="1"/>
      <c r="J777" s="72">
        <v>1897</v>
      </c>
      <c r="K777" s="3"/>
    </row>
    <row r="778" spans="1:11" s="11" customFormat="1" ht="22.5" hidden="1" customHeight="1" x14ac:dyDescent="0.3">
      <c r="A778" s="3">
        <v>2019</v>
      </c>
      <c r="B778" s="3" t="s">
        <v>159</v>
      </c>
      <c r="C778" s="5">
        <v>43825</v>
      </c>
      <c r="D778" s="79" t="s">
        <v>316</v>
      </c>
      <c r="E778" s="3" t="s">
        <v>259</v>
      </c>
      <c r="F778" s="2">
        <v>15000</v>
      </c>
      <c r="G778" s="2"/>
      <c r="H778" s="4">
        <f t="shared" si="12"/>
        <v>7530.8800000000319</v>
      </c>
      <c r="I778" s="1" t="s">
        <v>213</v>
      </c>
      <c r="J778" s="72">
        <v>1276</v>
      </c>
      <c r="K778" s="3"/>
    </row>
    <row r="779" spans="1:11" s="11" customFormat="1" ht="22.5" hidden="1" customHeight="1" x14ac:dyDescent="0.3">
      <c r="A779" s="3">
        <v>2019</v>
      </c>
      <c r="B779" s="3" t="s">
        <v>159</v>
      </c>
      <c r="C779" s="5">
        <v>43825</v>
      </c>
      <c r="D779" s="79" t="s">
        <v>452</v>
      </c>
      <c r="E779" s="3" t="s">
        <v>100</v>
      </c>
      <c r="F779" s="2"/>
      <c r="G779" s="2">
        <v>2995</v>
      </c>
      <c r="H779" s="4">
        <f t="shared" si="12"/>
        <v>4535.8800000000319</v>
      </c>
      <c r="I779" s="1"/>
      <c r="J779" s="72">
        <v>1898</v>
      </c>
      <c r="K779" s="3"/>
    </row>
    <row r="780" spans="1:11" s="11" customFormat="1" ht="22.5" hidden="1" customHeight="1" x14ac:dyDescent="0.3">
      <c r="A780" s="3">
        <v>2019</v>
      </c>
      <c r="B780" s="3" t="s">
        <v>159</v>
      </c>
      <c r="C780" s="5">
        <v>43825</v>
      </c>
      <c r="D780" s="79" t="s">
        <v>312</v>
      </c>
      <c r="E780" s="3" t="s">
        <v>99</v>
      </c>
      <c r="F780" s="2"/>
      <c r="G780" s="2">
        <v>1.9</v>
      </c>
      <c r="H780" s="4">
        <f t="shared" si="12"/>
        <v>4533.9800000000323</v>
      </c>
      <c r="I780" s="1" t="s">
        <v>331</v>
      </c>
      <c r="J780" s="72">
        <v>1899</v>
      </c>
      <c r="K780" s="3"/>
    </row>
    <row r="781" spans="1:11" s="11" customFormat="1" ht="22.5" hidden="1" customHeight="1" x14ac:dyDescent="0.3">
      <c r="A781" s="3">
        <v>2019</v>
      </c>
      <c r="B781" s="3" t="s">
        <v>159</v>
      </c>
      <c r="C781" s="5">
        <v>43825</v>
      </c>
      <c r="D781" s="79" t="s">
        <v>460</v>
      </c>
      <c r="E781" s="3" t="s">
        <v>310</v>
      </c>
      <c r="F781" s="2">
        <v>3400</v>
      </c>
      <c r="G781" s="2"/>
      <c r="H781" s="4">
        <f t="shared" si="12"/>
        <v>7933.9800000000323</v>
      </c>
      <c r="I781" s="1"/>
      <c r="J781" s="72">
        <v>660</v>
      </c>
      <c r="K781" s="3"/>
    </row>
    <row r="782" spans="1:11" s="11" customFormat="1" ht="22.5" hidden="1" customHeight="1" x14ac:dyDescent="0.3">
      <c r="A782" s="3">
        <v>2019</v>
      </c>
      <c r="B782" s="3" t="s">
        <v>159</v>
      </c>
      <c r="C782" s="5">
        <v>43827</v>
      </c>
      <c r="D782" s="79" t="s">
        <v>323</v>
      </c>
      <c r="E782" s="3" t="s">
        <v>99</v>
      </c>
      <c r="F782" s="2"/>
      <c r="G782" s="2">
        <v>3000</v>
      </c>
      <c r="H782" s="4">
        <f t="shared" si="12"/>
        <v>4933.9800000000323</v>
      </c>
      <c r="I782" s="1" t="s">
        <v>332</v>
      </c>
      <c r="J782" s="72">
        <v>1901</v>
      </c>
      <c r="K782" s="3"/>
    </row>
    <row r="783" spans="1:11" s="11" customFormat="1" ht="22.5" hidden="1" customHeight="1" x14ac:dyDescent="0.3">
      <c r="A783" s="3">
        <v>2019</v>
      </c>
      <c r="B783" s="3" t="s">
        <v>159</v>
      </c>
      <c r="C783" s="5">
        <v>43829</v>
      </c>
      <c r="D783" s="79" t="s">
        <v>313</v>
      </c>
      <c r="E783" s="3" t="s">
        <v>99</v>
      </c>
      <c r="F783" s="2">
        <v>5000</v>
      </c>
      <c r="G783" s="2"/>
      <c r="H783" s="4">
        <f t="shared" si="12"/>
        <v>9933.9800000000323</v>
      </c>
      <c r="I783" s="1" t="s">
        <v>272</v>
      </c>
      <c r="J783" s="72">
        <v>1904</v>
      </c>
      <c r="K783" s="3"/>
    </row>
    <row r="784" spans="1:11" s="11" customFormat="1" ht="22.5" hidden="1" customHeight="1" x14ac:dyDescent="0.3">
      <c r="A784" s="3">
        <v>2019</v>
      </c>
      <c r="B784" s="3" t="s">
        <v>159</v>
      </c>
      <c r="C784" s="5">
        <v>43829</v>
      </c>
      <c r="D784" s="79" t="s">
        <v>40</v>
      </c>
      <c r="E784" s="3" t="s">
        <v>100</v>
      </c>
      <c r="F784" s="2"/>
      <c r="G784" s="2">
        <v>5000</v>
      </c>
      <c r="H784" s="4">
        <f t="shared" si="12"/>
        <v>4933.9800000000323</v>
      </c>
      <c r="I784" s="1"/>
      <c r="J784" s="72">
        <v>1905</v>
      </c>
      <c r="K784" s="3"/>
    </row>
    <row r="785" spans="1:11" s="11" customFormat="1" ht="22.5" hidden="1" customHeight="1" x14ac:dyDescent="0.3">
      <c r="A785" s="3">
        <v>2019</v>
      </c>
      <c r="B785" s="3" t="s">
        <v>159</v>
      </c>
      <c r="C785" s="5">
        <v>43829</v>
      </c>
      <c r="D785" s="79" t="s">
        <v>312</v>
      </c>
      <c r="E785" s="3" t="s">
        <v>99</v>
      </c>
      <c r="F785" s="2"/>
      <c r="G785" s="2">
        <v>0.1</v>
      </c>
      <c r="H785" s="4">
        <f t="shared" si="12"/>
        <v>4933.8800000000319</v>
      </c>
      <c r="I785" s="1" t="s">
        <v>331</v>
      </c>
      <c r="J785" s="72">
        <v>1906</v>
      </c>
      <c r="K785" s="3"/>
    </row>
    <row r="786" spans="1:11" s="11" customFormat="1" ht="22.5" hidden="1" customHeight="1" x14ac:dyDescent="0.3">
      <c r="A786" s="3">
        <v>2019</v>
      </c>
      <c r="B786" s="3" t="s">
        <v>159</v>
      </c>
      <c r="C786" s="5">
        <v>43829</v>
      </c>
      <c r="D786" s="79" t="s">
        <v>26</v>
      </c>
      <c r="E786" s="3" t="s">
        <v>310</v>
      </c>
      <c r="F786" s="2">
        <v>14525</v>
      </c>
      <c r="G786" s="2"/>
      <c r="H786" s="4">
        <f t="shared" si="12"/>
        <v>19458.880000000034</v>
      </c>
      <c r="I786" s="1"/>
      <c r="J786" s="72">
        <v>662</v>
      </c>
      <c r="K786" s="3"/>
    </row>
    <row r="787" spans="1:11" s="11" customFormat="1" ht="22.5" hidden="1" customHeight="1" x14ac:dyDescent="0.3">
      <c r="A787" s="3">
        <v>2019</v>
      </c>
      <c r="B787" s="3" t="s">
        <v>159</v>
      </c>
      <c r="C787" s="5">
        <v>43830</v>
      </c>
      <c r="D787" s="79" t="s">
        <v>183</v>
      </c>
      <c r="E787" s="3" t="s">
        <v>310</v>
      </c>
      <c r="F787" s="2">
        <v>6477.7</v>
      </c>
      <c r="G787" s="2"/>
      <c r="H787" s="4">
        <f t="shared" si="12"/>
        <v>25936.580000000034</v>
      </c>
      <c r="I787" s="1"/>
      <c r="J787" s="72">
        <v>663</v>
      </c>
      <c r="K787" s="3"/>
    </row>
    <row r="788" spans="1:11" s="11" customFormat="1" ht="22.5" hidden="1" customHeight="1" x14ac:dyDescent="0.3">
      <c r="A788" s="3">
        <v>2019</v>
      </c>
      <c r="B788" s="3" t="s">
        <v>159</v>
      </c>
      <c r="C788" s="5">
        <v>43830</v>
      </c>
      <c r="D788" s="79" t="s">
        <v>313</v>
      </c>
      <c r="E788" s="3" t="s">
        <v>99</v>
      </c>
      <c r="F788" s="2">
        <v>5000</v>
      </c>
      <c r="G788" s="2"/>
      <c r="H788" s="4">
        <f t="shared" si="12"/>
        <v>30936.580000000034</v>
      </c>
      <c r="I788" s="1" t="s">
        <v>272</v>
      </c>
      <c r="J788" s="72">
        <v>1907</v>
      </c>
      <c r="K788" s="3"/>
    </row>
    <row r="789" spans="1:11" s="11" customFormat="1" ht="22.5" hidden="1" customHeight="1" x14ac:dyDescent="0.3">
      <c r="A789" s="3">
        <v>2019</v>
      </c>
      <c r="B789" s="3" t="s">
        <v>159</v>
      </c>
      <c r="C789" s="5">
        <v>43830</v>
      </c>
      <c r="D789" s="79" t="s">
        <v>316</v>
      </c>
      <c r="E789" s="3" t="s">
        <v>259</v>
      </c>
      <c r="F789" s="2">
        <v>10000</v>
      </c>
      <c r="G789" s="2"/>
      <c r="H789" s="4">
        <f t="shared" si="12"/>
        <v>40936.580000000031</v>
      </c>
      <c r="I789" s="1" t="s">
        <v>213</v>
      </c>
      <c r="J789" s="72">
        <v>1277</v>
      </c>
      <c r="K789" s="3"/>
    </row>
    <row r="790" spans="1:11" s="11" customFormat="1" ht="22.5" hidden="1" customHeight="1" x14ac:dyDescent="0.3">
      <c r="A790" s="3">
        <v>2019</v>
      </c>
      <c r="B790" s="3" t="s">
        <v>159</v>
      </c>
      <c r="C790" s="5">
        <v>43830</v>
      </c>
      <c r="D790" s="79" t="s">
        <v>340</v>
      </c>
      <c r="E790" s="3" t="s">
        <v>100</v>
      </c>
      <c r="F790" s="2"/>
      <c r="G790" s="2">
        <v>26088.77</v>
      </c>
      <c r="H790" s="4">
        <f t="shared" si="12"/>
        <v>14847.81000000003</v>
      </c>
      <c r="I790" s="1"/>
      <c r="J790" s="72">
        <v>1908</v>
      </c>
      <c r="K790" s="3"/>
    </row>
    <row r="791" spans="1:11" s="11" customFormat="1" ht="22.5" hidden="1" customHeight="1" x14ac:dyDescent="0.3">
      <c r="A791" s="3">
        <v>2019</v>
      </c>
      <c r="B791" s="3" t="s">
        <v>159</v>
      </c>
      <c r="C791" s="5">
        <v>43830</v>
      </c>
      <c r="D791" s="79" t="s">
        <v>154</v>
      </c>
      <c r="E791" s="3" t="s">
        <v>100</v>
      </c>
      <c r="F791" s="2"/>
      <c r="G791" s="2">
        <v>107</v>
      </c>
      <c r="H791" s="4">
        <f t="shared" si="12"/>
        <v>14740.81000000003</v>
      </c>
      <c r="I791" s="1"/>
      <c r="J791" s="72">
        <v>1909</v>
      </c>
      <c r="K791" s="3"/>
    </row>
    <row r="792" spans="1:11" s="11" customFormat="1" ht="22.5" hidden="1" customHeight="1" x14ac:dyDescent="0.3">
      <c r="A792" s="3">
        <v>2019</v>
      </c>
      <c r="B792" s="3" t="s">
        <v>159</v>
      </c>
      <c r="C792" s="5">
        <v>43830</v>
      </c>
      <c r="D792" s="79" t="s">
        <v>312</v>
      </c>
      <c r="E792" s="3" t="s">
        <v>99</v>
      </c>
      <c r="F792" s="2"/>
      <c r="G792" s="2">
        <v>0.2</v>
      </c>
      <c r="H792" s="4">
        <f t="shared" si="12"/>
        <v>14740.61000000003</v>
      </c>
      <c r="I792" s="1" t="s">
        <v>331</v>
      </c>
      <c r="J792" s="72">
        <v>1910</v>
      </c>
      <c r="K792" s="3"/>
    </row>
    <row r="793" spans="1:11" s="80" customFormat="1" ht="22.5" hidden="1" customHeight="1" thickBot="1" x14ac:dyDescent="0.35">
      <c r="A793" s="34">
        <v>2020</v>
      </c>
      <c r="B793" s="34" t="s">
        <v>104</v>
      </c>
      <c r="C793" s="19">
        <v>43831</v>
      </c>
      <c r="D793" s="132" t="s">
        <v>312</v>
      </c>
      <c r="E793" s="34" t="s">
        <v>99</v>
      </c>
      <c r="F793" s="21"/>
      <c r="G793" s="21">
        <v>40</v>
      </c>
      <c r="H793" s="22">
        <f t="shared" si="12"/>
        <v>14700.61000000003</v>
      </c>
      <c r="I793" s="24" t="s">
        <v>331</v>
      </c>
      <c r="J793" s="76">
        <v>1920</v>
      </c>
      <c r="K793" s="34"/>
    </row>
    <row r="794" spans="1:11" s="11" customFormat="1" ht="22.5" hidden="1" customHeight="1" x14ac:dyDescent="0.3">
      <c r="A794" s="3">
        <v>2020</v>
      </c>
      <c r="B794" s="3" t="s">
        <v>104</v>
      </c>
      <c r="C794" s="5">
        <v>43832</v>
      </c>
      <c r="D794" s="79" t="s">
        <v>473</v>
      </c>
      <c r="E794" s="3" t="s">
        <v>310</v>
      </c>
      <c r="F794" s="2">
        <v>2950</v>
      </c>
      <c r="G794" s="2"/>
      <c r="H794" s="4">
        <f t="shared" si="12"/>
        <v>17650.61000000003</v>
      </c>
      <c r="I794" s="1"/>
      <c r="J794" s="72">
        <v>666</v>
      </c>
      <c r="K794" s="3"/>
    </row>
    <row r="795" spans="1:11" s="11" customFormat="1" ht="22.5" hidden="1" customHeight="1" x14ac:dyDescent="0.3">
      <c r="A795" s="3">
        <v>2020</v>
      </c>
      <c r="B795" s="3" t="s">
        <v>104</v>
      </c>
      <c r="C795" s="5">
        <v>43832</v>
      </c>
      <c r="D795" s="79" t="s">
        <v>323</v>
      </c>
      <c r="E795" s="3" t="s">
        <v>99</v>
      </c>
      <c r="F795" s="2"/>
      <c r="G795" s="2">
        <v>3000</v>
      </c>
      <c r="H795" s="4">
        <f t="shared" si="12"/>
        <v>14650.61000000003</v>
      </c>
      <c r="I795" s="1" t="s">
        <v>332</v>
      </c>
      <c r="J795" s="72">
        <v>1921</v>
      </c>
      <c r="K795" s="3"/>
    </row>
    <row r="796" spans="1:11" s="11" customFormat="1" ht="22.5" hidden="1" customHeight="1" x14ac:dyDescent="0.3">
      <c r="A796" s="3">
        <v>2020</v>
      </c>
      <c r="B796" s="3" t="s">
        <v>104</v>
      </c>
      <c r="C796" s="5">
        <v>43832</v>
      </c>
      <c r="D796" s="79" t="s">
        <v>42</v>
      </c>
      <c r="E796" s="3" t="s">
        <v>99</v>
      </c>
      <c r="F796" s="2"/>
      <c r="G796" s="2">
        <v>22</v>
      </c>
      <c r="H796" s="4">
        <f t="shared" si="12"/>
        <v>14628.61000000003</v>
      </c>
      <c r="I796" s="1" t="s">
        <v>243</v>
      </c>
      <c r="J796" s="72">
        <v>1922</v>
      </c>
      <c r="K796" s="3"/>
    </row>
    <row r="797" spans="1:11" s="11" customFormat="1" ht="22.5" hidden="1" customHeight="1" x14ac:dyDescent="0.3">
      <c r="A797" s="3">
        <v>2020</v>
      </c>
      <c r="B797" s="3" t="s">
        <v>104</v>
      </c>
      <c r="C797" s="5">
        <v>43832</v>
      </c>
      <c r="D797" s="79" t="s">
        <v>312</v>
      </c>
      <c r="E797" s="3" t="s">
        <v>99</v>
      </c>
      <c r="F797" s="2"/>
      <c r="G797" s="2">
        <v>0.5</v>
      </c>
      <c r="H797" s="4">
        <f t="shared" si="12"/>
        <v>14628.11000000003</v>
      </c>
      <c r="I797" s="1" t="s">
        <v>331</v>
      </c>
      <c r="J797" s="72">
        <v>1923</v>
      </c>
      <c r="K797" s="3"/>
    </row>
    <row r="798" spans="1:11" s="11" customFormat="1" ht="22.5" hidden="1" customHeight="1" x14ac:dyDescent="0.3">
      <c r="A798" s="3">
        <v>2020</v>
      </c>
      <c r="B798" s="3" t="s">
        <v>104</v>
      </c>
      <c r="C798" s="5">
        <v>43832</v>
      </c>
      <c r="D798" s="79" t="s">
        <v>313</v>
      </c>
      <c r="E798" s="3" t="s">
        <v>99</v>
      </c>
      <c r="F798" s="2">
        <v>5000</v>
      </c>
      <c r="G798" s="2"/>
      <c r="H798" s="4">
        <f t="shared" si="12"/>
        <v>19628.11000000003</v>
      </c>
      <c r="I798" s="1" t="s">
        <v>272</v>
      </c>
      <c r="J798" s="72">
        <v>1924</v>
      </c>
      <c r="K798" s="3"/>
    </row>
    <row r="799" spans="1:11" s="11" customFormat="1" ht="22.5" hidden="1" customHeight="1" x14ac:dyDescent="0.3">
      <c r="A799" s="3">
        <v>2020</v>
      </c>
      <c r="B799" s="3" t="s">
        <v>104</v>
      </c>
      <c r="C799" s="5">
        <v>43833</v>
      </c>
      <c r="D799" s="79" t="s">
        <v>198</v>
      </c>
      <c r="E799" s="3" t="s">
        <v>310</v>
      </c>
      <c r="F799" s="2">
        <v>550</v>
      </c>
      <c r="G799" s="2"/>
      <c r="H799" s="4">
        <f t="shared" si="12"/>
        <v>20178.11000000003</v>
      </c>
      <c r="I799" s="1"/>
      <c r="J799" s="72">
        <v>667</v>
      </c>
      <c r="K799" s="3"/>
    </row>
    <row r="800" spans="1:11" s="11" customFormat="1" ht="22.5" hidden="1" customHeight="1" x14ac:dyDescent="0.3">
      <c r="A800" s="3">
        <v>2020</v>
      </c>
      <c r="B800" s="3" t="s">
        <v>104</v>
      </c>
      <c r="C800" s="5">
        <v>43834</v>
      </c>
      <c r="D800" s="79" t="s">
        <v>316</v>
      </c>
      <c r="E800" s="3" t="s">
        <v>259</v>
      </c>
      <c r="F800" s="2">
        <v>10000</v>
      </c>
      <c r="G800" s="2"/>
      <c r="H800" s="4">
        <f t="shared" si="12"/>
        <v>30178.11000000003</v>
      </c>
      <c r="I800" s="1" t="s">
        <v>213</v>
      </c>
      <c r="J800" s="72">
        <v>1299</v>
      </c>
      <c r="K800" s="3"/>
    </row>
    <row r="801" spans="1:11" s="11" customFormat="1" ht="22.5" hidden="1" customHeight="1" x14ac:dyDescent="0.3">
      <c r="A801" s="3">
        <v>2020</v>
      </c>
      <c r="B801" s="3" t="s">
        <v>104</v>
      </c>
      <c r="C801" s="5">
        <v>43834</v>
      </c>
      <c r="D801" s="79" t="s">
        <v>86</v>
      </c>
      <c r="E801" s="3" t="s">
        <v>99</v>
      </c>
      <c r="F801" s="2"/>
      <c r="G801" s="2">
        <v>21680.6</v>
      </c>
      <c r="H801" s="4">
        <f t="shared" si="12"/>
        <v>8497.5100000000311</v>
      </c>
      <c r="I801" s="1"/>
      <c r="J801" s="72">
        <v>1929</v>
      </c>
      <c r="K801" s="3"/>
    </row>
    <row r="802" spans="1:11" s="11" customFormat="1" ht="22.5" hidden="1" customHeight="1" x14ac:dyDescent="0.3">
      <c r="A802" s="3">
        <v>2020</v>
      </c>
      <c r="B802" s="3" t="s">
        <v>104</v>
      </c>
      <c r="C802" s="5">
        <v>43834</v>
      </c>
      <c r="D802" s="79" t="s">
        <v>285</v>
      </c>
      <c r="E802" s="3" t="s">
        <v>99</v>
      </c>
      <c r="F802" s="2"/>
      <c r="G802" s="2">
        <v>1380</v>
      </c>
      <c r="H802" s="4">
        <f t="shared" si="12"/>
        <v>7117.5100000000311</v>
      </c>
      <c r="I802" s="1"/>
      <c r="J802" s="72">
        <v>1930</v>
      </c>
      <c r="K802" s="3"/>
    </row>
    <row r="803" spans="1:11" s="11" customFormat="1" ht="22.5" hidden="1" customHeight="1" x14ac:dyDescent="0.3">
      <c r="A803" s="3">
        <v>2020</v>
      </c>
      <c r="B803" s="3" t="s">
        <v>104</v>
      </c>
      <c r="C803" s="5">
        <v>43834</v>
      </c>
      <c r="D803" s="79" t="s">
        <v>40</v>
      </c>
      <c r="E803" s="3" t="s">
        <v>100</v>
      </c>
      <c r="F803" s="2"/>
      <c r="G803" s="2">
        <v>5000</v>
      </c>
      <c r="H803" s="4">
        <f t="shared" si="12"/>
        <v>2117.5100000000311</v>
      </c>
      <c r="I803" s="1"/>
      <c r="J803" s="72">
        <v>1931</v>
      </c>
      <c r="K803" s="3"/>
    </row>
    <row r="804" spans="1:11" s="11" customFormat="1" ht="22.5" hidden="1" customHeight="1" x14ac:dyDescent="0.3">
      <c r="A804" s="3">
        <v>2020</v>
      </c>
      <c r="B804" s="3" t="s">
        <v>104</v>
      </c>
      <c r="C804" s="5">
        <v>43834</v>
      </c>
      <c r="D804" s="79" t="s">
        <v>312</v>
      </c>
      <c r="E804" s="3" t="s">
        <v>99</v>
      </c>
      <c r="F804" s="2"/>
      <c r="G804" s="2">
        <v>0.2</v>
      </c>
      <c r="H804" s="4">
        <f t="shared" si="12"/>
        <v>2117.3100000000313</v>
      </c>
      <c r="I804" s="1" t="s">
        <v>331</v>
      </c>
      <c r="J804" s="72">
        <v>1932</v>
      </c>
      <c r="K804" s="3"/>
    </row>
    <row r="805" spans="1:11" s="11" customFormat="1" ht="22.5" hidden="1" customHeight="1" x14ac:dyDescent="0.3">
      <c r="A805" s="3">
        <v>2020</v>
      </c>
      <c r="B805" s="3" t="s">
        <v>104</v>
      </c>
      <c r="C805" s="5">
        <v>43836</v>
      </c>
      <c r="D805" s="79" t="s">
        <v>30</v>
      </c>
      <c r="E805" s="3" t="s">
        <v>99</v>
      </c>
      <c r="F805" s="2"/>
      <c r="G805" s="2">
        <v>620.70000000000005</v>
      </c>
      <c r="H805" s="4">
        <f t="shared" si="12"/>
        <v>1496.6100000000313</v>
      </c>
      <c r="I805" s="1" t="s">
        <v>466</v>
      </c>
      <c r="J805" s="72">
        <v>1933</v>
      </c>
      <c r="K805" s="3"/>
    </row>
    <row r="806" spans="1:11" s="11" customFormat="1" ht="22.5" hidden="1" customHeight="1" x14ac:dyDescent="0.3">
      <c r="A806" s="3">
        <v>2020</v>
      </c>
      <c r="B806" s="3" t="s">
        <v>104</v>
      </c>
      <c r="C806" s="5">
        <v>43836</v>
      </c>
      <c r="D806" s="79" t="s">
        <v>112</v>
      </c>
      <c r="E806" s="3" t="s">
        <v>99</v>
      </c>
      <c r="F806" s="2"/>
      <c r="G806" s="2">
        <v>110.4</v>
      </c>
      <c r="H806" s="4">
        <f t="shared" si="12"/>
        <v>1386.2100000000312</v>
      </c>
      <c r="I806" s="1" t="s">
        <v>467</v>
      </c>
      <c r="J806" s="72">
        <v>1934</v>
      </c>
      <c r="K806" s="3"/>
    </row>
    <row r="807" spans="1:11" s="11" customFormat="1" ht="22.5" hidden="1" customHeight="1" x14ac:dyDescent="0.3">
      <c r="A807" s="3">
        <v>2020</v>
      </c>
      <c r="B807" s="3" t="s">
        <v>104</v>
      </c>
      <c r="C807" s="5">
        <v>43836</v>
      </c>
      <c r="D807" s="79" t="s">
        <v>122</v>
      </c>
      <c r="E807" s="3" t="s">
        <v>310</v>
      </c>
      <c r="F807" s="2">
        <v>3000</v>
      </c>
      <c r="G807" s="2"/>
      <c r="H807" s="4">
        <f t="shared" si="12"/>
        <v>4386.210000000031</v>
      </c>
      <c r="I807" s="1"/>
      <c r="J807" s="72">
        <v>670</v>
      </c>
      <c r="K807" s="3"/>
    </row>
    <row r="808" spans="1:11" s="11" customFormat="1" ht="22.5" hidden="1" customHeight="1" x14ac:dyDescent="0.3">
      <c r="A808" s="3">
        <v>2020</v>
      </c>
      <c r="B808" s="3" t="s">
        <v>104</v>
      </c>
      <c r="C808" s="5">
        <v>43836</v>
      </c>
      <c r="D808" s="79" t="s">
        <v>323</v>
      </c>
      <c r="E808" s="3" t="s">
        <v>99</v>
      </c>
      <c r="F808" s="2"/>
      <c r="G808" s="2">
        <v>3000</v>
      </c>
      <c r="H808" s="4">
        <f t="shared" si="12"/>
        <v>1386.210000000031</v>
      </c>
      <c r="I808" s="1" t="s">
        <v>332</v>
      </c>
      <c r="J808" s="72">
        <v>1935</v>
      </c>
      <c r="K808" s="3"/>
    </row>
    <row r="809" spans="1:11" s="11" customFormat="1" ht="22.5" hidden="1" customHeight="1" x14ac:dyDescent="0.3">
      <c r="A809" s="3">
        <v>2020</v>
      </c>
      <c r="B809" s="3" t="s">
        <v>104</v>
      </c>
      <c r="C809" s="5">
        <v>43837</v>
      </c>
      <c r="D809" s="79" t="s">
        <v>316</v>
      </c>
      <c r="E809" s="3" t="s">
        <v>259</v>
      </c>
      <c r="F809" s="2">
        <v>20000</v>
      </c>
      <c r="G809" s="2"/>
      <c r="H809" s="4">
        <f t="shared" si="12"/>
        <v>21386.210000000032</v>
      </c>
      <c r="I809" s="1" t="s">
        <v>213</v>
      </c>
      <c r="J809" s="72">
        <v>1300</v>
      </c>
      <c r="K809" s="3"/>
    </row>
    <row r="810" spans="1:11" s="11" customFormat="1" ht="22.5" hidden="1" customHeight="1" x14ac:dyDescent="0.3">
      <c r="A810" s="3">
        <v>2020</v>
      </c>
      <c r="B810" s="3" t="s">
        <v>104</v>
      </c>
      <c r="C810" s="5">
        <v>43837</v>
      </c>
      <c r="D810" s="79" t="s">
        <v>40</v>
      </c>
      <c r="E810" s="3" t="s">
        <v>100</v>
      </c>
      <c r="F810" s="2"/>
      <c r="G810" s="2">
        <v>22290.04</v>
      </c>
      <c r="H810" s="4">
        <f t="shared" si="12"/>
        <v>-903.829999999969</v>
      </c>
      <c r="I810" s="1"/>
      <c r="J810" s="72">
        <v>1936</v>
      </c>
      <c r="K810" s="3"/>
    </row>
    <row r="811" spans="1:11" s="11" customFormat="1" ht="22.5" hidden="1" customHeight="1" x14ac:dyDescent="0.3">
      <c r="A811" s="3">
        <v>2020</v>
      </c>
      <c r="B811" s="3" t="s">
        <v>104</v>
      </c>
      <c r="C811" s="5">
        <v>43837</v>
      </c>
      <c r="D811" s="79" t="s">
        <v>294</v>
      </c>
      <c r="E811" s="3" t="s">
        <v>99</v>
      </c>
      <c r="F811" s="2"/>
      <c r="G811" s="2">
        <v>2000</v>
      </c>
      <c r="H811" s="4">
        <f t="shared" si="12"/>
        <v>-2903.829999999969</v>
      </c>
      <c r="I811" s="1" t="s">
        <v>334</v>
      </c>
      <c r="J811" s="72">
        <v>1937</v>
      </c>
      <c r="K811" s="3"/>
    </row>
    <row r="812" spans="1:11" s="11" customFormat="1" ht="22.5" hidden="1" customHeight="1" x14ac:dyDescent="0.3">
      <c r="A812" s="3">
        <v>2020</v>
      </c>
      <c r="B812" s="3" t="s">
        <v>104</v>
      </c>
      <c r="C812" s="5">
        <v>43837</v>
      </c>
      <c r="D812" s="79" t="s">
        <v>376</v>
      </c>
      <c r="E812" s="3" t="s">
        <v>100</v>
      </c>
      <c r="F812" s="2"/>
      <c r="G812" s="2">
        <v>1200</v>
      </c>
      <c r="H812" s="4">
        <f t="shared" si="12"/>
        <v>-4103.829999999969</v>
      </c>
      <c r="I812" s="1"/>
      <c r="J812" s="72">
        <v>1938</v>
      </c>
      <c r="K812" s="3"/>
    </row>
    <row r="813" spans="1:11" s="11" customFormat="1" ht="22.5" hidden="1" customHeight="1" x14ac:dyDescent="0.3">
      <c r="A813" s="3">
        <v>2020</v>
      </c>
      <c r="B813" s="3" t="s">
        <v>104</v>
      </c>
      <c r="C813" s="5">
        <v>43837</v>
      </c>
      <c r="D813" s="79" t="s">
        <v>312</v>
      </c>
      <c r="E813" s="3" t="s">
        <v>99</v>
      </c>
      <c r="F813" s="2"/>
      <c r="G813" s="2">
        <v>0.2</v>
      </c>
      <c r="H813" s="4">
        <f t="shared" si="12"/>
        <v>-4104.0299999999688</v>
      </c>
      <c r="I813" s="1" t="s">
        <v>331</v>
      </c>
      <c r="J813" s="72">
        <v>1939</v>
      </c>
      <c r="K813" s="3"/>
    </row>
    <row r="814" spans="1:11" s="11" customFormat="1" ht="22.5" hidden="1" customHeight="1" x14ac:dyDescent="0.3">
      <c r="A814" s="3">
        <v>2020</v>
      </c>
      <c r="B814" s="3" t="s">
        <v>104</v>
      </c>
      <c r="C814" s="5">
        <v>43838</v>
      </c>
      <c r="D814" s="79" t="s">
        <v>151</v>
      </c>
      <c r="E814" s="3" t="s">
        <v>310</v>
      </c>
      <c r="F814" s="2">
        <v>8440</v>
      </c>
      <c r="G814" s="2"/>
      <c r="H814" s="4">
        <f t="shared" si="12"/>
        <v>4335.9700000000312</v>
      </c>
      <c r="I814" s="1"/>
      <c r="J814" s="72">
        <v>672</v>
      </c>
      <c r="K814" s="3"/>
    </row>
    <row r="815" spans="1:11" s="11" customFormat="1" ht="22.5" hidden="1" customHeight="1" x14ac:dyDescent="0.3">
      <c r="A815" s="3">
        <v>2020</v>
      </c>
      <c r="B815" s="3" t="s">
        <v>104</v>
      </c>
      <c r="C815" s="5">
        <v>43838</v>
      </c>
      <c r="D815" s="79" t="s">
        <v>392</v>
      </c>
      <c r="E815" s="3" t="s">
        <v>310</v>
      </c>
      <c r="F815" s="2">
        <v>14450</v>
      </c>
      <c r="G815" s="2"/>
      <c r="H815" s="4">
        <f t="shared" si="12"/>
        <v>18785.97000000003</v>
      </c>
      <c r="I815" s="1"/>
      <c r="J815" s="72">
        <v>673</v>
      </c>
      <c r="K815" s="3"/>
    </row>
    <row r="816" spans="1:11" s="11" customFormat="1" ht="22.5" hidden="1" customHeight="1" x14ac:dyDescent="0.3">
      <c r="A816" s="3">
        <v>2020</v>
      </c>
      <c r="B816" s="3" t="s">
        <v>104</v>
      </c>
      <c r="C816" s="5">
        <v>43838</v>
      </c>
      <c r="D816" s="79" t="s">
        <v>313</v>
      </c>
      <c r="E816" s="3" t="s">
        <v>99</v>
      </c>
      <c r="F816" s="2">
        <v>20000</v>
      </c>
      <c r="G816" s="2"/>
      <c r="H816" s="4">
        <f t="shared" si="12"/>
        <v>38785.97000000003</v>
      </c>
      <c r="I816" s="1" t="s">
        <v>272</v>
      </c>
      <c r="J816" s="72">
        <v>1940</v>
      </c>
      <c r="K816" s="3"/>
    </row>
    <row r="817" spans="1:11" s="11" customFormat="1" ht="22.5" hidden="1" customHeight="1" x14ac:dyDescent="0.3">
      <c r="A817" s="3">
        <v>2020</v>
      </c>
      <c r="B817" s="3" t="s">
        <v>104</v>
      </c>
      <c r="C817" s="5">
        <v>43838</v>
      </c>
      <c r="D817" s="79" t="s">
        <v>324</v>
      </c>
      <c r="E817" s="3" t="s">
        <v>100</v>
      </c>
      <c r="F817" s="2"/>
      <c r="G817" s="2">
        <v>3375</v>
      </c>
      <c r="H817" s="4">
        <f t="shared" si="12"/>
        <v>35410.97000000003</v>
      </c>
      <c r="I817" s="1"/>
      <c r="J817" s="72">
        <v>1941</v>
      </c>
      <c r="K817" s="3"/>
    </row>
    <row r="818" spans="1:11" s="11" customFormat="1" ht="22.5" hidden="1" customHeight="1" x14ac:dyDescent="0.3">
      <c r="A818" s="3">
        <v>2020</v>
      </c>
      <c r="B818" s="3" t="s">
        <v>104</v>
      </c>
      <c r="C818" s="5">
        <v>43838</v>
      </c>
      <c r="D818" s="79" t="s">
        <v>312</v>
      </c>
      <c r="E818" s="3" t="s">
        <v>99</v>
      </c>
      <c r="F818" s="2"/>
      <c r="G818" s="2">
        <v>0.1</v>
      </c>
      <c r="H818" s="4">
        <f t="shared" si="12"/>
        <v>35410.870000000032</v>
      </c>
      <c r="I818" s="1" t="s">
        <v>331</v>
      </c>
      <c r="J818" s="72">
        <v>1942</v>
      </c>
      <c r="K818" s="3"/>
    </row>
    <row r="819" spans="1:11" s="11" customFormat="1" ht="22.5" hidden="1" customHeight="1" x14ac:dyDescent="0.3">
      <c r="A819" s="3">
        <v>2020</v>
      </c>
      <c r="B819" s="3" t="s">
        <v>104</v>
      </c>
      <c r="C819" s="5">
        <v>43838</v>
      </c>
      <c r="D819" s="79" t="s">
        <v>460</v>
      </c>
      <c r="E819" s="3" t="s">
        <v>310</v>
      </c>
      <c r="F819" s="2">
        <v>1050</v>
      </c>
      <c r="G819" s="2"/>
      <c r="H819" s="4">
        <f t="shared" si="12"/>
        <v>36460.870000000032</v>
      </c>
      <c r="I819" s="1"/>
      <c r="J819" s="72">
        <v>674</v>
      </c>
      <c r="K819" s="3"/>
    </row>
    <row r="820" spans="1:11" s="11" customFormat="1" ht="22.5" hidden="1" customHeight="1" x14ac:dyDescent="0.3">
      <c r="A820" s="3">
        <v>2020</v>
      </c>
      <c r="B820" s="3" t="s">
        <v>104</v>
      </c>
      <c r="C820" s="5">
        <v>43839</v>
      </c>
      <c r="D820" s="79" t="s">
        <v>323</v>
      </c>
      <c r="E820" s="3" t="s">
        <v>99</v>
      </c>
      <c r="F820" s="2"/>
      <c r="G820" s="2">
        <v>5000</v>
      </c>
      <c r="H820" s="4">
        <f t="shared" si="12"/>
        <v>31460.870000000032</v>
      </c>
      <c r="I820" s="1" t="s">
        <v>332</v>
      </c>
      <c r="J820" s="72">
        <v>1943</v>
      </c>
      <c r="K820" s="3"/>
    </row>
    <row r="821" spans="1:11" s="11" customFormat="1" ht="22.5" hidden="1" customHeight="1" x14ac:dyDescent="0.3">
      <c r="A821" s="3">
        <v>2020</v>
      </c>
      <c r="B821" s="3" t="s">
        <v>104</v>
      </c>
      <c r="C821" s="5">
        <v>43843</v>
      </c>
      <c r="D821" s="79" t="s">
        <v>438</v>
      </c>
      <c r="E821" s="3" t="s">
        <v>310</v>
      </c>
      <c r="F821" s="2">
        <v>1000</v>
      </c>
      <c r="G821" s="2"/>
      <c r="H821" s="4">
        <f t="shared" si="12"/>
        <v>32460.870000000032</v>
      </c>
      <c r="I821" s="1"/>
      <c r="J821" s="72">
        <v>676</v>
      </c>
      <c r="K821" s="3"/>
    </row>
    <row r="822" spans="1:11" s="11" customFormat="1" ht="22.5" hidden="1" customHeight="1" x14ac:dyDescent="0.3">
      <c r="A822" s="3">
        <v>2020</v>
      </c>
      <c r="B822" s="3" t="s">
        <v>104</v>
      </c>
      <c r="C822" s="5">
        <v>43843</v>
      </c>
      <c r="D822" s="79" t="s">
        <v>45</v>
      </c>
      <c r="E822" s="3" t="s">
        <v>310</v>
      </c>
      <c r="F822" s="2">
        <v>26850</v>
      </c>
      <c r="G822" s="2"/>
      <c r="H822" s="4">
        <f t="shared" si="12"/>
        <v>59310.870000000032</v>
      </c>
      <c r="I822" s="1"/>
      <c r="J822" s="72">
        <v>677</v>
      </c>
      <c r="K822" s="3"/>
    </row>
    <row r="823" spans="1:11" s="11" customFormat="1" ht="22.5" hidden="1" customHeight="1" x14ac:dyDescent="0.3">
      <c r="A823" s="3">
        <v>2020</v>
      </c>
      <c r="B823" s="3" t="s">
        <v>104</v>
      </c>
      <c r="C823" s="5">
        <v>43843</v>
      </c>
      <c r="D823" s="79" t="s">
        <v>42</v>
      </c>
      <c r="E823" s="3" t="s">
        <v>99</v>
      </c>
      <c r="F823" s="2"/>
      <c r="G823" s="2">
        <v>2112</v>
      </c>
      <c r="H823" s="4">
        <f t="shared" si="12"/>
        <v>57198.870000000032</v>
      </c>
      <c r="I823" s="1" t="s">
        <v>465</v>
      </c>
      <c r="J823" s="72">
        <v>1944</v>
      </c>
      <c r="K823" s="3"/>
    </row>
    <row r="824" spans="1:11" s="11" customFormat="1" ht="22.5" hidden="1" customHeight="1" x14ac:dyDescent="0.3">
      <c r="A824" s="3">
        <v>2020</v>
      </c>
      <c r="B824" s="3" t="s">
        <v>104</v>
      </c>
      <c r="C824" s="5">
        <v>43844</v>
      </c>
      <c r="D824" s="79" t="s">
        <v>353</v>
      </c>
      <c r="E824" s="3" t="s">
        <v>100</v>
      </c>
      <c r="F824" s="2"/>
      <c r="G824" s="2">
        <v>1220</v>
      </c>
      <c r="H824" s="4">
        <f t="shared" si="12"/>
        <v>55978.870000000032</v>
      </c>
      <c r="I824" s="1"/>
      <c r="J824" s="72">
        <v>1945</v>
      </c>
      <c r="K824" s="3"/>
    </row>
    <row r="825" spans="1:11" s="11" customFormat="1" ht="22.5" hidden="1" customHeight="1" x14ac:dyDescent="0.3">
      <c r="A825" s="3">
        <v>2020</v>
      </c>
      <c r="B825" s="3" t="s">
        <v>104</v>
      </c>
      <c r="C825" s="5">
        <v>43844</v>
      </c>
      <c r="D825" s="79" t="s">
        <v>287</v>
      </c>
      <c r="E825" s="3" t="s">
        <v>100</v>
      </c>
      <c r="F825" s="2"/>
      <c r="G825" s="2">
        <v>220</v>
      </c>
      <c r="H825" s="4">
        <f t="shared" si="12"/>
        <v>55758.870000000032</v>
      </c>
      <c r="I825" s="1"/>
      <c r="J825" s="72">
        <v>1946</v>
      </c>
      <c r="K825" s="3"/>
    </row>
    <row r="826" spans="1:11" s="11" customFormat="1" ht="22.5" hidden="1" customHeight="1" x14ac:dyDescent="0.3">
      <c r="A826" s="3">
        <v>2020</v>
      </c>
      <c r="B826" s="3" t="s">
        <v>104</v>
      </c>
      <c r="C826" s="5">
        <v>43844</v>
      </c>
      <c r="D826" s="79" t="s">
        <v>306</v>
      </c>
      <c r="E826" s="3" t="s">
        <v>100</v>
      </c>
      <c r="F826" s="2"/>
      <c r="G826" s="2">
        <v>1115</v>
      </c>
      <c r="H826" s="4">
        <f t="shared" si="12"/>
        <v>54643.870000000032</v>
      </c>
      <c r="I826" s="1"/>
      <c r="J826" s="72">
        <v>1947</v>
      </c>
      <c r="K826" s="3"/>
    </row>
    <row r="827" spans="1:11" s="11" customFormat="1" ht="22.5" hidden="1" customHeight="1" x14ac:dyDescent="0.3">
      <c r="A827" s="3">
        <v>2020</v>
      </c>
      <c r="B827" s="3" t="s">
        <v>104</v>
      </c>
      <c r="C827" s="5">
        <v>43844</v>
      </c>
      <c r="D827" s="79" t="s">
        <v>432</v>
      </c>
      <c r="E827" s="3" t="s">
        <v>100</v>
      </c>
      <c r="F827" s="2"/>
      <c r="G827" s="2">
        <v>2140.8000000000002</v>
      </c>
      <c r="H827" s="4">
        <f t="shared" si="12"/>
        <v>52503.070000000029</v>
      </c>
      <c r="I827" s="1"/>
      <c r="J827" s="72">
        <v>1948</v>
      </c>
      <c r="K827" s="3"/>
    </row>
    <row r="828" spans="1:11" s="11" customFormat="1" ht="22.5" hidden="1" customHeight="1" x14ac:dyDescent="0.3">
      <c r="A828" s="3">
        <v>2020</v>
      </c>
      <c r="B828" s="3" t="s">
        <v>104</v>
      </c>
      <c r="C828" s="5">
        <v>43844</v>
      </c>
      <c r="D828" s="79" t="s">
        <v>229</v>
      </c>
      <c r="E828" s="3" t="s">
        <v>100</v>
      </c>
      <c r="F828" s="2"/>
      <c r="G828" s="2">
        <v>3000</v>
      </c>
      <c r="H828" s="4">
        <f t="shared" si="12"/>
        <v>49503.070000000029</v>
      </c>
      <c r="I828" s="1"/>
      <c r="J828" s="72">
        <v>1949</v>
      </c>
      <c r="K828" s="3"/>
    </row>
    <row r="829" spans="1:11" s="11" customFormat="1" ht="22.5" hidden="1" customHeight="1" x14ac:dyDescent="0.3">
      <c r="A829" s="3">
        <v>2020</v>
      </c>
      <c r="B829" s="3" t="s">
        <v>104</v>
      </c>
      <c r="C829" s="5">
        <v>43844</v>
      </c>
      <c r="D829" s="79" t="s">
        <v>387</v>
      </c>
      <c r="E829" s="3" t="s">
        <v>100</v>
      </c>
      <c r="F829" s="2"/>
      <c r="G829" s="2">
        <v>474.2</v>
      </c>
      <c r="H829" s="4">
        <f t="shared" si="12"/>
        <v>49028.870000000032</v>
      </c>
      <c r="I829" s="1"/>
      <c r="J829" s="72">
        <v>1950</v>
      </c>
      <c r="K829" s="3"/>
    </row>
    <row r="830" spans="1:11" s="11" customFormat="1" ht="22.5" hidden="1" customHeight="1" x14ac:dyDescent="0.3">
      <c r="A830" s="3">
        <v>2020</v>
      </c>
      <c r="B830" s="3" t="s">
        <v>104</v>
      </c>
      <c r="C830" s="5">
        <v>43844</v>
      </c>
      <c r="D830" s="79" t="s">
        <v>170</v>
      </c>
      <c r="E830" s="3" t="s">
        <v>100</v>
      </c>
      <c r="F830" s="2"/>
      <c r="G830" s="2">
        <v>2100</v>
      </c>
      <c r="H830" s="4">
        <f t="shared" si="12"/>
        <v>46928.870000000032</v>
      </c>
      <c r="I830" s="1"/>
      <c r="J830" s="72">
        <v>1951</v>
      </c>
      <c r="K830" s="3"/>
    </row>
    <row r="831" spans="1:11" s="11" customFormat="1" ht="22.5" hidden="1" customHeight="1" x14ac:dyDescent="0.3">
      <c r="A831" s="3">
        <v>2020</v>
      </c>
      <c r="B831" s="3" t="s">
        <v>104</v>
      </c>
      <c r="C831" s="5">
        <v>43844</v>
      </c>
      <c r="D831" s="79" t="s">
        <v>97</v>
      </c>
      <c r="E831" s="3" t="s">
        <v>100</v>
      </c>
      <c r="F831" s="2"/>
      <c r="G831" s="2">
        <v>7420</v>
      </c>
      <c r="H831" s="4">
        <f t="shared" si="12"/>
        <v>39508.870000000032</v>
      </c>
      <c r="I831" s="1"/>
      <c r="J831" s="72">
        <v>1952</v>
      </c>
      <c r="K831" s="3"/>
    </row>
    <row r="832" spans="1:11" s="11" customFormat="1" ht="22.5" hidden="1" customHeight="1" x14ac:dyDescent="0.3">
      <c r="A832" s="3">
        <v>2020</v>
      </c>
      <c r="B832" s="3" t="s">
        <v>104</v>
      </c>
      <c r="C832" s="5">
        <v>43844</v>
      </c>
      <c r="D832" s="79" t="s">
        <v>286</v>
      </c>
      <c r="E832" s="3" t="s">
        <v>100</v>
      </c>
      <c r="F832" s="2"/>
      <c r="G832" s="2">
        <v>11218.9</v>
      </c>
      <c r="H832" s="4">
        <f t="shared" si="12"/>
        <v>28289.97000000003</v>
      </c>
      <c r="I832" s="1"/>
      <c r="J832" s="72">
        <v>1953</v>
      </c>
      <c r="K832" s="3"/>
    </row>
    <row r="833" spans="1:11" s="11" customFormat="1" ht="22.5" hidden="1" customHeight="1" x14ac:dyDescent="0.3">
      <c r="A833" s="3">
        <v>2020</v>
      </c>
      <c r="B833" s="3" t="s">
        <v>104</v>
      </c>
      <c r="C833" s="5">
        <v>43844</v>
      </c>
      <c r="D833" s="79" t="s">
        <v>405</v>
      </c>
      <c r="E833" s="3" t="s">
        <v>100</v>
      </c>
      <c r="F833" s="2"/>
      <c r="G833" s="2">
        <v>2790</v>
      </c>
      <c r="H833" s="4">
        <f t="shared" si="12"/>
        <v>25499.97000000003</v>
      </c>
      <c r="I833" s="1"/>
      <c r="J833" s="72">
        <v>1954</v>
      </c>
      <c r="K833" s="3"/>
    </row>
    <row r="834" spans="1:11" s="11" customFormat="1" ht="22.5" hidden="1" customHeight="1" x14ac:dyDescent="0.3">
      <c r="A834" s="3">
        <v>2020</v>
      </c>
      <c r="B834" s="3" t="s">
        <v>104</v>
      </c>
      <c r="C834" s="5">
        <v>43844</v>
      </c>
      <c r="D834" s="79" t="s">
        <v>261</v>
      </c>
      <c r="E834" s="3" t="s">
        <v>100</v>
      </c>
      <c r="F834" s="2"/>
      <c r="G834" s="2">
        <v>1850</v>
      </c>
      <c r="H834" s="4">
        <f t="shared" si="12"/>
        <v>23649.97000000003</v>
      </c>
      <c r="I834" s="1"/>
      <c r="J834" s="72">
        <v>1955</v>
      </c>
      <c r="K834" s="3"/>
    </row>
    <row r="835" spans="1:11" s="11" customFormat="1" ht="22.5" hidden="1" customHeight="1" x14ac:dyDescent="0.3">
      <c r="A835" s="3">
        <v>2020</v>
      </c>
      <c r="B835" s="3" t="s">
        <v>104</v>
      </c>
      <c r="C835" s="5">
        <v>43844</v>
      </c>
      <c r="D835" s="79" t="s">
        <v>151</v>
      </c>
      <c r="E835" s="3" t="s">
        <v>100</v>
      </c>
      <c r="F835" s="2"/>
      <c r="G835" s="2">
        <v>500</v>
      </c>
      <c r="H835" s="4">
        <f t="shared" si="12"/>
        <v>23149.97000000003</v>
      </c>
      <c r="I835" s="1"/>
      <c r="J835" s="72">
        <v>1956</v>
      </c>
      <c r="K835" s="3"/>
    </row>
    <row r="836" spans="1:11" s="11" customFormat="1" ht="22.5" hidden="1" customHeight="1" x14ac:dyDescent="0.3">
      <c r="A836" s="3">
        <v>2020</v>
      </c>
      <c r="B836" s="3" t="s">
        <v>104</v>
      </c>
      <c r="C836" s="5">
        <v>43844</v>
      </c>
      <c r="D836" s="79" t="s">
        <v>452</v>
      </c>
      <c r="E836" s="3" t="s">
        <v>100</v>
      </c>
      <c r="F836" s="2"/>
      <c r="G836" s="2">
        <v>4307</v>
      </c>
      <c r="H836" s="4">
        <f t="shared" ref="H836:H899" si="13">H835+F836-G836</f>
        <v>18842.97000000003</v>
      </c>
      <c r="I836" s="1"/>
      <c r="J836" s="72">
        <v>1957</v>
      </c>
      <c r="K836" s="3"/>
    </row>
    <row r="837" spans="1:11" s="11" customFormat="1" ht="22.5" hidden="1" customHeight="1" x14ac:dyDescent="0.3">
      <c r="A837" s="3">
        <v>2020</v>
      </c>
      <c r="B837" s="3" t="s">
        <v>104</v>
      </c>
      <c r="C837" s="5">
        <v>43844</v>
      </c>
      <c r="D837" s="79" t="s">
        <v>312</v>
      </c>
      <c r="E837" s="3" t="s">
        <v>99</v>
      </c>
      <c r="F837" s="2"/>
      <c r="G837" s="2">
        <v>0.8</v>
      </c>
      <c r="H837" s="4">
        <f t="shared" si="13"/>
        <v>18842.170000000031</v>
      </c>
      <c r="I837" s="1" t="s">
        <v>331</v>
      </c>
      <c r="J837" s="72">
        <v>1958</v>
      </c>
      <c r="K837" s="3"/>
    </row>
    <row r="838" spans="1:11" s="11" customFormat="1" ht="22.5" hidden="1" customHeight="1" x14ac:dyDescent="0.3">
      <c r="A838" s="3">
        <v>2020</v>
      </c>
      <c r="B838" s="3" t="s">
        <v>104</v>
      </c>
      <c r="C838" s="5">
        <v>43844</v>
      </c>
      <c r="D838" s="79" t="s">
        <v>461</v>
      </c>
      <c r="E838" s="3" t="s">
        <v>310</v>
      </c>
      <c r="F838" s="2">
        <v>3450</v>
      </c>
      <c r="G838" s="2"/>
      <c r="H838" s="4">
        <f t="shared" si="13"/>
        <v>22292.170000000031</v>
      </c>
      <c r="I838" s="1"/>
      <c r="J838" s="72">
        <v>678</v>
      </c>
      <c r="K838" s="3"/>
    </row>
    <row r="839" spans="1:11" s="11" customFormat="1" ht="22.5" hidden="1" customHeight="1" x14ac:dyDescent="0.3">
      <c r="A839" s="3">
        <v>2020</v>
      </c>
      <c r="B839" s="3" t="s">
        <v>104</v>
      </c>
      <c r="C839" s="5">
        <v>43845</v>
      </c>
      <c r="D839" s="79" t="s">
        <v>474</v>
      </c>
      <c r="E839" s="3" t="s">
        <v>100</v>
      </c>
      <c r="F839" s="2"/>
      <c r="G839" s="2">
        <v>1011.4</v>
      </c>
      <c r="H839" s="4">
        <f t="shared" si="13"/>
        <v>21280.77000000003</v>
      </c>
      <c r="I839" s="1"/>
      <c r="J839" s="72">
        <v>1959</v>
      </c>
      <c r="K839" s="3"/>
    </row>
    <row r="840" spans="1:11" s="11" customFormat="1" ht="22.5" hidden="1" customHeight="1" x14ac:dyDescent="0.3">
      <c r="A840" s="3">
        <v>2020</v>
      </c>
      <c r="B840" s="3" t="s">
        <v>104</v>
      </c>
      <c r="C840" s="5">
        <v>43845</v>
      </c>
      <c r="D840" s="79" t="s">
        <v>384</v>
      </c>
      <c r="E840" s="3" t="s">
        <v>100</v>
      </c>
      <c r="F840" s="2"/>
      <c r="G840" s="2">
        <v>1805</v>
      </c>
      <c r="H840" s="4">
        <f t="shared" si="13"/>
        <v>19475.77000000003</v>
      </c>
      <c r="I840" s="1"/>
      <c r="J840" s="72">
        <v>1960</v>
      </c>
      <c r="K840" s="3"/>
    </row>
    <row r="841" spans="1:11" s="11" customFormat="1" ht="22.5" hidden="1" customHeight="1" x14ac:dyDescent="0.3">
      <c r="A841" s="3">
        <v>2020</v>
      </c>
      <c r="B841" s="3" t="s">
        <v>104</v>
      </c>
      <c r="C841" s="5">
        <v>43845</v>
      </c>
      <c r="D841" s="79" t="s">
        <v>312</v>
      </c>
      <c r="E841" s="3" t="s">
        <v>99</v>
      </c>
      <c r="F841" s="2"/>
      <c r="G841" s="2">
        <v>0.2</v>
      </c>
      <c r="H841" s="4">
        <f t="shared" si="13"/>
        <v>19475.570000000029</v>
      </c>
      <c r="I841" s="1" t="s">
        <v>331</v>
      </c>
      <c r="J841" s="72">
        <v>1961</v>
      </c>
      <c r="K841" s="3"/>
    </row>
    <row r="842" spans="1:11" s="11" customFormat="1" ht="22.5" hidden="1" customHeight="1" x14ac:dyDescent="0.3">
      <c r="A842" s="3">
        <v>2020</v>
      </c>
      <c r="B842" s="3" t="s">
        <v>104</v>
      </c>
      <c r="C842" s="5">
        <v>43845</v>
      </c>
      <c r="D842" s="79" t="s">
        <v>323</v>
      </c>
      <c r="E842" s="3" t="s">
        <v>99</v>
      </c>
      <c r="F842" s="2"/>
      <c r="G842" s="2">
        <v>3000</v>
      </c>
      <c r="H842" s="4">
        <f t="shared" si="13"/>
        <v>16475.570000000029</v>
      </c>
      <c r="I842" s="1" t="s">
        <v>332</v>
      </c>
      <c r="J842" s="72">
        <v>1962</v>
      </c>
      <c r="K842" s="3"/>
    </row>
    <row r="843" spans="1:11" s="11" customFormat="1" ht="22.5" hidden="1" customHeight="1" x14ac:dyDescent="0.3">
      <c r="A843" s="3">
        <v>2020</v>
      </c>
      <c r="B843" s="3" t="s">
        <v>104</v>
      </c>
      <c r="C843" s="5">
        <v>43845</v>
      </c>
      <c r="D843" s="79" t="s">
        <v>475</v>
      </c>
      <c r="E843" s="3" t="s">
        <v>100</v>
      </c>
      <c r="F843" s="2"/>
      <c r="G843" s="2">
        <v>245</v>
      </c>
      <c r="H843" s="4">
        <f t="shared" si="13"/>
        <v>16230.570000000029</v>
      </c>
      <c r="I843" s="1"/>
      <c r="J843" s="72">
        <v>1963</v>
      </c>
      <c r="K843" s="3"/>
    </row>
    <row r="844" spans="1:11" s="11" customFormat="1" ht="22.5" hidden="1" customHeight="1" x14ac:dyDescent="0.3">
      <c r="A844" s="3">
        <v>2020</v>
      </c>
      <c r="B844" s="3" t="s">
        <v>104</v>
      </c>
      <c r="C844" s="5">
        <v>43845</v>
      </c>
      <c r="D844" s="79" t="s">
        <v>312</v>
      </c>
      <c r="E844" s="3" t="s">
        <v>99</v>
      </c>
      <c r="F844" s="2"/>
      <c r="G844" s="2">
        <v>0.1</v>
      </c>
      <c r="H844" s="4">
        <f t="shared" si="13"/>
        <v>16230.470000000028</v>
      </c>
      <c r="I844" s="1" t="s">
        <v>331</v>
      </c>
      <c r="J844" s="72">
        <v>1964</v>
      </c>
      <c r="K844" s="3"/>
    </row>
    <row r="845" spans="1:11" s="11" customFormat="1" ht="22.5" hidden="1" customHeight="1" x14ac:dyDescent="0.3">
      <c r="A845" s="3">
        <v>2020</v>
      </c>
      <c r="B845" s="3" t="s">
        <v>104</v>
      </c>
      <c r="C845" s="5">
        <v>43845</v>
      </c>
      <c r="D845" s="79" t="s">
        <v>464</v>
      </c>
      <c r="E845" s="3" t="s">
        <v>310</v>
      </c>
      <c r="F845" s="2">
        <v>2420</v>
      </c>
      <c r="G845" s="2"/>
      <c r="H845" s="4">
        <f t="shared" si="13"/>
        <v>18650.47000000003</v>
      </c>
      <c r="I845" s="1"/>
      <c r="J845" s="72">
        <v>692</v>
      </c>
      <c r="K845" s="3"/>
    </row>
    <row r="846" spans="1:11" s="11" customFormat="1" ht="22.5" hidden="1" customHeight="1" x14ac:dyDescent="0.3">
      <c r="A846" s="3">
        <v>2020</v>
      </c>
      <c r="B846" s="3" t="s">
        <v>104</v>
      </c>
      <c r="C846" s="5">
        <v>43845</v>
      </c>
      <c r="D846" s="79" t="s">
        <v>320</v>
      </c>
      <c r="E846" s="3" t="s">
        <v>259</v>
      </c>
      <c r="F846" s="2">
        <v>650</v>
      </c>
      <c r="G846" s="2"/>
      <c r="H846" s="4">
        <f t="shared" si="13"/>
        <v>19300.47000000003</v>
      </c>
      <c r="I846" s="1" t="s">
        <v>334</v>
      </c>
      <c r="J846" s="72">
        <v>1301</v>
      </c>
      <c r="K846" s="3"/>
    </row>
    <row r="847" spans="1:11" s="11" customFormat="1" ht="22.5" hidden="1" customHeight="1" x14ac:dyDescent="0.3">
      <c r="A847" s="3">
        <v>2020</v>
      </c>
      <c r="B847" s="3" t="s">
        <v>104</v>
      </c>
      <c r="C847" s="5">
        <v>43845</v>
      </c>
      <c r="D847" s="79" t="s">
        <v>343</v>
      </c>
      <c r="E847" s="3" t="s">
        <v>259</v>
      </c>
      <c r="F847" s="2">
        <v>360</v>
      </c>
      <c r="G847" s="2"/>
      <c r="H847" s="4">
        <f t="shared" si="13"/>
        <v>19660.47000000003</v>
      </c>
      <c r="I847" s="1" t="s">
        <v>413</v>
      </c>
      <c r="J847" s="72">
        <v>1302</v>
      </c>
      <c r="K847" s="3"/>
    </row>
    <row r="848" spans="1:11" s="11" customFormat="1" ht="22.5" hidden="1" customHeight="1" x14ac:dyDescent="0.3">
      <c r="A848" s="3">
        <v>2020</v>
      </c>
      <c r="B848" s="3" t="s">
        <v>104</v>
      </c>
      <c r="C848" s="5">
        <v>43846</v>
      </c>
      <c r="D848" s="79" t="s">
        <v>1447</v>
      </c>
      <c r="E848" s="3" t="s">
        <v>310</v>
      </c>
      <c r="F848" s="2">
        <v>1980</v>
      </c>
      <c r="G848" s="2"/>
      <c r="H848" s="4">
        <f t="shared" si="13"/>
        <v>21640.47000000003</v>
      </c>
      <c r="I848" s="1"/>
      <c r="J848" s="72">
        <v>685</v>
      </c>
      <c r="K848" s="3"/>
    </row>
    <row r="849" spans="1:11" s="11" customFormat="1" ht="22.5" hidden="1" customHeight="1" x14ac:dyDescent="0.3">
      <c r="A849" s="3">
        <v>2020</v>
      </c>
      <c r="B849" s="3" t="s">
        <v>104</v>
      </c>
      <c r="C849" s="5">
        <v>43846</v>
      </c>
      <c r="D849" s="79" t="s">
        <v>352</v>
      </c>
      <c r="E849" s="3" t="s">
        <v>100</v>
      </c>
      <c r="F849" s="2"/>
      <c r="G849" s="2">
        <v>3000</v>
      </c>
      <c r="H849" s="4">
        <f t="shared" si="13"/>
        <v>18640.47000000003</v>
      </c>
      <c r="I849" s="1"/>
      <c r="J849" s="72">
        <v>1968</v>
      </c>
      <c r="K849" s="3"/>
    </row>
    <row r="850" spans="1:11" s="11" customFormat="1" ht="22.5" hidden="1" customHeight="1" x14ac:dyDescent="0.3">
      <c r="A850" s="3">
        <v>2020</v>
      </c>
      <c r="B850" s="3" t="s">
        <v>104</v>
      </c>
      <c r="C850" s="5">
        <v>43846</v>
      </c>
      <c r="D850" s="79" t="s">
        <v>1447</v>
      </c>
      <c r="E850" s="3" t="s">
        <v>100</v>
      </c>
      <c r="F850" s="2"/>
      <c r="G850" s="2">
        <v>531.36</v>
      </c>
      <c r="H850" s="4">
        <f t="shared" si="13"/>
        <v>18109.11000000003</v>
      </c>
      <c r="I850" s="1"/>
      <c r="J850" s="72">
        <v>1969</v>
      </c>
      <c r="K850" s="3"/>
    </row>
    <row r="851" spans="1:11" s="11" customFormat="1" ht="22.5" hidden="1" customHeight="1" x14ac:dyDescent="0.3">
      <c r="A851" s="3">
        <v>2020</v>
      </c>
      <c r="B851" s="3" t="s">
        <v>104</v>
      </c>
      <c r="C851" s="5">
        <v>43846</v>
      </c>
      <c r="D851" s="79" t="s">
        <v>312</v>
      </c>
      <c r="E851" s="3" t="s">
        <v>99</v>
      </c>
      <c r="F851" s="2"/>
      <c r="G851" s="2">
        <v>0.2</v>
      </c>
      <c r="H851" s="4">
        <f t="shared" si="13"/>
        <v>18108.910000000029</v>
      </c>
      <c r="I851" s="1" t="s">
        <v>331</v>
      </c>
      <c r="J851" s="72">
        <v>1970</v>
      </c>
      <c r="K851" s="3"/>
    </row>
    <row r="852" spans="1:11" s="11" customFormat="1" ht="22.5" hidden="1" customHeight="1" x14ac:dyDescent="0.3">
      <c r="A852" s="3">
        <v>2020</v>
      </c>
      <c r="B852" s="3" t="s">
        <v>104</v>
      </c>
      <c r="C852" s="5">
        <v>43847</v>
      </c>
      <c r="D852" s="79" t="s">
        <v>165</v>
      </c>
      <c r="E852" s="3" t="s">
        <v>310</v>
      </c>
      <c r="F852" s="2">
        <v>8110</v>
      </c>
      <c r="G852" s="2"/>
      <c r="H852" s="4">
        <f t="shared" si="13"/>
        <v>26218.910000000029</v>
      </c>
      <c r="I852" s="1"/>
      <c r="J852" s="72">
        <v>686</v>
      </c>
      <c r="K852" s="3"/>
    </row>
    <row r="853" spans="1:11" s="11" customFormat="1" ht="22.5" hidden="1" customHeight="1" x14ac:dyDescent="0.3">
      <c r="A853" s="3">
        <v>2020</v>
      </c>
      <c r="B853" s="3" t="s">
        <v>104</v>
      </c>
      <c r="C853" s="5">
        <v>43847</v>
      </c>
      <c r="D853" s="79" t="s">
        <v>158</v>
      </c>
      <c r="E853" s="3" t="s">
        <v>310</v>
      </c>
      <c r="F853" s="2">
        <v>20660</v>
      </c>
      <c r="G853" s="2"/>
      <c r="H853" s="4">
        <f t="shared" si="13"/>
        <v>46878.910000000033</v>
      </c>
      <c r="I853" s="1"/>
      <c r="J853" s="72">
        <v>687</v>
      </c>
      <c r="K853" s="3"/>
    </row>
    <row r="854" spans="1:11" s="11" customFormat="1" ht="22.5" hidden="1" customHeight="1" x14ac:dyDescent="0.3">
      <c r="A854" s="3">
        <v>2020</v>
      </c>
      <c r="B854" s="3" t="s">
        <v>104</v>
      </c>
      <c r="C854" s="5">
        <v>43850</v>
      </c>
      <c r="D854" s="79" t="s">
        <v>323</v>
      </c>
      <c r="E854" s="3" t="s">
        <v>99</v>
      </c>
      <c r="F854" s="2"/>
      <c r="G854" s="2">
        <v>3000</v>
      </c>
      <c r="H854" s="4">
        <f t="shared" si="13"/>
        <v>43878.910000000033</v>
      </c>
      <c r="I854" s="1" t="s">
        <v>332</v>
      </c>
      <c r="J854" s="72">
        <v>1971</v>
      </c>
      <c r="K854" s="3"/>
    </row>
    <row r="855" spans="1:11" s="11" customFormat="1" ht="22.5" hidden="1" customHeight="1" x14ac:dyDescent="0.3">
      <c r="A855" s="3">
        <v>2020</v>
      </c>
      <c r="B855" s="3" t="s">
        <v>104</v>
      </c>
      <c r="C855" s="5">
        <v>43850</v>
      </c>
      <c r="D855" s="79" t="s">
        <v>324</v>
      </c>
      <c r="E855" s="3" t="s">
        <v>100</v>
      </c>
      <c r="F855" s="2"/>
      <c r="G855" s="2">
        <v>3300</v>
      </c>
      <c r="H855" s="4">
        <f t="shared" si="13"/>
        <v>40578.910000000033</v>
      </c>
      <c r="I855" s="1"/>
      <c r="J855" s="72">
        <v>1972</v>
      </c>
      <c r="K855" s="3"/>
    </row>
    <row r="856" spans="1:11" s="11" customFormat="1" ht="22.5" hidden="1" customHeight="1" x14ac:dyDescent="0.3">
      <c r="A856" s="3">
        <v>2020</v>
      </c>
      <c r="B856" s="3" t="s">
        <v>104</v>
      </c>
      <c r="C856" s="5">
        <v>43850</v>
      </c>
      <c r="D856" s="79" t="s">
        <v>476</v>
      </c>
      <c r="E856" s="3" t="s">
        <v>100</v>
      </c>
      <c r="F856" s="2"/>
      <c r="G856" s="2">
        <v>3200</v>
      </c>
      <c r="H856" s="4">
        <f t="shared" si="13"/>
        <v>37378.910000000033</v>
      </c>
      <c r="I856" s="1"/>
      <c r="J856" s="72">
        <v>1973</v>
      </c>
      <c r="K856" s="3"/>
    </row>
    <row r="857" spans="1:11" s="11" customFormat="1" ht="22.5" hidden="1" customHeight="1" x14ac:dyDescent="0.3">
      <c r="A857" s="3">
        <v>2020</v>
      </c>
      <c r="B857" s="3" t="s">
        <v>104</v>
      </c>
      <c r="C857" s="5">
        <v>43850</v>
      </c>
      <c r="D857" s="79" t="s">
        <v>462</v>
      </c>
      <c r="E857" s="3" t="s">
        <v>100</v>
      </c>
      <c r="F857" s="2"/>
      <c r="G857" s="2">
        <v>7800</v>
      </c>
      <c r="H857" s="4">
        <f t="shared" si="13"/>
        <v>29578.910000000033</v>
      </c>
      <c r="I857" s="1"/>
      <c r="J857" s="72">
        <v>1974</v>
      </c>
      <c r="K857" s="3"/>
    </row>
    <row r="858" spans="1:11" s="11" customFormat="1" ht="22.5" hidden="1" customHeight="1" x14ac:dyDescent="0.3">
      <c r="A858" s="3">
        <v>2020</v>
      </c>
      <c r="B858" s="3" t="s">
        <v>104</v>
      </c>
      <c r="C858" s="5">
        <v>43850</v>
      </c>
      <c r="D858" s="79" t="s">
        <v>170</v>
      </c>
      <c r="E858" s="3" t="s">
        <v>100</v>
      </c>
      <c r="F858" s="2"/>
      <c r="G858" s="2">
        <v>1050</v>
      </c>
      <c r="H858" s="4">
        <f t="shared" si="13"/>
        <v>28528.910000000033</v>
      </c>
      <c r="I858" s="1"/>
      <c r="J858" s="72">
        <v>1975</v>
      </c>
      <c r="K858" s="3"/>
    </row>
    <row r="859" spans="1:11" s="11" customFormat="1" ht="22.5" hidden="1" customHeight="1" x14ac:dyDescent="0.3">
      <c r="A859" s="3">
        <v>2020</v>
      </c>
      <c r="B859" s="3" t="s">
        <v>104</v>
      </c>
      <c r="C859" s="5">
        <v>43850</v>
      </c>
      <c r="D859" s="79" t="s">
        <v>118</v>
      </c>
      <c r="E859" s="3" t="s">
        <v>100</v>
      </c>
      <c r="F859" s="2"/>
      <c r="G859" s="2">
        <v>4175.5</v>
      </c>
      <c r="H859" s="4">
        <f t="shared" si="13"/>
        <v>24353.410000000033</v>
      </c>
      <c r="I859" s="1"/>
      <c r="J859" s="72">
        <v>1976</v>
      </c>
      <c r="K859" s="3"/>
    </row>
    <row r="860" spans="1:11" s="11" customFormat="1" ht="22.5" hidden="1" customHeight="1" x14ac:dyDescent="0.3">
      <c r="A860" s="3">
        <v>2020</v>
      </c>
      <c r="B860" s="3" t="s">
        <v>104</v>
      </c>
      <c r="C860" s="5">
        <v>43850</v>
      </c>
      <c r="D860" s="79" t="s">
        <v>312</v>
      </c>
      <c r="E860" s="3" t="s">
        <v>99</v>
      </c>
      <c r="F860" s="2"/>
      <c r="G860" s="2">
        <v>0.5</v>
      </c>
      <c r="H860" s="4">
        <f t="shared" si="13"/>
        <v>24352.910000000033</v>
      </c>
      <c r="I860" s="1" t="s">
        <v>331</v>
      </c>
      <c r="J860" s="72">
        <v>1977</v>
      </c>
      <c r="K860" s="3"/>
    </row>
    <row r="861" spans="1:11" s="11" customFormat="1" ht="22.5" hidden="1" customHeight="1" x14ac:dyDescent="0.3">
      <c r="A861" s="3">
        <v>2020</v>
      </c>
      <c r="B861" s="3" t="s">
        <v>104</v>
      </c>
      <c r="C861" s="5">
        <v>43851</v>
      </c>
      <c r="D861" s="79" t="s">
        <v>478</v>
      </c>
      <c r="E861" s="3" t="s">
        <v>100</v>
      </c>
      <c r="F861" s="2"/>
      <c r="G861" s="2">
        <v>466</v>
      </c>
      <c r="H861" s="4">
        <f t="shared" si="13"/>
        <v>23886.910000000033</v>
      </c>
      <c r="I861" s="1"/>
      <c r="J861" s="72">
        <v>1983</v>
      </c>
      <c r="K861" s="3"/>
    </row>
    <row r="862" spans="1:11" s="11" customFormat="1" ht="22.5" hidden="1" customHeight="1" x14ac:dyDescent="0.3">
      <c r="A862" s="3">
        <v>2020</v>
      </c>
      <c r="B862" s="3" t="s">
        <v>104</v>
      </c>
      <c r="C862" s="5">
        <v>43851</v>
      </c>
      <c r="D862" s="79" t="s">
        <v>323</v>
      </c>
      <c r="E862" s="3" t="s">
        <v>99</v>
      </c>
      <c r="F862" s="2"/>
      <c r="G862" s="2">
        <v>5000</v>
      </c>
      <c r="H862" s="4">
        <f t="shared" si="13"/>
        <v>18886.910000000033</v>
      </c>
      <c r="I862" s="1" t="s">
        <v>332</v>
      </c>
      <c r="J862" s="72">
        <v>1984</v>
      </c>
      <c r="K862" s="3"/>
    </row>
    <row r="863" spans="1:11" s="11" customFormat="1" ht="22.5" hidden="1" customHeight="1" x14ac:dyDescent="0.3">
      <c r="A863" s="3">
        <v>2020</v>
      </c>
      <c r="B863" s="3" t="s">
        <v>104</v>
      </c>
      <c r="C863" s="5">
        <v>43851</v>
      </c>
      <c r="D863" s="79" t="s">
        <v>26</v>
      </c>
      <c r="E863" s="3" t="s">
        <v>310</v>
      </c>
      <c r="F863" s="2">
        <v>7200</v>
      </c>
      <c r="G863" s="2"/>
      <c r="H863" s="4">
        <f t="shared" si="13"/>
        <v>26086.910000000033</v>
      </c>
      <c r="I863" s="1"/>
      <c r="J863" s="72">
        <v>693</v>
      </c>
      <c r="K863" s="3"/>
    </row>
    <row r="864" spans="1:11" s="11" customFormat="1" ht="22.5" hidden="1" customHeight="1" x14ac:dyDescent="0.3">
      <c r="A864" s="3">
        <v>2020</v>
      </c>
      <c r="B864" s="3" t="s">
        <v>104</v>
      </c>
      <c r="C864" s="5">
        <v>43853</v>
      </c>
      <c r="D864" s="79" t="s">
        <v>40</v>
      </c>
      <c r="E864" s="3" t="s">
        <v>100</v>
      </c>
      <c r="F864" s="2"/>
      <c r="G864" s="2">
        <v>5000</v>
      </c>
      <c r="H864" s="4">
        <f t="shared" si="13"/>
        <v>21086.910000000033</v>
      </c>
      <c r="I864" s="1"/>
      <c r="J864" s="72">
        <v>1985</v>
      </c>
      <c r="K864" s="3"/>
    </row>
    <row r="865" spans="1:11" s="11" customFormat="1" ht="22.5" hidden="1" customHeight="1" x14ac:dyDescent="0.3">
      <c r="A865" s="3">
        <v>2020</v>
      </c>
      <c r="B865" s="3" t="s">
        <v>104</v>
      </c>
      <c r="C865" s="5">
        <v>43853</v>
      </c>
      <c r="D865" s="79" t="s">
        <v>312</v>
      </c>
      <c r="E865" s="3" t="s">
        <v>99</v>
      </c>
      <c r="F865" s="2"/>
      <c r="G865" s="2">
        <v>0.1</v>
      </c>
      <c r="H865" s="4">
        <f t="shared" si="13"/>
        <v>21086.810000000034</v>
      </c>
      <c r="I865" s="1" t="s">
        <v>331</v>
      </c>
      <c r="J865" s="72">
        <v>1986</v>
      </c>
      <c r="K865" s="3"/>
    </row>
    <row r="866" spans="1:11" s="11" customFormat="1" ht="22.5" hidden="1" customHeight="1" x14ac:dyDescent="0.3">
      <c r="A866" s="3">
        <v>2020</v>
      </c>
      <c r="B866" s="3" t="s">
        <v>104</v>
      </c>
      <c r="C866" s="5">
        <v>43853</v>
      </c>
      <c r="D866" s="79" t="s">
        <v>460</v>
      </c>
      <c r="E866" s="3" t="s">
        <v>310</v>
      </c>
      <c r="F866" s="2">
        <v>2050</v>
      </c>
      <c r="G866" s="2"/>
      <c r="H866" s="4">
        <f t="shared" si="13"/>
        <v>23136.810000000034</v>
      </c>
      <c r="I866" s="1"/>
      <c r="J866" s="72">
        <v>694</v>
      </c>
      <c r="K866" s="3"/>
    </row>
    <row r="867" spans="1:11" s="11" customFormat="1" ht="22.5" hidden="1" customHeight="1" x14ac:dyDescent="0.3">
      <c r="A867" s="3">
        <v>2020</v>
      </c>
      <c r="B867" s="3" t="s">
        <v>104</v>
      </c>
      <c r="C867" s="5">
        <v>43860</v>
      </c>
      <c r="D867" s="79" t="s">
        <v>323</v>
      </c>
      <c r="E867" s="3" t="s">
        <v>99</v>
      </c>
      <c r="F867" s="2"/>
      <c r="G867" s="2">
        <v>3000</v>
      </c>
      <c r="H867" s="4">
        <f t="shared" si="13"/>
        <v>20136.810000000034</v>
      </c>
      <c r="I867" s="1" t="s">
        <v>332</v>
      </c>
      <c r="J867" s="72">
        <v>1989</v>
      </c>
      <c r="K867" s="3"/>
    </row>
    <row r="868" spans="1:11" s="11" customFormat="1" ht="22.5" hidden="1" customHeight="1" x14ac:dyDescent="0.3">
      <c r="A868" s="3">
        <v>2020</v>
      </c>
      <c r="B868" s="3" t="s">
        <v>104</v>
      </c>
      <c r="C868" s="5">
        <v>43860</v>
      </c>
      <c r="D868" s="79" t="s">
        <v>313</v>
      </c>
      <c r="E868" s="3" t="s">
        <v>99</v>
      </c>
      <c r="F868" s="2">
        <v>20000</v>
      </c>
      <c r="G868" s="2"/>
      <c r="H868" s="4">
        <f t="shared" si="13"/>
        <v>40136.810000000034</v>
      </c>
      <c r="I868" s="1" t="s">
        <v>272</v>
      </c>
      <c r="J868" s="72">
        <v>1990</v>
      </c>
      <c r="K868" s="3"/>
    </row>
    <row r="869" spans="1:11" s="11" customFormat="1" ht="22.5" hidden="1" customHeight="1" x14ac:dyDescent="0.3">
      <c r="A869" s="3">
        <v>2020</v>
      </c>
      <c r="B869" s="3" t="s">
        <v>104</v>
      </c>
      <c r="C869" s="5">
        <v>43860</v>
      </c>
      <c r="D869" s="79" t="s">
        <v>340</v>
      </c>
      <c r="E869" s="3" t="s">
        <v>100</v>
      </c>
      <c r="F869" s="2"/>
      <c r="G869" s="12">
        <v>26947.42</v>
      </c>
      <c r="H869" s="4">
        <f t="shared" si="13"/>
        <v>13189.390000000036</v>
      </c>
      <c r="I869" s="1"/>
      <c r="J869" s="72">
        <v>1991</v>
      </c>
      <c r="K869" s="3"/>
    </row>
    <row r="870" spans="1:11" s="11" customFormat="1" ht="22.5" hidden="1" customHeight="1" x14ac:dyDescent="0.3">
      <c r="A870" s="3">
        <v>2020</v>
      </c>
      <c r="B870" s="3" t="s">
        <v>104</v>
      </c>
      <c r="C870" s="5">
        <v>43860</v>
      </c>
      <c r="D870" s="79" t="s">
        <v>312</v>
      </c>
      <c r="E870" s="3" t="s">
        <v>99</v>
      </c>
      <c r="F870" s="2"/>
      <c r="G870" s="2">
        <v>0.1</v>
      </c>
      <c r="H870" s="4">
        <f t="shared" si="13"/>
        <v>13189.290000000035</v>
      </c>
      <c r="I870" s="1" t="s">
        <v>331</v>
      </c>
      <c r="J870" s="72">
        <v>1992</v>
      </c>
      <c r="K870" s="3"/>
    </row>
    <row r="871" spans="1:11" s="11" customFormat="1" ht="22.5" hidden="1" customHeight="1" x14ac:dyDescent="0.3">
      <c r="A871" s="3">
        <v>2020</v>
      </c>
      <c r="B871" s="3" t="s">
        <v>104</v>
      </c>
      <c r="C871" s="5">
        <v>43860</v>
      </c>
      <c r="D871" s="79" t="s">
        <v>339</v>
      </c>
      <c r="E871" s="3" t="s">
        <v>310</v>
      </c>
      <c r="F871" s="26">
        <v>1000</v>
      </c>
      <c r="G871" s="26"/>
      <c r="H871" s="4">
        <f t="shared" si="13"/>
        <v>14189.290000000035</v>
      </c>
      <c r="I871" s="1"/>
      <c r="J871" s="72">
        <v>696</v>
      </c>
      <c r="K871" s="3"/>
    </row>
    <row r="872" spans="1:11" s="80" customFormat="1" ht="22.5" hidden="1" customHeight="1" thickBot="1" x14ac:dyDescent="0.35">
      <c r="A872" s="34">
        <v>2020</v>
      </c>
      <c r="B872" s="34" t="s">
        <v>358</v>
      </c>
      <c r="C872" s="19">
        <v>43862</v>
      </c>
      <c r="D872" s="132" t="s">
        <v>312</v>
      </c>
      <c r="E872" s="34" t="s">
        <v>99</v>
      </c>
      <c r="F872" s="21"/>
      <c r="G872" s="21">
        <v>40</v>
      </c>
      <c r="H872" s="22">
        <f t="shared" si="13"/>
        <v>14149.290000000035</v>
      </c>
      <c r="I872" s="24" t="s">
        <v>331</v>
      </c>
      <c r="J872" s="76">
        <v>1998</v>
      </c>
      <c r="K872" s="34"/>
    </row>
    <row r="873" spans="1:11" s="11" customFormat="1" ht="22.5" hidden="1" customHeight="1" x14ac:dyDescent="0.3">
      <c r="A873" s="3">
        <v>2020</v>
      </c>
      <c r="B873" s="3" t="s">
        <v>358</v>
      </c>
      <c r="C873" s="5">
        <v>43864</v>
      </c>
      <c r="D873" s="79" t="s">
        <v>473</v>
      </c>
      <c r="E873" s="3" t="s">
        <v>310</v>
      </c>
      <c r="F873" s="2">
        <v>5250</v>
      </c>
      <c r="G873" s="2"/>
      <c r="H873" s="4">
        <f t="shared" si="13"/>
        <v>19399.290000000037</v>
      </c>
      <c r="I873" s="1"/>
      <c r="J873" s="72">
        <v>697</v>
      </c>
      <c r="K873" s="3"/>
    </row>
    <row r="874" spans="1:11" s="11" customFormat="1" ht="22.5" hidden="1" customHeight="1" x14ac:dyDescent="0.3">
      <c r="A874" s="3">
        <v>2020</v>
      </c>
      <c r="B874" s="3" t="s">
        <v>358</v>
      </c>
      <c r="C874" s="5">
        <v>43864</v>
      </c>
      <c r="D874" s="79" t="s">
        <v>460</v>
      </c>
      <c r="E874" s="3" t="s">
        <v>310</v>
      </c>
      <c r="F874" s="2">
        <v>2050</v>
      </c>
      <c r="G874" s="2"/>
      <c r="H874" s="4">
        <f t="shared" si="13"/>
        <v>21449.290000000037</v>
      </c>
      <c r="I874" s="1"/>
      <c r="J874" s="72">
        <v>699</v>
      </c>
      <c r="K874" s="3"/>
    </row>
    <row r="875" spans="1:11" s="11" customFormat="1" ht="22.5" hidden="1" customHeight="1" x14ac:dyDescent="0.3">
      <c r="A875" s="3">
        <v>2020</v>
      </c>
      <c r="B875" s="3" t="s">
        <v>358</v>
      </c>
      <c r="C875" s="5">
        <v>43865</v>
      </c>
      <c r="D875" s="79" t="s">
        <v>86</v>
      </c>
      <c r="E875" s="3" t="s">
        <v>99</v>
      </c>
      <c r="F875" s="2"/>
      <c r="G875" s="2">
        <v>18171.2</v>
      </c>
      <c r="H875" s="4">
        <f t="shared" si="13"/>
        <v>3278.0900000000365</v>
      </c>
      <c r="I875" s="1"/>
      <c r="J875" s="72">
        <v>2005</v>
      </c>
      <c r="K875" s="3"/>
    </row>
    <row r="876" spans="1:11" s="11" customFormat="1" ht="22.5" hidden="1" customHeight="1" x14ac:dyDescent="0.3">
      <c r="A876" s="3">
        <v>2020</v>
      </c>
      <c r="B876" s="3" t="s">
        <v>358</v>
      </c>
      <c r="C876" s="5">
        <v>43865</v>
      </c>
      <c r="D876" s="79" t="s">
        <v>285</v>
      </c>
      <c r="E876" s="3" t="s">
        <v>99</v>
      </c>
      <c r="F876" s="2"/>
      <c r="G876" s="2">
        <v>1380</v>
      </c>
      <c r="H876" s="4">
        <f t="shared" si="13"/>
        <v>1898.0900000000365</v>
      </c>
      <c r="I876" s="1"/>
      <c r="J876" s="72">
        <v>2006</v>
      </c>
      <c r="K876" s="3"/>
    </row>
    <row r="877" spans="1:11" s="11" customFormat="1" ht="22.5" hidden="1" customHeight="1" x14ac:dyDescent="0.3">
      <c r="A877" s="3">
        <v>2020</v>
      </c>
      <c r="B877" s="3" t="s">
        <v>358</v>
      </c>
      <c r="C877" s="5">
        <v>43865</v>
      </c>
      <c r="D877" s="79" t="s">
        <v>312</v>
      </c>
      <c r="E877" s="3" t="s">
        <v>99</v>
      </c>
      <c r="F877" s="2"/>
      <c r="G877" s="2">
        <v>0.1</v>
      </c>
      <c r="H877" s="4">
        <f t="shared" si="13"/>
        <v>1897.9900000000366</v>
      </c>
      <c r="I877" s="1" t="s">
        <v>331</v>
      </c>
      <c r="J877" s="72">
        <v>2007</v>
      </c>
      <c r="K877" s="3"/>
    </row>
    <row r="878" spans="1:11" s="11" customFormat="1" ht="22.5" hidden="1" customHeight="1" x14ac:dyDescent="0.3">
      <c r="A878" s="3">
        <v>2020</v>
      </c>
      <c r="B878" s="3" t="s">
        <v>358</v>
      </c>
      <c r="C878" s="5">
        <v>43866</v>
      </c>
      <c r="D878" s="79" t="s">
        <v>313</v>
      </c>
      <c r="E878" s="3" t="s">
        <v>99</v>
      </c>
      <c r="F878" s="2">
        <v>10000</v>
      </c>
      <c r="G878" s="2"/>
      <c r="H878" s="4">
        <f t="shared" si="13"/>
        <v>11897.990000000036</v>
      </c>
      <c r="I878" s="1" t="s">
        <v>272</v>
      </c>
      <c r="J878" s="72">
        <v>2008</v>
      </c>
      <c r="K878" s="3"/>
    </row>
    <row r="879" spans="1:11" s="11" customFormat="1" ht="22.5" hidden="1" customHeight="1" x14ac:dyDescent="0.3">
      <c r="A879" s="3">
        <v>2020</v>
      </c>
      <c r="B879" s="3" t="s">
        <v>358</v>
      </c>
      <c r="C879" s="5">
        <v>43866</v>
      </c>
      <c r="D879" s="79" t="s">
        <v>40</v>
      </c>
      <c r="E879" s="3" t="s">
        <v>100</v>
      </c>
      <c r="F879" s="2"/>
      <c r="G879" s="2">
        <v>5000</v>
      </c>
      <c r="H879" s="4">
        <f t="shared" si="13"/>
        <v>6897.9900000000362</v>
      </c>
      <c r="I879" s="1"/>
      <c r="J879" s="72">
        <v>2009</v>
      </c>
      <c r="K879" s="3"/>
    </row>
    <row r="880" spans="1:11" s="11" customFormat="1" ht="22.5" hidden="1" customHeight="1" x14ac:dyDescent="0.3">
      <c r="A880" s="3">
        <v>2020</v>
      </c>
      <c r="B880" s="3" t="s">
        <v>358</v>
      </c>
      <c r="C880" s="5">
        <v>43866</v>
      </c>
      <c r="D880" s="79" t="s">
        <v>245</v>
      </c>
      <c r="E880" s="3" t="s">
        <v>100</v>
      </c>
      <c r="F880" s="2"/>
      <c r="G880" s="2">
        <v>1086.56</v>
      </c>
      <c r="H880" s="4">
        <f t="shared" si="13"/>
        <v>5811.4300000000367</v>
      </c>
      <c r="I880" s="1"/>
      <c r="J880" s="72">
        <v>2010</v>
      </c>
      <c r="K880" s="3"/>
    </row>
    <row r="881" spans="1:11" s="11" customFormat="1" ht="22.5" hidden="1" customHeight="1" x14ac:dyDescent="0.3">
      <c r="A881" s="3">
        <v>2020</v>
      </c>
      <c r="B881" s="3" t="s">
        <v>358</v>
      </c>
      <c r="C881" s="5">
        <v>43866</v>
      </c>
      <c r="D881" s="79" t="s">
        <v>263</v>
      </c>
      <c r="E881" s="3" t="s">
        <v>100</v>
      </c>
      <c r="F881" s="2"/>
      <c r="G881" s="2">
        <v>261.85000000000002</v>
      </c>
      <c r="H881" s="4">
        <f t="shared" si="13"/>
        <v>5549.5800000000363</v>
      </c>
      <c r="I881" s="1"/>
      <c r="J881" s="72">
        <v>2011</v>
      </c>
      <c r="K881" s="3"/>
    </row>
    <row r="882" spans="1:11" s="11" customFormat="1" ht="22.5" hidden="1" customHeight="1" x14ac:dyDescent="0.3">
      <c r="A882" s="3">
        <v>2020</v>
      </c>
      <c r="B882" s="3" t="s">
        <v>358</v>
      </c>
      <c r="C882" s="5">
        <v>43866</v>
      </c>
      <c r="D882" s="79" t="s">
        <v>376</v>
      </c>
      <c r="E882" s="3" t="s">
        <v>100</v>
      </c>
      <c r="F882" s="2"/>
      <c r="G882" s="2">
        <v>1200</v>
      </c>
      <c r="H882" s="4">
        <f t="shared" si="13"/>
        <v>4349.5800000000363</v>
      </c>
      <c r="I882" s="1"/>
      <c r="J882" s="72">
        <v>2012</v>
      </c>
      <c r="K882" s="3"/>
    </row>
    <row r="883" spans="1:11" s="11" customFormat="1" ht="22.5" hidden="1" customHeight="1" x14ac:dyDescent="0.3">
      <c r="A883" s="3">
        <v>2020</v>
      </c>
      <c r="B883" s="3" t="s">
        <v>358</v>
      </c>
      <c r="C883" s="5">
        <v>43866</v>
      </c>
      <c r="D883" s="79" t="s">
        <v>294</v>
      </c>
      <c r="E883" s="3" t="s">
        <v>99</v>
      </c>
      <c r="F883" s="2"/>
      <c r="G883" s="2">
        <v>2000</v>
      </c>
      <c r="H883" s="4">
        <f t="shared" si="13"/>
        <v>2349.5800000000363</v>
      </c>
      <c r="I883" s="1" t="s">
        <v>334</v>
      </c>
      <c r="J883" s="72">
        <v>2013</v>
      </c>
      <c r="K883" s="3"/>
    </row>
    <row r="884" spans="1:11" s="11" customFormat="1" ht="22.5" hidden="1" customHeight="1" x14ac:dyDescent="0.3">
      <c r="A884" s="3">
        <v>2020</v>
      </c>
      <c r="B884" s="3" t="s">
        <v>358</v>
      </c>
      <c r="C884" s="5">
        <v>43866</v>
      </c>
      <c r="D884" s="79" t="s">
        <v>312</v>
      </c>
      <c r="E884" s="3" t="s">
        <v>99</v>
      </c>
      <c r="F884" s="2"/>
      <c r="G884" s="2">
        <v>0.4</v>
      </c>
      <c r="H884" s="4">
        <f t="shared" si="13"/>
        <v>2349.1800000000362</v>
      </c>
      <c r="I884" s="1" t="s">
        <v>331</v>
      </c>
      <c r="J884" s="72">
        <v>2014</v>
      </c>
      <c r="K884" s="3"/>
    </row>
    <row r="885" spans="1:11" s="11" customFormat="1" ht="22.5" hidden="1" customHeight="1" x14ac:dyDescent="0.3">
      <c r="A885" s="3">
        <v>2020</v>
      </c>
      <c r="B885" s="3" t="s">
        <v>358</v>
      </c>
      <c r="C885" s="5">
        <v>43866</v>
      </c>
      <c r="D885" s="79" t="s">
        <v>323</v>
      </c>
      <c r="E885" s="3" t="s">
        <v>99</v>
      </c>
      <c r="F885" s="2"/>
      <c r="G885" s="2">
        <v>3000</v>
      </c>
      <c r="H885" s="4">
        <f t="shared" si="13"/>
        <v>-650.81999999996378</v>
      </c>
      <c r="I885" s="1" t="s">
        <v>332</v>
      </c>
      <c r="J885" s="72">
        <v>2015</v>
      </c>
      <c r="K885" s="3"/>
    </row>
    <row r="886" spans="1:11" s="11" customFormat="1" ht="22.5" hidden="1" customHeight="1" x14ac:dyDescent="0.3">
      <c r="A886" s="3">
        <v>2020</v>
      </c>
      <c r="B886" s="3" t="s">
        <v>358</v>
      </c>
      <c r="C886" s="5">
        <v>43866</v>
      </c>
      <c r="D886" s="79" t="s">
        <v>481</v>
      </c>
      <c r="E886" s="3" t="s">
        <v>310</v>
      </c>
      <c r="F886" s="2">
        <v>850</v>
      </c>
      <c r="G886" s="2"/>
      <c r="H886" s="4">
        <f t="shared" si="13"/>
        <v>199.18000000003622</v>
      </c>
      <c r="I886" s="1"/>
      <c r="J886" s="72">
        <v>702</v>
      </c>
      <c r="K886" s="3"/>
    </row>
    <row r="887" spans="1:11" s="11" customFormat="1" ht="22.5" hidden="1" customHeight="1" x14ac:dyDescent="0.3">
      <c r="A887" s="3">
        <v>2020</v>
      </c>
      <c r="B887" s="3" t="s">
        <v>358</v>
      </c>
      <c r="C887" s="5">
        <v>43871</v>
      </c>
      <c r="D887" s="79" t="s">
        <v>313</v>
      </c>
      <c r="E887" s="3" t="s">
        <v>99</v>
      </c>
      <c r="F887" s="2">
        <v>20000</v>
      </c>
      <c r="G887" s="2"/>
      <c r="H887" s="4">
        <f t="shared" si="13"/>
        <v>20199.180000000037</v>
      </c>
      <c r="I887" s="1" t="s">
        <v>272</v>
      </c>
      <c r="J887" s="72">
        <v>2016</v>
      </c>
      <c r="K887" s="3"/>
    </row>
    <row r="888" spans="1:11" s="11" customFormat="1" ht="22.5" hidden="1" customHeight="1" x14ac:dyDescent="0.3">
      <c r="A888" s="3">
        <v>2020</v>
      </c>
      <c r="B888" s="3" t="s">
        <v>358</v>
      </c>
      <c r="C888" s="5">
        <v>43871</v>
      </c>
      <c r="D888" s="79" t="s">
        <v>40</v>
      </c>
      <c r="E888" s="3" t="s">
        <v>100</v>
      </c>
      <c r="F888" s="2"/>
      <c r="G888" s="2">
        <v>20000</v>
      </c>
      <c r="H888" s="4">
        <f t="shared" si="13"/>
        <v>199.18000000003667</v>
      </c>
      <c r="I888" s="1"/>
      <c r="J888" s="72">
        <v>2017</v>
      </c>
      <c r="K888" s="3"/>
    </row>
    <row r="889" spans="1:11" s="11" customFormat="1" ht="22.5" hidden="1" customHeight="1" x14ac:dyDescent="0.3">
      <c r="A889" s="3">
        <v>2020</v>
      </c>
      <c r="B889" s="3" t="s">
        <v>358</v>
      </c>
      <c r="C889" s="5">
        <v>43871</v>
      </c>
      <c r="D889" s="79" t="s">
        <v>312</v>
      </c>
      <c r="E889" s="3" t="s">
        <v>99</v>
      </c>
      <c r="F889" s="2"/>
      <c r="G889" s="2">
        <v>0.1</v>
      </c>
      <c r="H889" s="4">
        <f t="shared" si="13"/>
        <v>199.08000000003668</v>
      </c>
      <c r="I889" s="1" t="s">
        <v>331</v>
      </c>
      <c r="J889" s="72">
        <v>2018</v>
      </c>
      <c r="K889" s="3"/>
    </row>
    <row r="890" spans="1:11" s="11" customFormat="1" ht="22.5" hidden="1" customHeight="1" x14ac:dyDescent="0.3">
      <c r="A890" s="3">
        <v>2020</v>
      </c>
      <c r="B890" s="3" t="s">
        <v>358</v>
      </c>
      <c r="C890" s="5">
        <v>43871</v>
      </c>
      <c r="D890" s="79" t="s">
        <v>394</v>
      </c>
      <c r="E890" s="3" t="s">
        <v>310</v>
      </c>
      <c r="F890" s="2">
        <v>3300</v>
      </c>
      <c r="G890" s="2"/>
      <c r="H890" s="4">
        <f t="shared" si="13"/>
        <v>3499.0800000000368</v>
      </c>
      <c r="I890" s="1"/>
      <c r="J890" s="72">
        <v>704</v>
      </c>
      <c r="K890" s="3"/>
    </row>
    <row r="891" spans="1:11" s="11" customFormat="1" ht="22.5" hidden="1" customHeight="1" x14ac:dyDescent="0.3">
      <c r="A891" s="3">
        <v>2020</v>
      </c>
      <c r="B891" s="3" t="s">
        <v>358</v>
      </c>
      <c r="C891" s="5">
        <v>43871</v>
      </c>
      <c r="D891" s="79" t="s">
        <v>323</v>
      </c>
      <c r="E891" s="3" t="s">
        <v>99</v>
      </c>
      <c r="F891" s="2"/>
      <c r="G891" s="2">
        <v>3000</v>
      </c>
      <c r="H891" s="4">
        <f t="shared" si="13"/>
        <v>499.08000000003676</v>
      </c>
      <c r="I891" s="1" t="s">
        <v>332</v>
      </c>
      <c r="J891" s="72">
        <v>2019</v>
      </c>
      <c r="K891" s="3"/>
    </row>
    <row r="892" spans="1:11" s="11" customFormat="1" ht="22.5" hidden="1" customHeight="1" x14ac:dyDescent="0.3">
      <c r="A892" s="3">
        <v>2020</v>
      </c>
      <c r="B892" s="3" t="s">
        <v>358</v>
      </c>
      <c r="C892" s="5">
        <v>43873</v>
      </c>
      <c r="D892" s="79" t="s">
        <v>151</v>
      </c>
      <c r="E892" s="3" t="s">
        <v>310</v>
      </c>
      <c r="F892" s="2">
        <v>5380</v>
      </c>
      <c r="G892" s="2"/>
      <c r="H892" s="4">
        <f t="shared" si="13"/>
        <v>5879.0800000000363</v>
      </c>
      <c r="I892" s="1"/>
      <c r="J892" s="72">
        <v>705</v>
      </c>
      <c r="K892" s="3"/>
    </row>
    <row r="893" spans="1:11" s="11" customFormat="1" ht="22.5" hidden="1" customHeight="1" x14ac:dyDescent="0.3">
      <c r="A893" s="3">
        <v>2020</v>
      </c>
      <c r="B893" s="3" t="s">
        <v>358</v>
      </c>
      <c r="C893" s="5">
        <v>43873</v>
      </c>
      <c r="D893" s="79" t="s">
        <v>42</v>
      </c>
      <c r="E893" s="3" t="s">
        <v>99</v>
      </c>
      <c r="F893" s="2"/>
      <c r="G893" s="2">
        <v>2304</v>
      </c>
      <c r="H893" s="4">
        <f t="shared" si="13"/>
        <v>3575.0800000000363</v>
      </c>
      <c r="I893" s="1" t="s">
        <v>465</v>
      </c>
      <c r="J893" s="72">
        <v>2020</v>
      </c>
      <c r="K893" s="3"/>
    </row>
    <row r="894" spans="1:11" s="11" customFormat="1" ht="22.5" hidden="1" customHeight="1" x14ac:dyDescent="0.3">
      <c r="A894" s="3">
        <v>2020</v>
      </c>
      <c r="B894" s="3" t="s">
        <v>358</v>
      </c>
      <c r="C894" s="5">
        <v>43874</v>
      </c>
      <c r="D894" s="79" t="s">
        <v>482</v>
      </c>
      <c r="E894" s="3" t="s">
        <v>310</v>
      </c>
      <c r="F894" s="2">
        <v>1450</v>
      </c>
      <c r="G894" s="2"/>
      <c r="H894" s="4">
        <f t="shared" si="13"/>
        <v>5025.0800000000363</v>
      </c>
      <c r="I894" s="1"/>
      <c r="J894" s="72">
        <v>706</v>
      </c>
      <c r="K894" s="3"/>
    </row>
    <row r="895" spans="1:11" s="11" customFormat="1" ht="22.5" hidden="1" customHeight="1" x14ac:dyDescent="0.3">
      <c r="A895" s="3">
        <v>2020</v>
      </c>
      <c r="B895" s="3" t="s">
        <v>358</v>
      </c>
      <c r="C895" s="5">
        <v>43874</v>
      </c>
      <c r="D895" s="79" t="s">
        <v>30</v>
      </c>
      <c r="E895" s="3" t="s">
        <v>99</v>
      </c>
      <c r="F895" s="2"/>
      <c r="G895" s="2">
        <v>620.9</v>
      </c>
      <c r="H895" s="4">
        <f t="shared" si="13"/>
        <v>4404.1800000000367</v>
      </c>
      <c r="I895" s="1" t="s">
        <v>336</v>
      </c>
      <c r="J895" s="72">
        <v>2021</v>
      </c>
      <c r="K895" s="3"/>
    </row>
    <row r="896" spans="1:11" s="11" customFormat="1" ht="22.5" hidden="1" customHeight="1" x14ac:dyDescent="0.3">
      <c r="A896" s="3">
        <v>2020</v>
      </c>
      <c r="B896" s="3" t="s">
        <v>358</v>
      </c>
      <c r="C896" s="5">
        <v>43874</v>
      </c>
      <c r="D896" s="79" t="s">
        <v>112</v>
      </c>
      <c r="E896" s="3" t="s">
        <v>99</v>
      </c>
      <c r="F896" s="2"/>
      <c r="G896" s="2">
        <v>110.4</v>
      </c>
      <c r="H896" s="4">
        <f t="shared" si="13"/>
        <v>4293.780000000037</v>
      </c>
      <c r="I896" s="1" t="s">
        <v>256</v>
      </c>
      <c r="J896" s="72">
        <v>2022</v>
      </c>
      <c r="K896" s="3"/>
    </row>
    <row r="897" spans="1:11" s="11" customFormat="1" ht="22.5" hidden="1" customHeight="1" x14ac:dyDescent="0.3">
      <c r="A897" s="3">
        <v>2020</v>
      </c>
      <c r="B897" s="3" t="s">
        <v>358</v>
      </c>
      <c r="C897" s="5">
        <v>43874</v>
      </c>
      <c r="D897" s="79" t="s">
        <v>323</v>
      </c>
      <c r="E897" s="3" t="s">
        <v>99</v>
      </c>
      <c r="F897" s="2"/>
      <c r="G897" s="2">
        <v>3000</v>
      </c>
      <c r="H897" s="4">
        <f t="shared" si="13"/>
        <v>1293.780000000037</v>
      </c>
      <c r="I897" s="1" t="s">
        <v>332</v>
      </c>
      <c r="J897" s="72">
        <v>2023</v>
      </c>
      <c r="K897" s="3"/>
    </row>
    <row r="898" spans="1:11" s="11" customFormat="1" ht="22.5" hidden="1" customHeight="1" x14ac:dyDescent="0.3">
      <c r="A898" s="3">
        <v>2020</v>
      </c>
      <c r="B898" s="3" t="s">
        <v>358</v>
      </c>
      <c r="C898" s="5">
        <v>43875</v>
      </c>
      <c r="D898" s="79" t="s">
        <v>320</v>
      </c>
      <c r="E898" s="3" t="s">
        <v>259</v>
      </c>
      <c r="F898" s="2">
        <v>650</v>
      </c>
      <c r="G898" s="2"/>
      <c r="H898" s="4">
        <f t="shared" si="13"/>
        <v>1943.780000000037</v>
      </c>
      <c r="I898" s="1" t="s">
        <v>334</v>
      </c>
      <c r="J898" s="72">
        <v>1327</v>
      </c>
      <c r="K898" s="3"/>
    </row>
    <row r="899" spans="1:11" s="11" customFormat="1" ht="22.5" hidden="1" customHeight="1" x14ac:dyDescent="0.3">
      <c r="A899" s="3">
        <v>2020</v>
      </c>
      <c r="B899" s="3" t="s">
        <v>358</v>
      </c>
      <c r="C899" s="5">
        <v>43878</v>
      </c>
      <c r="D899" s="79" t="s">
        <v>323</v>
      </c>
      <c r="E899" s="3" t="s">
        <v>99</v>
      </c>
      <c r="F899" s="2"/>
      <c r="G899" s="2">
        <v>3000</v>
      </c>
      <c r="H899" s="4">
        <f t="shared" si="13"/>
        <v>-1056.219999999963</v>
      </c>
      <c r="I899" s="1" t="s">
        <v>332</v>
      </c>
      <c r="J899" s="72">
        <v>2024</v>
      </c>
      <c r="K899" s="3"/>
    </row>
    <row r="900" spans="1:11" s="11" customFormat="1" ht="22.5" hidden="1" customHeight="1" x14ac:dyDescent="0.3">
      <c r="A900" s="3">
        <v>2020</v>
      </c>
      <c r="B900" s="3" t="s">
        <v>358</v>
      </c>
      <c r="C900" s="5">
        <v>43879</v>
      </c>
      <c r="D900" s="79" t="s">
        <v>461</v>
      </c>
      <c r="E900" s="3" t="s">
        <v>310</v>
      </c>
      <c r="F900" s="2">
        <v>2300</v>
      </c>
      <c r="G900" s="2"/>
      <c r="H900" s="4">
        <f t="shared" ref="H900:H963" si="14">H899+F900-G900</f>
        <v>1243.780000000037</v>
      </c>
      <c r="I900" s="1"/>
      <c r="J900" s="72">
        <v>709</v>
      </c>
      <c r="K900" s="3"/>
    </row>
    <row r="901" spans="1:11" s="11" customFormat="1" ht="22.5" hidden="1" customHeight="1" x14ac:dyDescent="0.3">
      <c r="A901" s="3">
        <v>2020</v>
      </c>
      <c r="B901" s="3" t="s">
        <v>358</v>
      </c>
      <c r="C901" s="5">
        <v>43880</v>
      </c>
      <c r="D901" s="79" t="s">
        <v>313</v>
      </c>
      <c r="E901" s="3" t="s">
        <v>99</v>
      </c>
      <c r="F901" s="2">
        <v>10000</v>
      </c>
      <c r="G901" s="2"/>
      <c r="H901" s="4">
        <f t="shared" si="14"/>
        <v>11243.780000000037</v>
      </c>
      <c r="I901" s="1" t="s">
        <v>272</v>
      </c>
      <c r="J901" s="72">
        <v>2026</v>
      </c>
      <c r="K901" s="3"/>
    </row>
    <row r="902" spans="1:11" s="11" customFormat="1" ht="22.5" hidden="1" customHeight="1" x14ac:dyDescent="0.3">
      <c r="A902" s="3">
        <v>2020</v>
      </c>
      <c r="B902" s="3" t="s">
        <v>358</v>
      </c>
      <c r="C902" s="5">
        <v>43880</v>
      </c>
      <c r="D902" s="79" t="s">
        <v>40</v>
      </c>
      <c r="E902" s="3" t="s">
        <v>100</v>
      </c>
      <c r="F902" s="2"/>
      <c r="G902" s="2">
        <v>9991.73</v>
      </c>
      <c r="H902" s="4">
        <f t="shared" si="14"/>
        <v>1252.0500000000375</v>
      </c>
      <c r="I902" s="1"/>
      <c r="J902" s="72">
        <v>2029</v>
      </c>
      <c r="K902" s="3"/>
    </row>
    <row r="903" spans="1:11" s="11" customFormat="1" ht="22.5" hidden="1" customHeight="1" x14ac:dyDescent="0.3">
      <c r="A903" s="3">
        <v>2020</v>
      </c>
      <c r="B903" s="3" t="s">
        <v>358</v>
      </c>
      <c r="C903" s="5">
        <v>43880</v>
      </c>
      <c r="D903" s="79" t="s">
        <v>312</v>
      </c>
      <c r="E903" s="3" t="s">
        <v>99</v>
      </c>
      <c r="F903" s="2"/>
      <c r="G903" s="2">
        <v>0.1</v>
      </c>
      <c r="H903" s="4">
        <f t="shared" si="14"/>
        <v>1251.9500000000376</v>
      </c>
      <c r="I903" s="1" t="s">
        <v>331</v>
      </c>
      <c r="J903" s="72">
        <v>2027</v>
      </c>
      <c r="K903" s="3"/>
    </row>
    <row r="904" spans="1:11" s="11" customFormat="1" ht="22.5" hidden="1" customHeight="1" x14ac:dyDescent="0.3">
      <c r="A904" s="3">
        <v>2020</v>
      </c>
      <c r="B904" s="3" t="s">
        <v>358</v>
      </c>
      <c r="C904" s="5">
        <v>43880</v>
      </c>
      <c r="D904" s="79" t="s">
        <v>460</v>
      </c>
      <c r="E904" s="3" t="s">
        <v>310</v>
      </c>
      <c r="F904" s="2">
        <v>3100</v>
      </c>
      <c r="G904" s="2"/>
      <c r="H904" s="4">
        <f t="shared" si="14"/>
        <v>4351.9500000000371</v>
      </c>
      <c r="I904" s="1"/>
      <c r="J904" s="72">
        <v>710</v>
      </c>
      <c r="K904" s="3"/>
    </row>
    <row r="905" spans="1:11" s="11" customFormat="1" ht="22.5" hidden="1" customHeight="1" x14ac:dyDescent="0.3">
      <c r="A905" s="3">
        <v>2020</v>
      </c>
      <c r="B905" s="3" t="s">
        <v>358</v>
      </c>
      <c r="C905" s="5">
        <v>43880</v>
      </c>
      <c r="D905" s="79" t="s">
        <v>158</v>
      </c>
      <c r="E905" s="3" t="s">
        <v>310</v>
      </c>
      <c r="F905" s="2">
        <v>15650</v>
      </c>
      <c r="G905" s="2"/>
      <c r="H905" s="4">
        <f t="shared" si="14"/>
        <v>20001.950000000037</v>
      </c>
      <c r="I905" s="1"/>
      <c r="J905" s="72">
        <v>711</v>
      </c>
      <c r="K905" s="3"/>
    </row>
    <row r="906" spans="1:11" s="11" customFormat="1" ht="22.5" hidden="1" customHeight="1" x14ac:dyDescent="0.3">
      <c r="A906" s="3">
        <v>2020</v>
      </c>
      <c r="B906" s="3" t="s">
        <v>358</v>
      </c>
      <c r="C906" s="5">
        <v>43880</v>
      </c>
      <c r="D906" s="79" t="s">
        <v>471</v>
      </c>
      <c r="E906" s="3" t="s">
        <v>310</v>
      </c>
      <c r="F906" s="2">
        <v>1194.3699999999999</v>
      </c>
      <c r="G906" s="2"/>
      <c r="H906" s="4">
        <f t="shared" si="14"/>
        <v>21196.320000000036</v>
      </c>
      <c r="I906" s="1"/>
      <c r="J906" s="72">
        <v>712</v>
      </c>
      <c r="K906" s="3"/>
    </row>
    <row r="907" spans="1:11" s="11" customFormat="1" ht="22.5" hidden="1" customHeight="1" x14ac:dyDescent="0.3">
      <c r="A907" s="3">
        <v>2020</v>
      </c>
      <c r="B907" s="3" t="s">
        <v>358</v>
      </c>
      <c r="C907" s="5">
        <v>43880</v>
      </c>
      <c r="D907" s="79" t="s">
        <v>394</v>
      </c>
      <c r="E907" s="3" t="s">
        <v>310</v>
      </c>
      <c r="F907" s="2">
        <v>8700</v>
      </c>
      <c r="G907" s="2"/>
      <c r="H907" s="4">
        <f t="shared" si="14"/>
        <v>29896.320000000036</v>
      </c>
      <c r="I907" s="1"/>
      <c r="J907" s="72">
        <v>713</v>
      </c>
      <c r="K907" s="3"/>
    </row>
    <row r="908" spans="1:11" s="11" customFormat="1" ht="22.5" hidden="1" customHeight="1" x14ac:dyDescent="0.3">
      <c r="A908" s="3">
        <v>2020</v>
      </c>
      <c r="B908" s="3" t="s">
        <v>358</v>
      </c>
      <c r="C908" s="5">
        <v>43881</v>
      </c>
      <c r="D908" s="79" t="s">
        <v>359</v>
      </c>
      <c r="E908" s="3" t="s">
        <v>310</v>
      </c>
      <c r="F908" s="2">
        <v>8030</v>
      </c>
      <c r="G908" s="2"/>
      <c r="H908" s="4">
        <f t="shared" si="14"/>
        <v>37926.320000000036</v>
      </c>
      <c r="I908" s="1"/>
      <c r="J908" s="72">
        <v>714</v>
      </c>
      <c r="K908" s="3"/>
    </row>
    <row r="909" spans="1:11" s="11" customFormat="1" ht="22.5" hidden="1" customHeight="1" x14ac:dyDescent="0.3">
      <c r="A909" s="3">
        <v>2020</v>
      </c>
      <c r="B909" s="3" t="s">
        <v>358</v>
      </c>
      <c r="C909" s="5">
        <v>43882</v>
      </c>
      <c r="D909" s="79" t="s">
        <v>323</v>
      </c>
      <c r="E909" s="3" t="s">
        <v>99</v>
      </c>
      <c r="F909" s="2"/>
      <c r="G909" s="2">
        <v>5000</v>
      </c>
      <c r="H909" s="4">
        <f t="shared" si="14"/>
        <v>32926.320000000036</v>
      </c>
      <c r="I909" s="1" t="s">
        <v>332</v>
      </c>
      <c r="J909" s="72">
        <v>2031</v>
      </c>
      <c r="K909" s="3"/>
    </row>
    <row r="910" spans="1:11" s="11" customFormat="1" ht="22.5" hidden="1" customHeight="1" x14ac:dyDescent="0.3">
      <c r="A910" s="3">
        <v>2020</v>
      </c>
      <c r="B910" s="3" t="s">
        <v>358</v>
      </c>
      <c r="C910" s="5">
        <v>43883</v>
      </c>
      <c r="D910" s="79" t="s">
        <v>176</v>
      </c>
      <c r="E910" s="3" t="s">
        <v>310</v>
      </c>
      <c r="F910" s="2">
        <v>19436.64</v>
      </c>
      <c r="G910" s="2"/>
      <c r="H910" s="4">
        <f t="shared" si="14"/>
        <v>52362.960000000036</v>
      </c>
      <c r="I910" s="1"/>
      <c r="J910" s="72">
        <v>715</v>
      </c>
      <c r="K910" s="3"/>
    </row>
    <row r="911" spans="1:11" s="11" customFormat="1" ht="22.5" hidden="1" customHeight="1" x14ac:dyDescent="0.3">
      <c r="A911" s="3">
        <v>2020</v>
      </c>
      <c r="B911" s="3" t="s">
        <v>358</v>
      </c>
      <c r="C911" s="5">
        <v>43885</v>
      </c>
      <c r="D911" s="79" t="s">
        <v>183</v>
      </c>
      <c r="E911" s="3" t="s">
        <v>310</v>
      </c>
      <c r="F911" s="2">
        <v>5080</v>
      </c>
      <c r="G911" s="2"/>
      <c r="H911" s="4">
        <f t="shared" si="14"/>
        <v>57442.960000000036</v>
      </c>
      <c r="I911" s="1"/>
      <c r="J911" s="72">
        <v>716</v>
      </c>
      <c r="K911" s="3"/>
    </row>
    <row r="912" spans="1:11" s="11" customFormat="1" ht="22.5" hidden="1" customHeight="1" x14ac:dyDescent="0.3">
      <c r="A912" s="3">
        <v>2020</v>
      </c>
      <c r="B912" s="3" t="s">
        <v>358</v>
      </c>
      <c r="C912" s="5">
        <v>43885</v>
      </c>
      <c r="D912" s="79" t="s">
        <v>323</v>
      </c>
      <c r="E912" s="3" t="s">
        <v>99</v>
      </c>
      <c r="F912" s="2"/>
      <c r="G912" s="2">
        <v>3000</v>
      </c>
      <c r="H912" s="4">
        <f t="shared" si="14"/>
        <v>54442.960000000036</v>
      </c>
      <c r="I912" s="1" t="s">
        <v>332</v>
      </c>
      <c r="J912" s="72">
        <v>2032</v>
      </c>
      <c r="K912" s="3"/>
    </row>
    <row r="913" spans="1:11" s="11" customFormat="1" ht="22.5" hidden="1" customHeight="1" x14ac:dyDescent="0.3">
      <c r="A913" s="3">
        <v>2020</v>
      </c>
      <c r="B913" s="3" t="s">
        <v>358</v>
      </c>
      <c r="C913" s="5">
        <v>43886</v>
      </c>
      <c r="D913" s="79" t="s">
        <v>165</v>
      </c>
      <c r="E913" s="3" t="s">
        <v>310</v>
      </c>
      <c r="F913" s="2">
        <v>6770</v>
      </c>
      <c r="G913" s="2"/>
      <c r="H913" s="4">
        <f t="shared" si="14"/>
        <v>61212.960000000036</v>
      </c>
      <c r="I913" s="1"/>
      <c r="J913" s="72">
        <v>717</v>
      </c>
      <c r="K913" s="3"/>
    </row>
    <row r="914" spans="1:11" s="11" customFormat="1" ht="22.5" hidden="1" customHeight="1" x14ac:dyDescent="0.3">
      <c r="A914" s="3">
        <v>2020</v>
      </c>
      <c r="B914" s="3" t="s">
        <v>358</v>
      </c>
      <c r="C914" s="5">
        <v>43886</v>
      </c>
      <c r="D914" s="79" t="s">
        <v>151</v>
      </c>
      <c r="E914" s="3" t="s">
        <v>100</v>
      </c>
      <c r="F914" s="2"/>
      <c r="G914" s="2">
        <v>1240</v>
      </c>
      <c r="H914" s="4">
        <f t="shared" si="14"/>
        <v>59972.960000000036</v>
      </c>
      <c r="I914" s="1"/>
      <c r="J914" s="72">
        <v>2034</v>
      </c>
      <c r="K914" s="3"/>
    </row>
    <row r="915" spans="1:11" s="11" customFormat="1" ht="22.5" hidden="1" customHeight="1" x14ac:dyDescent="0.3">
      <c r="A915" s="3">
        <v>2020</v>
      </c>
      <c r="B915" s="3" t="s">
        <v>358</v>
      </c>
      <c r="C915" s="5">
        <v>43886</v>
      </c>
      <c r="D915" s="79" t="s">
        <v>324</v>
      </c>
      <c r="E915" s="3" t="s">
        <v>100</v>
      </c>
      <c r="F915" s="2"/>
      <c r="G915" s="2">
        <v>450</v>
      </c>
      <c r="H915" s="4">
        <f t="shared" si="14"/>
        <v>59522.960000000036</v>
      </c>
      <c r="I915" s="1"/>
      <c r="J915" s="72">
        <v>2035</v>
      </c>
      <c r="K915" s="3"/>
    </row>
    <row r="916" spans="1:11" s="11" customFormat="1" ht="22.5" hidden="1" customHeight="1" x14ac:dyDescent="0.3">
      <c r="A916" s="3">
        <v>2020</v>
      </c>
      <c r="B916" s="3" t="s">
        <v>358</v>
      </c>
      <c r="C916" s="5">
        <v>43886</v>
      </c>
      <c r="D916" s="79" t="s">
        <v>473</v>
      </c>
      <c r="E916" s="3" t="s">
        <v>100</v>
      </c>
      <c r="F916" s="2"/>
      <c r="G916" s="2">
        <v>2050</v>
      </c>
      <c r="H916" s="4">
        <f t="shared" si="14"/>
        <v>57472.960000000036</v>
      </c>
      <c r="I916" s="1"/>
      <c r="J916" s="72">
        <v>2036</v>
      </c>
      <c r="K916" s="3"/>
    </row>
    <row r="917" spans="1:11" s="11" customFormat="1" ht="22.5" hidden="1" customHeight="1" x14ac:dyDescent="0.3">
      <c r="A917" s="3">
        <v>2020</v>
      </c>
      <c r="B917" s="3" t="s">
        <v>358</v>
      </c>
      <c r="C917" s="5">
        <v>43886</v>
      </c>
      <c r="D917" s="79" t="s">
        <v>483</v>
      </c>
      <c r="E917" s="3" t="s">
        <v>100</v>
      </c>
      <c r="F917" s="2"/>
      <c r="G917" s="2">
        <v>1700</v>
      </c>
      <c r="H917" s="4">
        <f t="shared" si="14"/>
        <v>55772.960000000036</v>
      </c>
      <c r="I917" s="1"/>
      <c r="J917" s="72">
        <v>2037</v>
      </c>
      <c r="K917" s="3"/>
    </row>
    <row r="918" spans="1:11" s="11" customFormat="1" ht="22.5" hidden="1" customHeight="1" x14ac:dyDescent="0.3">
      <c r="A918" s="3">
        <v>2020</v>
      </c>
      <c r="B918" s="3" t="s">
        <v>358</v>
      </c>
      <c r="C918" s="5">
        <v>43886</v>
      </c>
      <c r="D918" s="79" t="s">
        <v>261</v>
      </c>
      <c r="E918" s="3" t="s">
        <v>100</v>
      </c>
      <c r="F918" s="2"/>
      <c r="G918" s="2">
        <v>2750</v>
      </c>
      <c r="H918" s="4">
        <f t="shared" si="14"/>
        <v>53022.960000000036</v>
      </c>
      <c r="I918" s="1"/>
      <c r="J918" s="72">
        <v>2038</v>
      </c>
      <c r="K918" s="3"/>
    </row>
    <row r="919" spans="1:11" s="11" customFormat="1" ht="22.5" hidden="1" customHeight="1" x14ac:dyDescent="0.3">
      <c r="A919" s="3">
        <v>2020</v>
      </c>
      <c r="B919" s="3" t="s">
        <v>358</v>
      </c>
      <c r="C919" s="5">
        <v>43886</v>
      </c>
      <c r="D919" s="79" t="s">
        <v>97</v>
      </c>
      <c r="E919" s="3" t="s">
        <v>100</v>
      </c>
      <c r="F919" s="2"/>
      <c r="G919" s="2">
        <v>3250</v>
      </c>
      <c r="H919" s="4">
        <f t="shared" si="14"/>
        <v>49772.960000000036</v>
      </c>
      <c r="I919" s="1"/>
      <c r="J919" s="72">
        <v>2039</v>
      </c>
      <c r="K919" s="3"/>
    </row>
    <row r="920" spans="1:11" s="11" customFormat="1" ht="22.5" hidden="1" customHeight="1" x14ac:dyDescent="0.3">
      <c r="A920" s="3">
        <v>2020</v>
      </c>
      <c r="B920" s="3" t="s">
        <v>358</v>
      </c>
      <c r="C920" s="5">
        <v>43886</v>
      </c>
      <c r="D920" s="79" t="s">
        <v>405</v>
      </c>
      <c r="E920" s="3" t="s">
        <v>100</v>
      </c>
      <c r="F920" s="2"/>
      <c r="G920" s="2">
        <v>6471.25</v>
      </c>
      <c r="H920" s="4">
        <f t="shared" si="14"/>
        <v>43301.710000000036</v>
      </c>
      <c r="I920" s="1"/>
      <c r="J920" s="72">
        <v>2040</v>
      </c>
      <c r="K920" s="3"/>
    </row>
    <row r="921" spans="1:11" s="11" customFormat="1" ht="22.5" hidden="1" customHeight="1" x14ac:dyDescent="0.3">
      <c r="A921" s="3">
        <v>2020</v>
      </c>
      <c r="B921" s="3" t="s">
        <v>358</v>
      </c>
      <c r="C921" s="5">
        <v>43886</v>
      </c>
      <c r="D921" s="79" t="s">
        <v>484</v>
      </c>
      <c r="E921" s="3" t="s">
        <v>100</v>
      </c>
      <c r="F921" s="2"/>
      <c r="G921" s="2">
        <v>3000</v>
      </c>
      <c r="H921" s="4">
        <f t="shared" si="14"/>
        <v>40301.710000000036</v>
      </c>
      <c r="I921" s="1"/>
      <c r="J921" s="72">
        <v>2041</v>
      </c>
      <c r="K921" s="3"/>
    </row>
    <row r="922" spans="1:11" s="11" customFormat="1" ht="22.5" hidden="1" customHeight="1" x14ac:dyDescent="0.3">
      <c r="A922" s="3">
        <v>2020</v>
      </c>
      <c r="B922" s="3" t="s">
        <v>358</v>
      </c>
      <c r="C922" s="5">
        <v>43886</v>
      </c>
      <c r="D922" s="79" t="s">
        <v>312</v>
      </c>
      <c r="E922" s="3" t="s">
        <v>99</v>
      </c>
      <c r="F922" s="2"/>
      <c r="G922" s="2">
        <v>0.7</v>
      </c>
      <c r="H922" s="4">
        <f t="shared" si="14"/>
        <v>40301.010000000038</v>
      </c>
      <c r="I922" s="1" t="s">
        <v>331</v>
      </c>
      <c r="J922" s="72">
        <v>2042</v>
      </c>
      <c r="K922" s="3"/>
    </row>
    <row r="923" spans="1:11" s="11" customFormat="1" ht="22.5" hidden="1" customHeight="1" x14ac:dyDescent="0.3">
      <c r="A923" s="3">
        <v>2020</v>
      </c>
      <c r="B923" s="3" t="s">
        <v>358</v>
      </c>
      <c r="C923" s="5">
        <v>43887</v>
      </c>
      <c r="D923" s="79" t="s">
        <v>165</v>
      </c>
      <c r="E923" s="3" t="s">
        <v>310</v>
      </c>
      <c r="F923" s="2">
        <v>15970</v>
      </c>
      <c r="G923" s="2"/>
      <c r="H923" s="4">
        <f t="shared" si="14"/>
        <v>56271.010000000038</v>
      </c>
      <c r="I923" s="1"/>
      <c r="J923" s="72">
        <v>720</v>
      </c>
      <c r="K923" s="3"/>
    </row>
    <row r="924" spans="1:11" s="11" customFormat="1" ht="22.5" hidden="1" customHeight="1" x14ac:dyDescent="0.3">
      <c r="A924" s="3">
        <v>2020</v>
      </c>
      <c r="B924" s="3" t="s">
        <v>358</v>
      </c>
      <c r="C924" s="5">
        <v>43887</v>
      </c>
      <c r="D924" s="79" t="s">
        <v>485</v>
      </c>
      <c r="E924" s="3" t="s">
        <v>310</v>
      </c>
      <c r="F924" s="2">
        <v>1500</v>
      </c>
      <c r="G924" s="2"/>
      <c r="H924" s="4">
        <f t="shared" si="14"/>
        <v>57771.010000000038</v>
      </c>
      <c r="I924" s="1"/>
      <c r="J924" s="72">
        <v>721</v>
      </c>
      <c r="K924" s="3"/>
    </row>
    <row r="925" spans="1:11" s="11" customFormat="1" ht="22.5" hidden="1" customHeight="1" x14ac:dyDescent="0.3">
      <c r="A925" s="3">
        <v>2020</v>
      </c>
      <c r="B925" s="3" t="s">
        <v>358</v>
      </c>
      <c r="C925" s="5">
        <v>43887</v>
      </c>
      <c r="D925" s="79" t="s">
        <v>322</v>
      </c>
      <c r="E925" s="3" t="s">
        <v>259</v>
      </c>
      <c r="F925" s="2"/>
      <c r="G925" s="2">
        <v>10000</v>
      </c>
      <c r="H925" s="4">
        <f t="shared" si="14"/>
        <v>47771.010000000038</v>
      </c>
      <c r="I925" s="1" t="s">
        <v>213</v>
      </c>
      <c r="J925" s="72">
        <v>1331</v>
      </c>
      <c r="K925" s="3"/>
    </row>
    <row r="926" spans="1:11" s="11" customFormat="1" ht="22.5" hidden="1" customHeight="1" x14ac:dyDescent="0.3">
      <c r="A926" s="3">
        <v>2020</v>
      </c>
      <c r="B926" s="3" t="s">
        <v>358</v>
      </c>
      <c r="C926" s="5">
        <v>43887</v>
      </c>
      <c r="D926" s="79" t="s">
        <v>323</v>
      </c>
      <c r="E926" s="3" t="s">
        <v>99</v>
      </c>
      <c r="F926" s="2"/>
      <c r="G926" s="2">
        <v>3000</v>
      </c>
      <c r="H926" s="4">
        <f t="shared" si="14"/>
        <v>44771.010000000038</v>
      </c>
      <c r="I926" s="1" t="s">
        <v>332</v>
      </c>
      <c r="J926" s="72">
        <v>2044</v>
      </c>
      <c r="K926" s="3"/>
    </row>
    <row r="927" spans="1:11" s="11" customFormat="1" ht="22.5" hidden="1" customHeight="1" x14ac:dyDescent="0.3">
      <c r="A927" s="3">
        <v>2020</v>
      </c>
      <c r="B927" s="3" t="s">
        <v>358</v>
      </c>
      <c r="C927" s="5">
        <v>43888</v>
      </c>
      <c r="D927" s="79" t="s">
        <v>183</v>
      </c>
      <c r="E927" s="3" t="s">
        <v>310</v>
      </c>
      <c r="F927" s="2">
        <v>4050.74</v>
      </c>
      <c r="G927" s="2"/>
      <c r="H927" s="4">
        <f t="shared" si="14"/>
        <v>48821.750000000036</v>
      </c>
      <c r="I927" s="1"/>
      <c r="J927" s="72">
        <v>722</v>
      </c>
      <c r="K927" s="3"/>
    </row>
    <row r="928" spans="1:11" s="11" customFormat="1" ht="22.5" hidden="1" customHeight="1" x14ac:dyDescent="0.3">
      <c r="A928" s="3">
        <v>2020</v>
      </c>
      <c r="B928" s="3" t="s">
        <v>358</v>
      </c>
      <c r="C928" s="5">
        <v>43888</v>
      </c>
      <c r="D928" s="79" t="s">
        <v>464</v>
      </c>
      <c r="E928" s="3" t="s">
        <v>310</v>
      </c>
      <c r="F928" s="2">
        <v>2860</v>
      </c>
      <c r="G928" s="2"/>
      <c r="H928" s="4">
        <f t="shared" si="14"/>
        <v>51681.750000000036</v>
      </c>
      <c r="I928" s="1"/>
      <c r="J928" s="72">
        <v>723</v>
      </c>
      <c r="K928" s="3"/>
    </row>
    <row r="929" spans="1:11" s="11" customFormat="1" ht="22.5" hidden="1" customHeight="1" x14ac:dyDescent="0.3">
      <c r="A929" s="3">
        <v>2020</v>
      </c>
      <c r="B929" s="3" t="s">
        <v>358</v>
      </c>
      <c r="C929" s="5">
        <v>43888</v>
      </c>
      <c r="D929" s="79" t="s">
        <v>40</v>
      </c>
      <c r="E929" s="3" t="s">
        <v>100</v>
      </c>
      <c r="F929" s="2"/>
      <c r="G929" s="2">
        <v>5000</v>
      </c>
      <c r="H929" s="4">
        <f t="shared" si="14"/>
        <v>46681.750000000036</v>
      </c>
      <c r="I929" s="1"/>
      <c r="J929" s="72">
        <v>2054</v>
      </c>
      <c r="K929" s="3"/>
    </row>
    <row r="930" spans="1:11" s="11" customFormat="1" ht="22.5" hidden="1" customHeight="1" x14ac:dyDescent="0.3">
      <c r="A930" s="3">
        <v>2020</v>
      </c>
      <c r="B930" s="3" t="s">
        <v>358</v>
      </c>
      <c r="C930" s="5">
        <v>43888</v>
      </c>
      <c r="D930" s="79" t="s">
        <v>340</v>
      </c>
      <c r="E930" s="3" t="s">
        <v>100</v>
      </c>
      <c r="F930" s="2"/>
      <c r="G930" s="2">
        <v>5000</v>
      </c>
      <c r="H930" s="4">
        <f t="shared" si="14"/>
        <v>41681.750000000036</v>
      </c>
      <c r="I930" s="1"/>
      <c r="J930" s="72">
        <v>2055</v>
      </c>
      <c r="K930" s="3"/>
    </row>
    <row r="931" spans="1:11" s="11" customFormat="1" ht="22.5" hidden="1" customHeight="1" x14ac:dyDescent="0.3">
      <c r="A931" s="3">
        <v>2020</v>
      </c>
      <c r="B931" s="3" t="s">
        <v>358</v>
      </c>
      <c r="C931" s="5">
        <v>43888</v>
      </c>
      <c r="D931" s="79" t="s">
        <v>406</v>
      </c>
      <c r="E931" s="3" t="s">
        <v>100</v>
      </c>
      <c r="F931" s="2"/>
      <c r="G931" s="2">
        <v>523</v>
      </c>
      <c r="H931" s="4">
        <f t="shared" si="14"/>
        <v>41158.750000000036</v>
      </c>
      <c r="I931" s="1"/>
      <c r="J931" s="72">
        <v>2050</v>
      </c>
      <c r="K931" s="3"/>
    </row>
    <row r="932" spans="1:11" s="11" customFormat="1" ht="22.5" hidden="1" customHeight="1" x14ac:dyDescent="0.3">
      <c r="A932" s="3">
        <v>2020</v>
      </c>
      <c r="B932" s="3" t="s">
        <v>358</v>
      </c>
      <c r="C932" s="5">
        <v>43888</v>
      </c>
      <c r="D932" s="79" t="s">
        <v>93</v>
      </c>
      <c r="E932" s="3" t="s">
        <v>100</v>
      </c>
      <c r="F932" s="2"/>
      <c r="G932" s="2">
        <v>2585</v>
      </c>
      <c r="H932" s="4">
        <f t="shared" si="14"/>
        <v>38573.750000000036</v>
      </c>
      <c r="I932" s="1"/>
      <c r="J932" s="72">
        <v>2053</v>
      </c>
      <c r="K932" s="3"/>
    </row>
    <row r="933" spans="1:11" s="11" customFormat="1" ht="22.5" hidden="1" customHeight="1" x14ac:dyDescent="0.3">
      <c r="A933" s="3">
        <v>2020</v>
      </c>
      <c r="B933" s="3" t="s">
        <v>358</v>
      </c>
      <c r="C933" s="5">
        <v>43888</v>
      </c>
      <c r="D933" s="79" t="s">
        <v>452</v>
      </c>
      <c r="E933" s="3" t="s">
        <v>100</v>
      </c>
      <c r="F933" s="2"/>
      <c r="G933" s="2">
        <v>3712</v>
      </c>
      <c r="H933" s="4">
        <f t="shared" si="14"/>
        <v>34861.750000000036</v>
      </c>
      <c r="I933" s="1"/>
      <c r="J933" s="72">
        <v>2051</v>
      </c>
      <c r="K933" s="3"/>
    </row>
    <row r="934" spans="1:11" s="11" customFormat="1" ht="22.5" hidden="1" customHeight="1" x14ac:dyDescent="0.3">
      <c r="A934" s="3">
        <v>2020</v>
      </c>
      <c r="B934" s="3" t="s">
        <v>358</v>
      </c>
      <c r="C934" s="5">
        <v>43888</v>
      </c>
      <c r="D934" s="79" t="s">
        <v>286</v>
      </c>
      <c r="E934" s="3" t="s">
        <v>100</v>
      </c>
      <c r="F934" s="2"/>
      <c r="G934" s="2">
        <v>6179.5</v>
      </c>
      <c r="H934" s="4">
        <f t="shared" si="14"/>
        <v>28682.250000000036</v>
      </c>
      <c r="I934" s="1"/>
      <c r="J934" s="72">
        <v>2052</v>
      </c>
      <c r="K934" s="3"/>
    </row>
    <row r="935" spans="1:11" s="11" customFormat="1" ht="22.5" hidden="1" customHeight="1" x14ac:dyDescent="0.3">
      <c r="A935" s="3">
        <v>2020</v>
      </c>
      <c r="B935" s="3" t="s">
        <v>358</v>
      </c>
      <c r="C935" s="5">
        <v>43888</v>
      </c>
      <c r="D935" s="79" t="s">
        <v>1447</v>
      </c>
      <c r="E935" s="3" t="s">
        <v>100</v>
      </c>
      <c r="F935" s="2"/>
      <c r="G935" s="2">
        <v>265.68</v>
      </c>
      <c r="H935" s="4">
        <f t="shared" si="14"/>
        <v>28416.570000000036</v>
      </c>
      <c r="I935" s="1"/>
      <c r="J935" s="72">
        <v>2047</v>
      </c>
      <c r="K935" s="3"/>
    </row>
    <row r="936" spans="1:11" s="11" customFormat="1" ht="22.5" hidden="1" customHeight="1" x14ac:dyDescent="0.3">
      <c r="A936" s="3">
        <v>2020</v>
      </c>
      <c r="B936" s="3" t="s">
        <v>358</v>
      </c>
      <c r="C936" s="5">
        <v>43888</v>
      </c>
      <c r="D936" s="79" t="s">
        <v>245</v>
      </c>
      <c r="E936" s="3" t="s">
        <v>100</v>
      </c>
      <c r="F936" s="2"/>
      <c r="G936" s="2">
        <v>1086.56</v>
      </c>
      <c r="H936" s="4">
        <f t="shared" si="14"/>
        <v>27330.010000000035</v>
      </c>
      <c r="I936" s="1"/>
      <c r="J936" s="72">
        <v>2045</v>
      </c>
      <c r="K936" s="3"/>
    </row>
    <row r="937" spans="1:11" s="11" customFormat="1" ht="22.5" hidden="1" customHeight="1" x14ac:dyDescent="0.3">
      <c r="A937" s="3">
        <v>2020</v>
      </c>
      <c r="B937" s="3" t="s">
        <v>358</v>
      </c>
      <c r="C937" s="5">
        <v>43888</v>
      </c>
      <c r="D937" s="79" t="s">
        <v>263</v>
      </c>
      <c r="E937" s="3" t="s">
        <v>100</v>
      </c>
      <c r="F937" s="2"/>
      <c r="G937" s="2">
        <v>210.75</v>
      </c>
      <c r="H937" s="4">
        <f t="shared" si="14"/>
        <v>27119.260000000035</v>
      </c>
      <c r="I937" s="1"/>
      <c r="J937" s="72">
        <v>2046</v>
      </c>
      <c r="K937" s="3"/>
    </row>
    <row r="938" spans="1:11" s="11" customFormat="1" ht="22.5" hidden="1" customHeight="1" x14ac:dyDescent="0.3">
      <c r="A938" s="3">
        <v>2020</v>
      </c>
      <c r="B938" s="3" t="s">
        <v>358</v>
      </c>
      <c r="C938" s="5">
        <v>43888</v>
      </c>
      <c r="D938" s="79" t="s">
        <v>384</v>
      </c>
      <c r="E938" s="3" t="s">
        <v>100</v>
      </c>
      <c r="F938" s="2"/>
      <c r="G938" s="2">
        <v>540</v>
      </c>
      <c r="H938" s="4">
        <f t="shared" si="14"/>
        <v>26579.260000000035</v>
      </c>
      <c r="I938" s="1"/>
      <c r="J938" s="72">
        <v>2048</v>
      </c>
      <c r="K938" s="3"/>
    </row>
    <row r="939" spans="1:11" s="11" customFormat="1" ht="22.5" hidden="1" customHeight="1" x14ac:dyDescent="0.3">
      <c r="A939" s="3">
        <v>2020</v>
      </c>
      <c r="B939" s="3" t="s">
        <v>358</v>
      </c>
      <c r="C939" s="5">
        <v>43888</v>
      </c>
      <c r="D939" s="79" t="s">
        <v>229</v>
      </c>
      <c r="E939" s="3" t="s">
        <v>100</v>
      </c>
      <c r="F939" s="2"/>
      <c r="G939" s="2">
        <v>825</v>
      </c>
      <c r="H939" s="4">
        <f t="shared" si="14"/>
        <v>25754.260000000035</v>
      </c>
      <c r="I939" s="1"/>
      <c r="J939" s="72">
        <v>2049</v>
      </c>
      <c r="K939" s="3"/>
    </row>
    <row r="940" spans="1:11" s="11" customFormat="1" ht="22.5" hidden="1" customHeight="1" x14ac:dyDescent="0.3">
      <c r="A940" s="3">
        <v>2020</v>
      </c>
      <c r="B940" s="3" t="s">
        <v>358</v>
      </c>
      <c r="C940" s="5">
        <v>43888</v>
      </c>
      <c r="D940" s="79" t="s">
        <v>312</v>
      </c>
      <c r="E940" s="3" t="s">
        <v>99</v>
      </c>
      <c r="F940" s="2"/>
      <c r="G940" s="2">
        <v>0.9</v>
      </c>
      <c r="H940" s="4">
        <f t="shared" si="14"/>
        <v>25753.360000000033</v>
      </c>
      <c r="I940" s="1" t="s">
        <v>331</v>
      </c>
      <c r="J940" s="72">
        <v>2056</v>
      </c>
      <c r="K940" s="3"/>
    </row>
    <row r="941" spans="1:11" s="11" customFormat="1" ht="22.5" hidden="1" customHeight="1" x14ac:dyDescent="0.3">
      <c r="A941" s="3">
        <v>2020</v>
      </c>
      <c r="B941" s="3" t="s">
        <v>358</v>
      </c>
      <c r="C941" s="5">
        <v>43889</v>
      </c>
      <c r="D941" s="79" t="s">
        <v>484</v>
      </c>
      <c r="E941" s="3" t="s">
        <v>310</v>
      </c>
      <c r="F941" s="2">
        <v>3881.4</v>
      </c>
      <c r="G941" s="2"/>
      <c r="H941" s="4">
        <f t="shared" si="14"/>
        <v>29634.760000000035</v>
      </c>
      <c r="I941" s="1"/>
      <c r="J941" s="72">
        <v>724</v>
      </c>
      <c r="K941" s="3"/>
    </row>
    <row r="942" spans="1:11" s="11" customFormat="1" ht="22.5" hidden="1" customHeight="1" x14ac:dyDescent="0.3">
      <c r="A942" s="3">
        <v>2020</v>
      </c>
      <c r="B942" s="3" t="s">
        <v>358</v>
      </c>
      <c r="C942" s="5">
        <v>43889</v>
      </c>
      <c r="D942" s="79" t="s">
        <v>39</v>
      </c>
      <c r="E942" s="3" t="s">
        <v>310</v>
      </c>
      <c r="F942" s="2">
        <v>400</v>
      </c>
      <c r="G942" s="2"/>
      <c r="H942" s="4">
        <f t="shared" si="14"/>
        <v>30034.760000000035</v>
      </c>
      <c r="I942" s="1"/>
      <c r="J942" s="72">
        <v>725</v>
      </c>
      <c r="K942" s="3"/>
    </row>
    <row r="943" spans="1:11" s="11" customFormat="1" ht="22.5" hidden="1" customHeight="1" x14ac:dyDescent="0.3">
      <c r="A943" s="3">
        <v>2020</v>
      </c>
      <c r="B943" s="3" t="s">
        <v>358</v>
      </c>
      <c r="C943" s="5">
        <v>43889</v>
      </c>
      <c r="D943" s="79" t="s">
        <v>460</v>
      </c>
      <c r="E943" s="3" t="s">
        <v>310</v>
      </c>
      <c r="F943" s="2">
        <v>3000</v>
      </c>
      <c r="G943" s="2"/>
      <c r="H943" s="4">
        <f t="shared" si="14"/>
        <v>33034.760000000038</v>
      </c>
      <c r="I943" s="1"/>
      <c r="J943" s="72">
        <v>726</v>
      </c>
      <c r="K943" s="3"/>
    </row>
    <row r="944" spans="1:11" s="11" customFormat="1" ht="22.5" hidden="1" customHeight="1" x14ac:dyDescent="0.3">
      <c r="A944" s="3">
        <v>2020</v>
      </c>
      <c r="B944" s="3" t="s">
        <v>358</v>
      </c>
      <c r="C944" s="5">
        <v>43889</v>
      </c>
      <c r="D944" s="79" t="s">
        <v>26</v>
      </c>
      <c r="E944" s="3" t="s">
        <v>310</v>
      </c>
      <c r="F944" s="26">
        <v>5750</v>
      </c>
      <c r="G944" s="26"/>
      <c r="H944" s="4">
        <f t="shared" si="14"/>
        <v>38784.760000000038</v>
      </c>
      <c r="I944" s="1"/>
      <c r="J944" s="72">
        <v>727</v>
      </c>
      <c r="K944" s="3"/>
    </row>
    <row r="945" spans="1:11" s="80" customFormat="1" ht="22.5" hidden="1" customHeight="1" thickBot="1" x14ac:dyDescent="0.35">
      <c r="A945" s="34">
        <v>2020</v>
      </c>
      <c r="B945" s="34" t="s">
        <v>369</v>
      </c>
      <c r="C945" s="19">
        <v>43891</v>
      </c>
      <c r="D945" s="132" t="s">
        <v>312</v>
      </c>
      <c r="E945" s="34" t="s">
        <v>99</v>
      </c>
      <c r="F945" s="21"/>
      <c r="G945" s="21">
        <v>40</v>
      </c>
      <c r="H945" s="22">
        <f t="shared" si="14"/>
        <v>38744.760000000038</v>
      </c>
      <c r="I945" s="24"/>
      <c r="J945" s="76">
        <v>2104</v>
      </c>
      <c r="K945" s="34"/>
    </row>
    <row r="946" spans="1:11" s="11" customFormat="1" ht="22.5" hidden="1" customHeight="1" x14ac:dyDescent="0.3">
      <c r="A946" s="3">
        <v>2020</v>
      </c>
      <c r="B946" s="3" t="s">
        <v>369</v>
      </c>
      <c r="C946" s="5">
        <v>43892</v>
      </c>
      <c r="D946" s="79" t="s">
        <v>455</v>
      </c>
      <c r="E946" s="3" t="s">
        <v>310</v>
      </c>
      <c r="F946" s="2">
        <v>4515.84</v>
      </c>
      <c r="G946" s="2"/>
      <c r="H946" s="4">
        <f t="shared" si="14"/>
        <v>43260.600000000035</v>
      </c>
      <c r="I946" s="1"/>
      <c r="J946" s="72">
        <v>728</v>
      </c>
      <c r="K946" s="3"/>
    </row>
    <row r="947" spans="1:11" s="11" customFormat="1" ht="22.5" hidden="1" customHeight="1" x14ac:dyDescent="0.3">
      <c r="A947" s="3">
        <v>2020</v>
      </c>
      <c r="B947" s="3" t="s">
        <v>369</v>
      </c>
      <c r="C947" s="5">
        <v>43892</v>
      </c>
      <c r="D947" s="79" t="s">
        <v>486</v>
      </c>
      <c r="E947" s="3" t="s">
        <v>310</v>
      </c>
      <c r="F947" s="2">
        <v>600</v>
      </c>
      <c r="G947" s="2"/>
      <c r="H947" s="4">
        <f t="shared" si="14"/>
        <v>43860.600000000035</v>
      </c>
      <c r="I947" s="1"/>
      <c r="J947" s="72">
        <v>729</v>
      </c>
      <c r="K947" s="3"/>
    </row>
    <row r="948" spans="1:11" s="11" customFormat="1" ht="22.5" hidden="1" customHeight="1" x14ac:dyDescent="0.3">
      <c r="A948" s="3">
        <v>2020</v>
      </c>
      <c r="B948" s="3" t="s">
        <v>369</v>
      </c>
      <c r="C948" s="5">
        <v>43892</v>
      </c>
      <c r="D948" s="79" t="s">
        <v>323</v>
      </c>
      <c r="E948" s="3" t="s">
        <v>99</v>
      </c>
      <c r="F948" s="2"/>
      <c r="G948" s="2">
        <v>3000</v>
      </c>
      <c r="H948" s="4">
        <f t="shared" si="14"/>
        <v>40860.600000000035</v>
      </c>
      <c r="I948" s="1"/>
      <c r="J948" s="72">
        <v>2105</v>
      </c>
      <c r="K948" s="3"/>
    </row>
    <row r="949" spans="1:11" s="11" customFormat="1" ht="22.5" hidden="1" customHeight="1" x14ac:dyDescent="0.3">
      <c r="A949" s="3">
        <v>2020</v>
      </c>
      <c r="B949" s="3" t="s">
        <v>369</v>
      </c>
      <c r="C949" s="5">
        <v>43892</v>
      </c>
      <c r="D949" s="79" t="s">
        <v>381</v>
      </c>
      <c r="E949" s="3" t="s">
        <v>99</v>
      </c>
      <c r="F949" s="2"/>
      <c r="G949" s="2">
        <v>4000</v>
      </c>
      <c r="H949" s="4">
        <f t="shared" si="14"/>
        <v>36860.600000000035</v>
      </c>
      <c r="I949" s="1"/>
      <c r="J949" s="72">
        <v>2106</v>
      </c>
      <c r="K949" s="3"/>
    </row>
    <row r="950" spans="1:11" s="11" customFormat="1" ht="22.5" hidden="1" customHeight="1" x14ac:dyDescent="0.3">
      <c r="A950" s="3">
        <v>2020</v>
      </c>
      <c r="B950" s="3" t="s">
        <v>369</v>
      </c>
      <c r="C950" s="5">
        <v>43892</v>
      </c>
      <c r="D950" s="79" t="s">
        <v>328</v>
      </c>
      <c r="E950" s="3" t="s">
        <v>99</v>
      </c>
      <c r="F950" s="2"/>
      <c r="G950" s="2">
        <v>3000</v>
      </c>
      <c r="H950" s="4">
        <f t="shared" si="14"/>
        <v>33860.600000000035</v>
      </c>
      <c r="I950" s="1"/>
      <c r="J950" s="72">
        <v>2107</v>
      </c>
      <c r="K950" s="3"/>
    </row>
    <row r="951" spans="1:11" s="11" customFormat="1" ht="22.5" hidden="1" customHeight="1" x14ac:dyDescent="0.3">
      <c r="A951" s="3">
        <v>2020</v>
      </c>
      <c r="B951" s="3" t="s">
        <v>369</v>
      </c>
      <c r="C951" s="5">
        <v>43893</v>
      </c>
      <c r="D951" s="79" t="s">
        <v>340</v>
      </c>
      <c r="E951" s="3" t="s">
        <v>100</v>
      </c>
      <c r="F951" s="2"/>
      <c r="G951" s="2">
        <v>5000</v>
      </c>
      <c r="H951" s="4">
        <f t="shared" si="14"/>
        <v>28860.600000000035</v>
      </c>
      <c r="I951" s="1"/>
      <c r="J951" s="72">
        <v>2065</v>
      </c>
      <c r="K951" s="3"/>
    </row>
    <row r="952" spans="1:11" s="11" customFormat="1" ht="22.5" hidden="1" customHeight="1" x14ac:dyDescent="0.3">
      <c r="A952" s="3">
        <v>2020</v>
      </c>
      <c r="B952" s="3" t="s">
        <v>369</v>
      </c>
      <c r="C952" s="5">
        <v>43893</v>
      </c>
      <c r="D952" s="79" t="s">
        <v>312</v>
      </c>
      <c r="E952" s="3" t="s">
        <v>99</v>
      </c>
      <c r="F952" s="2"/>
      <c r="G952" s="2">
        <v>0.1</v>
      </c>
      <c r="H952" s="4">
        <f t="shared" si="14"/>
        <v>28860.500000000036</v>
      </c>
      <c r="I952" s="1"/>
      <c r="J952" s="72">
        <v>2108</v>
      </c>
      <c r="K952" s="3"/>
    </row>
    <row r="953" spans="1:11" s="11" customFormat="1" ht="22.5" hidden="1" customHeight="1" x14ac:dyDescent="0.3">
      <c r="A953" s="3">
        <v>2020</v>
      </c>
      <c r="B953" s="3" t="s">
        <v>369</v>
      </c>
      <c r="C953" s="5">
        <v>43894</v>
      </c>
      <c r="D953" s="79" t="s">
        <v>30</v>
      </c>
      <c r="E953" s="3" t="s">
        <v>99</v>
      </c>
      <c r="F953" s="2"/>
      <c r="G953" s="2">
        <v>645.6</v>
      </c>
      <c r="H953" s="4">
        <f t="shared" si="14"/>
        <v>28214.900000000038</v>
      </c>
      <c r="I953" s="1" t="s">
        <v>336</v>
      </c>
      <c r="J953" s="72">
        <v>2109</v>
      </c>
      <c r="K953" s="3"/>
    </row>
    <row r="954" spans="1:11" s="11" customFormat="1" ht="22.5" hidden="1" customHeight="1" x14ac:dyDescent="0.3">
      <c r="A954" s="3">
        <v>2020</v>
      </c>
      <c r="B954" s="3" t="s">
        <v>369</v>
      </c>
      <c r="C954" s="5">
        <v>43894</v>
      </c>
      <c r="D954" s="79" t="s">
        <v>112</v>
      </c>
      <c r="E954" s="3" t="s">
        <v>99</v>
      </c>
      <c r="F954" s="2"/>
      <c r="G954" s="2">
        <v>114.8</v>
      </c>
      <c r="H954" s="4">
        <f t="shared" si="14"/>
        <v>28100.100000000039</v>
      </c>
      <c r="I954" s="1" t="s">
        <v>256</v>
      </c>
      <c r="J954" s="72">
        <v>2110</v>
      </c>
      <c r="K954" s="3"/>
    </row>
    <row r="955" spans="1:11" s="11" customFormat="1" ht="22.5" hidden="1" customHeight="1" x14ac:dyDescent="0.3">
      <c r="A955" s="3">
        <v>2020</v>
      </c>
      <c r="B955" s="3" t="s">
        <v>369</v>
      </c>
      <c r="C955" s="5">
        <v>43894</v>
      </c>
      <c r="D955" s="79" t="s">
        <v>86</v>
      </c>
      <c r="E955" s="3" t="s">
        <v>99</v>
      </c>
      <c r="F955" s="2"/>
      <c r="G955" s="2">
        <v>21047.5</v>
      </c>
      <c r="H955" s="4">
        <f t="shared" si="14"/>
        <v>7052.6000000000386</v>
      </c>
      <c r="I955" s="1"/>
      <c r="J955" s="72">
        <v>2111</v>
      </c>
      <c r="K955" s="3"/>
    </row>
    <row r="956" spans="1:11" s="11" customFormat="1" ht="22.5" hidden="1" customHeight="1" x14ac:dyDescent="0.3">
      <c r="A956" s="3">
        <v>2020</v>
      </c>
      <c r="B956" s="3" t="s">
        <v>369</v>
      </c>
      <c r="C956" s="5">
        <v>43894</v>
      </c>
      <c r="D956" s="79" t="s">
        <v>285</v>
      </c>
      <c r="E956" s="3" t="s">
        <v>99</v>
      </c>
      <c r="F956" s="2"/>
      <c r="G956" s="2">
        <v>1380</v>
      </c>
      <c r="H956" s="4">
        <f t="shared" si="14"/>
        <v>5672.6000000000386</v>
      </c>
      <c r="I956" s="1"/>
      <c r="J956" s="72">
        <v>2112</v>
      </c>
      <c r="K956" s="3"/>
    </row>
    <row r="957" spans="1:11" s="11" customFormat="1" ht="22.5" hidden="1" customHeight="1" x14ac:dyDescent="0.3">
      <c r="A957" s="3">
        <v>2020</v>
      </c>
      <c r="B957" s="3" t="s">
        <v>369</v>
      </c>
      <c r="C957" s="5">
        <v>43894</v>
      </c>
      <c r="D957" s="79" t="s">
        <v>312</v>
      </c>
      <c r="E957" s="3" t="s">
        <v>99</v>
      </c>
      <c r="F957" s="2"/>
      <c r="G957" s="2">
        <v>0.2</v>
      </c>
      <c r="H957" s="4">
        <f t="shared" si="14"/>
        <v>5672.4000000000387</v>
      </c>
      <c r="I957" s="1"/>
      <c r="J957" s="72">
        <v>2113</v>
      </c>
      <c r="K957" s="3"/>
    </row>
    <row r="958" spans="1:11" s="11" customFormat="1" ht="22.5" hidden="1" customHeight="1" x14ac:dyDescent="0.3">
      <c r="A958" s="3">
        <v>2020</v>
      </c>
      <c r="B958" s="3" t="s">
        <v>369</v>
      </c>
      <c r="C958" s="5">
        <v>43894</v>
      </c>
      <c r="D958" s="79" t="s">
        <v>340</v>
      </c>
      <c r="E958" s="3" t="s">
        <v>100</v>
      </c>
      <c r="F958" s="2"/>
      <c r="G958" s="2">
        <v>10000</v>
      </c>
      <c r="H958" s="4">
        <f t="shared" si="14"/>
        <v>-4327.5999999999613</v>
      </c>
      <c r="I958" s="1"/>
      <c r="J958" s="72">
        <v>2066</v>
      </c>
      <c r="K958" s="3"/>
    </row>
    <row r="959" spans="1:11" s="11" customFormat="1" ht="22.5" hidden="1" customHeight="1" x14ac:dyDescent="0.3">
      <c r="A959" s="3">
        <v>2020</v>
      </c>
      <c r="B959" s="3" t="s">
        <v>369</v>
      </c>
      <c r="C959" s="5">
        <v>43894</v>
      </c>
      <c r="D959" s="79" t="s">
        <v>122</v>
      </c>
      <c r="E959" s="3" t="s">
        <v>310</v>
      </c>
      <c r="F959" s="2">
        <v>2000</v>
      </c>
      <c r="G959" s="2"/>
      <c r="H959" s="4">
        <f t="shared" si="14"/>
        <v>-2327.5999999999613</v>
      </c>
      <c r="I959" s="1"/>
      <c r="J959" s="72">
        <v>732</v>
      </c>
      <c r="K959" s="3"/>
    </row>
    <row r="960" spans="1:11" s="11" customFormat="1" ht="22.5" hidden="1" customHeight="1" x14ac:dyDescent="0.3">
      <c r="A960" s="3">
        <v>2020</v>
      </c>
      <c r="B960" s="3" t="s">
        <v>369</v>
      </c>
      <c r="C960" s="5">
        <v>43894</v>
      </c>
      <c r="D960" s="79" t="s">
        <v>339</v>
      </c>
      <c r="E960" s="3" t="s">
        <v>310</v>
      </c>
      <c r="F960" s="2">
        <v>1000</v>
      </c>
      <c r="G960" s="2"/>
      <c r="H960" s="4">
        <f t="shared" si="14"/>
        <v>-1327.5999999999613</v>
      </c>
      <c r="I960" s="1"/>
      <c r="J960" s="72">
        <v>733</v>
      </c>
      <c r="K960" s="3"/>
    </row>
    <row r="961" spans="1:11" s="11" customFormat="1" ht="22.5" hidden="1" customHeight="1" x14ac:dyDescent="0.3">
      <c r="A961" s="3">
        <v>2020</v>
      </c>
      <c r="B961" s="3" t="s">
        <v>369</v>
      </c>
      <c r="C961" s="5">
        <v>43894</v>
      </c>
      <c r="D961" s="79" t="s">
        <v>447</v>
      </c>
      <c r="E961" s="3" t="s">
        <v>310</v>
      </c>
      <c r="F961" s="2">
        <v>1050</v>
      </c>
      <c r="G961" s="2"/>
      <c r="H961" s="4">
        <f t="shared" si="14"/>
        <v>-277.59999999996126</v>
      </c>
      <c r="I961" s="1"/>
      <c r="J961" s="72">
        <v>734</v>
      </c>
      <c r="K961" s="3"/>
    </row>
    <row r="962" spans="1:11" s="11" customFormat="1" ht="22.5" hidden="1" customHeight="1" x14ac:dyDescent="0.3">
      <c r="A962" s="3">
        <v>2020</v>
      </c>
      <c r="B962" s="3" t="s">
        <v>369</v>
      </c>
      <c r="C962" s="5">
        <v>43895</v>
      </c>
      <c r="D962" s="79" t="s">
        <v>313</v>
      </c>
      <c r="E962" s="3" t="s">
        <v>99</v>
      </c>
      <c r="F962" s="2">
        <v>10000</v>
      </c>
      <c r="G962" s="2"/>
      <c r="H962" s="4">
        <f t="shared" si="14"/>
        <v>9722.4000000000378</v>
      </c>
      <c r="I962" s="1"/>
      <c r="J962" s="72" t="s">
        <v>17</v>
      </c>
      <c r="K962" s="3"/>
    </row>
    <row r="963" spans="1:11" s="11" customFormat="1" ht="22.5" hidden="1" customHeight="1" x14ac:dyDescent="0.3">
      <c r="A963" s="3">
        <v>2020</v>
      </c>
      <c r="B963" s="3" t="s">
        <v>369</v>
      </c>
      <c r="C963" s="5">
        <v>43895</v>
      </c>
      <c r="D963" s="79" t="s">
        <v>323</v>
      </c>
      <c r="E963" s="3" t="s">
        <v>99</v>
      </c>
      <c r="F963" s="2"/>
      <c r="G963" s="2">
        <v>3000</v>
      </c>
      <c r="H963" s="4">
        <f t="shared" si="14"/>
        <v>6722.4000000000378</v>
      </c>
      <c r="I963" s="1"/>
      <c r="J963" s="72">
        <v>2114</v>
      </c>
      <c r="K963" s="3"/>
    </row>
    <row r="964" spans="1:11" s="11" customFormat="1" ht="22.5" hidden="1" customHeight="1" x14ac:dyDescent="0.3">
      <c r="A964" s="3">
        <v>2020</v>
      </c>
      <c r="B964" s="3" t="s">
        <v>369</v>
      </c>
      <c r="C964" s="5">
        <v>43895</v>
      </c>
      <c r="D964" s="79" t="s">
        <v>40</v>
      </c>
      <c r="E964" s="3" t="s">
        <v>100</v>
      </c>
      <c r="F964" s="2"/>
      <c r="G964" s="2">
        <v>5000</v>
      </c>
      <c r="H964" s="4">
        <f t="shared" ref="H964:H1027" si="15">H963+F964-G964</f>
        <v>1722.4000000000378</v>
      </c>
      <c r="I964" s="1"/>
      <c r="J964" s="72">
        <v>2067</v>
      </c>
      <c r="K964" s="3"/>
    </row>
    <row r="965" spans="1:11" s="11" customFormat="1" ht="22.5" hidden="1" customHeight="1" x14ac:dyDescent="0.3">
      <c r="A965" s="3">
        <v>2020</v>
      </c>
      <c r="B965" s="3" t="s">
        <v>369</v>
      </c>
      <c r="C965" s="5">
        <v>43895</v>
      </c>
      <c r="D965" s="79" t="s">
        <v>312</v>
      </c>
      <c r="E965" s="3" t="s">
        <v>99</v>
      </c>
      <c r="F965" s="2"/>
      <c r="G965" s="2">
        <v>0.1</v>
      </c>
      <c r="H965" s="4">
        <f t="shared" si="15"/>
        <v>1722.3000000000379</v>
      </c>
      <c r="I965" s="1"/>
      <c r="J965" s="72">
        <v>2115</v>
      </c>
      <c r="K965" s="3"/>
    </row>
    <row r="966" spans="1:11" s="11" customFormat="1" ht="22.5" hidden="1" customHeight="1" x14ac:dyDescent="0.3">
      <c r="A966" s="3">
        <v>2020</v>
      </c>
      <c r="B966" s="3" t="s">
        <v>369</v>
      </c>
      <c r="C966" s="5">
        <v>43899</v>
      </c>
      <c r="D966" s="79" t="s">
        <v>151</v>
      </c>
      <c r="E966" s="3" t="s">
        <v>310</v>
      </c>
      <c r="F966" s="2">
        <v>6420</v>
      </c>
      <c r="G966" s="2"/>
      <c r="H966" s="4">
        <f t="shared" si="15"/>
        <v>8142.3000000000375</v>
      </c>
      <c r="I966" s="1"/>
      <c r="J966" s="72">
        <v>737</v>
      </c>
      <c r="K966" s="3"/>
    </row>
    <row r="967" spans="1:11" s="11" customFormat="1" ht="22.5" hidden="1" customHeight="1" x14ac:dyDescent="0.3">
      <c r="A967" s="3">
        <v>2020</v>
      </c>
      <c r="B967" s="3" t="s">
        <v>369</v>
      </c>
      <c r="C967" s="5">
        <v>43899</v>
      </c>
      <c r="D967" s="79" t="s">
        <v>316</v>
      </c>
      <c r="E967" s="3" t="s">
        <v>259</v>
      </c>
      <c r="F967" s="2">
        <v>8000</v>
      </c>
      <c r="G967" s="2"/>
      <c r="H967" s="4">
        <f t="shared" si="15"/>
        <v>16142.300000000037</v>
      </c>
      <c r="I967" s="1"/>
      <c r="J967" s="72">
        <v>1357</v>
      </c>
      <c r="K967" s="3" t="s">
        <v>400</v>
      </c>
    </row>
    <row r="968" spans="1:11" s="11" customFormat="1" ht="22.5" hidden="1" customHeight="1" x14ac:dyDescent="0.3">
      <c r="A968" s="3">
        <v>2020</v>
      </c>
      <c r="B968" s="3" t="s">
        <v>369</v>
      </c>
      <c r="C968" s="5">
        <v>43899</v>
      </c>
      <c r="D968" s="79" t="s">
        <v>340</v>
      </c>
      <c r="E968" s="3" t="s">
        <v>100</v>
      </c>
      <c r="F968" s="2"/>
      <c r="G968" s="2">
        <v>8186.56</v>
      </c>
      <c r="H968" s="4">
        <f t="shared" si="15"/>
        <v>7955.7400000000371</v>
      </c>
      <c r="I968" s="1"/>
      <c r="J968" s="72">
        <v>2068</v>
      </c>
      <c r="K968" s="3"/>
    </row>
    <row r="969" spans="1:11" s="11" customFormat="1" ht="22.5" hidden="1" customHeight="1" x14ac:dyDescent="0.3">
      <c r="A969" s="3">
        <v>2020</v>
      </c>
      <c r="B969" s="3" t="s">
        <v>369</v>
      </c>
      <c r="C969" s="5">
        <v>43899</v>
      </c>
      <c r="D969" s="79" t="s">
        <v>40</v>
      </c>
      <c r="E969" s="3" t="s">
        <v>100</v>
      </c>
      <c r="F969" s="2"/>
      <c r="G969" s="2">
        <v>10000</v>
      </c>
      <c r="H969" s="4">
        <f t="shared" si="15"/>
        <v>-2044.2599999999629</v>
      </c>
      <c r="I969" s="1"/>
      <c r="J969" s="72">
        <v>2069</v>
      </c>
      <c r="K969" s="3"/>
    </row>
    <row r="970" spans="1:11" s="11" customFormat="1" ht="22.5" hidden="1" customHeight="1" x14ac:dyDescent="0.3">
      <c r="A970" s="3">
        <v>2020</v>
      </c>
      <c r="B970" s="3" t="s">
        <v>369</v>
      </c>
      <c r="C970" s="5">
        <v>43899</v>
      </c>
      <c r="D970" s="79" t="s">
        <v>312</v>
      </c>
      <c r="E970" s="3" t="s">
        <v>99</v>
      </c>
      <c r="F970" s="2"/>
      <c r="G970" s="2">
        <v>0.2</v>
      </c>
      <c r="H970" s="4">
        <f t="shared" si="15"/>
        <v>-2044.459999999963</v>
      </c>
      <c r="I970" s="1"/>
      <c r="J970" s="72">
        <v>2116</v>
      </c>
      <c r="K970" s="3"/>
    </row>
    <row r="971" spans="1:11" s="11" customFormat="1" ht="22.5" hidden="1" customHeight="1" x14ac:dyDescent="0.3">
      <c r="A971" s="3">
        <v>2020</v>
      </c>
      <c r="B971" s="3" t="s">
        <v>369</v>
      </c>
      <c r="C971" s="5">
        <v>43899</v>
      </c>
      <c r="D971" s="79" t="s">
        <v>323</v>
      </c>
      <c r="E971" s="3" t="s">
        <v>99</v>
      </c>
      <c r="F971" s="2"/>
      <c r="G971" s="2">
        <v>2000</v>
      </c>
      <c r="H971" s="4">
        <f t="shared" si="15"/>
        <v>-4044.4599999999627</v>
      </c>
      <c r="I971" s="1"/>
      <c r="J971" s="72">
        <v>2117</v>
      </c>
      <c r="K971" s="3"/>
    </row>
    <row r="972" spans="1:11" s="11" customFormat="1" ht="22.5" hidden="1" customHeight="1" x14ac:dyDescent="0.3">
      <c r="A972" s="3">
        <v>2020</v>
      </c>
      <c r="B972" s="3" t="s">
        <v>369</v>
      </c>
      <c r="C972" s="5">
        <v>43900</v>
      </c>
      <c r="D972" s="79" t="s">
        <v>60</v>
      </c>
      <c r="E972" s="3" t="s">
        <v>310</v>
      </c>
      <c r="F972" s="2">
        <v>1150</v>
      </c>
      <c r="G972" s="2"/>
      <c r="H972" s="4">
        <f t="shared" si="15"/>
        <v>-2894.4599999999627</v>
      </c>
      <c r="I972" s="1"/>
      <c r="J972" s="72">
        <v>738</v>
      </c>
      <c r="K972" s="3"/>
    </row>
    <row r="973" spans="1:11" s="11" customFormat="1" ht="22.5" hidden="1" customHeight="1" x14ac:dyDescent="0.3">
      <c r="A973" s="3">
        <v>2020</v>
      </c>
      <c r="B973" s="3" t="s">
        <v>369</v>
      </c>
      <c r="C973" s="5">
        <v>43900</v>
      </c>
      <c r="D973" s="79" t="s">
        <v>461</v>
      </c>
      <c r="E973" s="3" t="s">
        <v>310</v>
      </c>
      <c r="F973" s="2">
        <v>4600</v>
      </c>
      <c r="G973" s="2"/>
      <c r="H973" s="4">
        <f t="shared" si="15"/>
        <v>1705.5400000000373</v>
      </c>
      <c r="I973" s="1"/>
      <c r="J973" s="72">
        <v>739</v>
      </c>
      <c r="K973" s="3"/>
    </row>
    <row r="974" spans="1:11" s="11" customFormat="1" ht="22.5" hidden="1" customHeight="1" x14ac:dyDescent="0.3">
      <c r="A974" s="3">
        <v>2020</v>
      </c>
      <c r="B974" s="3" t="s">
        <v>369</v>
      </c>
      <c r="C974" s="5">
        <v>43901</v>
      </c>
      <c r="D974" s="79" t="s">
        <v>460</v>
      </c>
      <c r="E974" s="3" t="s">
        <v>310</v>
      </c>
      <c r="F974" s="2">
        <v>5320</v>
      </c>
      <c r="G974" s="2"/>
      <c r="H974" s="4">
        <f t="shared" si="15"/>
        <v>7025.5400000000373</v>
      </c>
      <c r="I974" s="1"/>
      <c r="J974" s="72">
        <v>748</v>
      </c>
      <c r="K974" s="3"/>
    </row>
    <row r="975" spans="1:11" s="11" customFormat="1" ht="22.5" hidden="1" customHeight="1" x14ac:dyDescent="0.3">
      <c r="A975" s="3">
        <v>2020</v>
      </c>
      <c r="B975" s="3" t="s">
        <v>369</v>
      </c>
      <c r="C975" s="5">
        <v>43902</v>
      </c>
      <c r="D975" s="79" t="s">
        <v>294</v>
      </c>
      <c r="E975" s="3" t="s">
        <v>99</v>
      </c>
      <c r="F975" s="2"/>
      <c r="G975" s="2">
        <v>2000</v>
      </c>
      <c r="H975" s="4">
        <f t="shared" si="15"/>
        <v>5025.5400000000373</v>
      </c>
      <c r="I975" s="1" t="s">
        <v>334</v>
      </c>
      <c r="J975" s="72">
        <v>2118</v>
      </c>
      <c r="K975" s="3"/>
    </row>
    <row r="976" spans="1:11" s="11" customFormat="1" ht="22.5" hidden="1" customHeight="1" x14ac:dyDescent="0.3">
      <c r="A976" s="3">
        <v>2020</v>
      </c>
      <c r="B976" s="3" t="s">
        <v>369</v>
      </c>
      <c r="C976" s="5">
        <v>43902</v>
      </c>
      <c r="D976" s="79" t="s">
        <v>376</v>
      </c>
      <c r="E976" s="3" t="s">
        <v>100</v>
      </c>
      <c r="F976" s="2"/>
      <c r="G976" s="2">
        <v>1200</v>
      </c>
      <c r="H976" s="4">
        <f t="shared" si="15"/>
        <v>3825.5400000000373</v>
      </c>
      <c r="I976" s="1"/>
      <c r="J976" s="72">
        <v>2064</v>
      </c>
      <c r="K976" s="3"/>
    </row>
    <row r="977" spans="1:11" s="11" customFormat="1" ht="22.5" hidden="1" customHeight="1" x14ac:dyDescent="0.3">
      <c r="A977" s="3">
        <v>2020</v>
      </c>
      <c r="B977" s="3" t="s">
        <v>369</v>
      </c>
      <c r="C977" s="5">
        <v>43902</v>
      </c>
      <c r="D977" s="79" t="s">
        <v>42</v>
      </c>
      <c r="E977" s="3" t="s">
        <v>99</v>
      </c>
      <c r="F977" s="2"/>
      <c r="G977" s="2">
        <v>2304</v>
      </c>
      <c r="H977" s="4">
        <f t="shared" si="15"/>
        <v>1521.5400000000373</v>
      </c>
      <c r="I977" s="1" t="s">
        <v>465</v>
      </c>
      <c r="J977" s="72">
        <v>2119</v>
      </c>
      <c r="K977" s="3"/>
    </row>
    <row r="978" spans="1:11" s="11" customFormat="1" ht="22.5" hidden="1" customHeight="1" x14ac:dyDescent="0.3">
      <c r="A978" s="3">
        <v>2020</v>
      </c>
      <c r="B978" s="3" t="s">
        <v>369</v>
      </c>
      <c r="C978" s="5">
        <v>43902</v>
      </c>
      <c r="D978" s="79" t="s">
        <v>312</v>
      </c>
      <c r="E978" s="3" t="s">
        <v>99</v>
      </c>
      <c r="F978" s="2"/>
      <c r="G978" s="2">
        <v>0.1</v>
      </c>
      <c r="H978" s="4">
        <f t="shared" si="15"/>
        <v>1521.4400000000373</v>
      </c>
      <c r="I978" s="1"/>
      <c r="J978" s="72">
        <v>2120</v>
      </c>
      <c r="K978" s="3"/>
    </row>
    <row r="979" spans="1:11" s="11" customFormat="1" ht="22.5" hidden="1" customHeight="1" x14ac:dyDescent="0.3">
      <c r="A979" s="3">
        <v>2020</v>
      </c>
      <c r="B979" s="3" t="s">
        <v>369</v>
      </c>
      <c r="C979" s="5">
        <v>43902</v>
      </c>
      <c r="D979" s="79" t="s">
        <v>45</v>
      </c>
      <c r="E979" s="3" t="s">
        <v>310</v>
      </c>
      <c r="F979" s="2">
        <v>16600</v>
      </c>
      <c r="G979" s="2"/>
      <c r="H979" s="4">
        <f t="shared" si="15"/>
        <v>18121.440000000039</v>
      </c>
      <c r="I979" s="1"/>
      <c r="J979" s="72">
        <v>746</v>
      </c>
      <c r="K979" s="3"/>
    </row>
    <row r="980" spans="1:11" s="11" customFormat="1" ht="22.5" hidden="1" customHeight="1" x14ac:dyDescent="0.3">
      <c r="A980" s="3">
        <v>2020</v>
      </c>
      <c r="B980" s="3" t="s">
        <v>123</v>
      </c>
      <c r="C980" s="5">
        <v>43902</v>
      </c>
      <c r="D980" s="79" t="s">
        <v>376</v>
      </c>
      <c r="E980" s="3" t="s">
        <v>100</v>
      </c>
      <c r="F980" s="2"/>
      <c r="G980" s="2">
        <v>1200</v>
      </c>
      <c r="H980" s="4">
        <f t="shared" si="15"/>
        <v>16921.440000000039</v>
      </c>
      <c r="I980" s="1"/>
      <c r="J980" s="72">
        <v>2088</v>
      </c>
      <c r="K980" s="3"/>
    </row>
    <row r="981" spans="1:11" s="11" customFormat="1" ht="22.5" hidden="1" customHeight="1" x14ac:dyDescent="0.3">
      <c r="A981" s="3">
        <v>2020</v>
      </c>
      <c r="B981" s="3" t="s">
        <v>369</v>
      </c>
      <c r="C981" s="5">
        <v>43903</v>
      </c>
      <c r="D981" s="79" t="s">
        <v>40</v>
      </c>
      <c r="E981" s="3" t="s">
        <v>100</v>
      </c>
      <c r="F981" s="2"/>
      <c r="G981" s="2">
        <v>12253.16</v>
      </c>
      <c r="H981" s="4">
        <f t="shared" si="15"/>
        <v>4668.2800000000389</v>
      </c>
      <c r="I981" s="1"/>
      <c r="J981" s="72">
        <v>2070</v>
      </c>
      <c r="K981" s="3"/>
    </row>
    <row r="982" spans="1:11" s="11" customFormat="1" ht="22.5" hidden="1" customHeight="1" x14ac:dyDescent="0.3">
      <c r="A982" s="3">
        <v>2020</v>
      </c>
      <c r="B982" s="3" t="s">
        <v>369</v>
      </c>
      <c r="C982" s="5">
        <v>43903</v>
      </c>
      <c r="D982" s="79" t="s">
        <v>323</v>
      </c>
      <c r="E982" s="3" t="s">
        <v>99</v>
      </c>
      <c r="F982" s="2"/>
      <c r="G982" s="2">
        <v>5000</v>
      </c>
      <c r="H982" s="4">
        <f t="shared" si="15"/>
        <v>-331.71999999996115</v>
      </c>
      <c r="I982" s="1"/>
      <c r="J982" s="72">
        <v>2121</v>
      </c>
      <c r="K982" s="3"/>
    </row>
    <row r="983" spans="1:11" s="11" customFormat="1" ht="22.5" hidden="1" customHeight="1" x14ac:dyDescent="0.3">
      <c r="A983" s="3">
        <v>2020</v>
      </c>
      <c r="B983" s="3" t="s">
        <v>369</v>
      </c>
      <c r="C983" s="5">
        <v>43903</v>
      </c>
      <c r="D983" s="79" t="s">
        <v>312</v>
      </c>
      <c r="E983" s="3" t="s">
        <v>99</v>
      </c>
      <c r="F983" s="2"/>
      <c r="G983" s="2">
        <v>0.1</v>
      </c>
      <c r="H983" s="4">
        <f t="shared" si="15"/>
        <v>-331.81999999996117</v>
      </c>
      <c r="I983" s="1"/>
      <c r="J983" s="72">
        <v>2122</v>
      </c>
      <c r="K983" s="3"/>
    </row>
    <row r="984" spans="1:11" s="11" customFormat="1" ht="22.5" hidden="1" customHeight="1" x14ac:dyDescent="0.3">
      <c r="A984" s="3">
        <v>2020</v>
      </c>
      <c r="B984" s="3" t="s">
        <v>369</v>
      </c>
      <c r="C984" s="5">
        <v>43903</v>
      </c>
      <c r="D984" s="79" t="s">
        <v>169</v>
      </c>
      <c r="E984" s="3" t="s">
        <v>99</v>
      </c>
      <c r="F984" s="2"/>
      <c r="G984" s="2">
        <v>5000</v>
      </c>
      <c r="H984" s="4">
        <f t="shared" si="15"/>
        <v>-5331.8199999999615</v>
      </c>
      <c r="I984" s="1"/>
      <c r="J984" s="72">
        <v>2122</v>
      </c>
      <c r="K984" s="3"/>
    </row>
    <row r="985" spans="1:11" s="11" customFormat="1" ht="22.5" hidden="1" customHeight="1" x14ac:dyDescent="0.3">
      <c r="A985" s="3">
        <v>2020</v>
      </c>
      <c r="B985" s="3" t="s">
        <v>369</v>
      </c>
      <c r="C985" s="5">
        <v>43903</v>
      </c>
      <c r="D985" s="79" t="s">
        <v>488</v>
      </c>
      <c r="E985" s="3" t="s">
        <v>310</v>
      </c>
      <c r="F985" s="2">
        <v>1500</v>
      </c>
      <c r="G985" s="2"/>
      <c r="H985" s="4">
        <f t="shared" si="15"/>
        <v>-3831.8199999999615</v>
      </c>
      <c r="I985" s="1"/>
      <c r="J985" s="72">
        <v>747</v>
      </c>
      <c r="K985" s="3"/>
    </row>
    <row r="986" spans="1:11" s="11" customFormat="1" ht="22.5" hidden="1" customHeight="1" x14ac:dyDescent="0.3">
      <c r="A986" s="3">
        <v>2020</v>
      </c>
      <c r="B986" s="3" t="s">
        <v>369</v>
      </c>
      <c r="C986" s="5">
        <v>43903</v>
      </c>
      <c r="D986" s="79" t="s">
        <v>460</v>
      </c>
      <c r="E986" s="3" t="s">
        <v>310</v>
      </c>
      <c r="F986" s="2">
        <v>2100</v>
      </c>
      <c r="G986" s="2"/>
      <c r="H986" s="4">
        <f t="shared" si="15"/>
        <v>-1731.8199999999615</v>
      </c>
      <c r="I986" s="1"/>
      <c r="J986" s="72">
        <v>749</v>
      </c>
      <c r="K986" s="3"/>
    </row>
    <row r="987" spans="1:11" s="11" customFormat="1" ht="22.5" hidden="1" customHeight="1" x14ac:dyDescent="0.3">
      <c r="A987" s="3">
        <v>2020</v>
      </c>
      <c r="B987" s="3" t="s">
        <v>369</v>
      </c>
      <c r="C987" s="5">
        <v>43908</v>
      </c>
      <c r="D987" s="79" t="s">
        <v>471</v>
      </c>
      <c r="E987" s="3" t="s">
        <v>310</v>
      </c>
      <c r="F987" s="2">
        <v>5928.8</v>
      </c>
      <c r="G987" s="2"/>
      <c r="H987" s="4">
        <f t="shared" si="15"/>
        <v>4196.9800000000387</v>
      </c>
      <c r="I987" s="1"/>
      <c r="J987" s="72">
        <v>750</v>
      </c>
      <c r="K987" s="3"/>
    </row>
    <row r="988" spans="1:11" s="11" customFormat="1" ht="22.5" hidden="1" customHeight="1" x14ac:dyDescent="0.3">
      <c r="A988" s="3">
        <v>2020</v>
      </c>
      <c r="B988" s="3" t="s">
        <v>369</v>
      </c>
      <c r="C988" s="5">
        <v>43908</v>
      </c>
      <c r="D988" s="79" t="s">
        <v>320</v>
      </c>
      <c r="E988" s="3" t="s">
        <v>259</v>
      </c>
      <c r="F988" s="2">
        <v>650</v>
      </c>
      <c r="G988" s="2"/>
      <c r="H988" s="4">
        <f t="shared" si="15"/>
        <v>4846.9800000000387</v>
      </c>
      <c r="I988" s="1"/>
      <c r="J988" s="72">
        <v>1358</v>
      </c>
      <c r="K988" s="3" t="s">
        <v>399</v>
      </c>
    </row>
    <row r="989" spans="1:11" s="11" customFormat="1" ht="22.5" hidden="1" customHeight="1" x14ac:dyDescent="0.3">
      <c r="A989" s="3">
        <v>2020</v>
      </c>
      <c r="B989" s="3" t="s">
        <v>369</v>
      </c>
      <c r="C989" s="5">
        <v>43909</v>
      </c>
      <c r="D989" s="79" t="s">
        <v>323</v>
      </c>
      <c r="E989" s="3" t="s">
        <v>99</v>
      </c>
      <c r="F989" s="2"/>
      <c r="G989" s="2">
        <v>5000</v>
      </c>
      <c r="H989" s="4">
        <f t="shared" si="15"/>
        <v>-153.01999999996133</v>
      </c>
      <c r="I989" s="1"/>
      <c r="J989" s="72">
        <v>2123</v>
      </c>
      <c r="K989" s="3"/>
    </row>
    <row r="990" spans="1:11" s="11" customFormat="1" ht="22.5" hidden="1" customHeight="1" x14ac:dyDescent="0.3">
      <c r="A990" s="3">
        <v>2020</v>
      </c>
      <c r="B990" s="3" t="s">
        <v>369</v>
      </c>
      <c r="C990" s="5">
        <v>43909</v>
      </c>
      <c r="D990" s="79" t="s">
        <v>381</v>
      </c>
      <c r="E990" s="3" t="s">
        <v>99</v>
      </c>
      <c r="F990" s="2"/>
      <c r="G990" s="2">
        <v>4500</v>
      </c>
      <c r="H990" s="4">
        <f t="shared" si="15"/>
        <v>-4653.0199999999613</v>
      </c>
      <c r="I990" s="1"/>
      <c r="J990" s="72">
        <v>2124</v>
      </c>
      <c r="K990" s="3"/>
    </row>
    <row r="991" spans="1:11" s="11" customFormat="1" ht="22.5" hidden="1" customHeight="1" x14ac:dyDescent="0.3">
      <c r="A991" s="3">
        <v>2020</v>
      </c>
      <c r="B991" s="3" t="s">
        <v>369</v>
      </c>
      <c r="C991" s="5">
        <v>43909</v>
      </c>
      <c r="D991" s="79" t="s">
        <v>312</v>
      </c>
      <c r="E991" s="3" t="s">
        <v>99</v>
      </c>
      <c r="F991" s="2"/>
      <c r="G991" s="2">
        <v>0.1</v>
      </c>
      <c r="H991" s="4">
        <f t="shared" si="15"/>
        <v>-4653.1199999999617</v>
      </c>
      <c r="I991" s="1"/>
      <c r="J991" s="72">
        <v>2124</v>
      </c>
      <c r="K991" s="3"/>
    </row>
    <row r="992" spans="1:11" s="11" customFormat="1" ht="22.5" hidden="1" customHeight="1" x14ac:dyDescent="0.3">
      <c r="A992" s="3">
        <v>2020</v>
      </c>
      <c r="B992" s="3" t="s">
        <v>123</v>
      </c>
      <c r="C992" s="5">
        <v>43909</v>
      </c>
      <c r="D992" s="79" t="s">
        <v>26</v>
      </c>
      <c r="E992" s="3" t="s">
        <v>310</v>
      </c>
      <c r="F992" s="2">
        <v>3300</v>
      </c>
      <c r="G992" s="2"/>
      <c r="H992" s="4">
        <f t="shared" si="15"/>
        <v>-1353.1199999999617</v>
      </c>
      <c r="I992" s="1"/>
      <c r="J992" s="3">
        <v>789</v>
      </c>
      <c r="K992" s="3"/>
    </row>
    <row r="993" spans="1:11" s="80" customFormat="1" ht="22.5" hidden="1" customHeight="1" thickBot="1" x14ac:dyDescent="0.35">
      <c r="A993" s="34">
        <v>2020</v>
      </c>
      <c r="B993" s="34" t="s">
        <v>369</v>
      </c>
      <c r="C993" s="19">
        <v>43914</v>
      </c>
      <c r="D993" s="132" t="s">
        <v>198</v>
      </c>
      <c r="E993" s="34" t="s">
        <v>310</v>
      </c>
      <c r="F993" s="21">
        <v>1700</v>
      </c>
      <c r="G993" s="21"/>
      <c r="H993" s="22">
        <f t="shared" si="15"/>
        <v>346.88000000003831</v>
      </c>
      <c r="I993" s="24"/>
      <c r="J993" s="76">
        <v>751</v>
      </c>
      <c r="K993" s="34"/>
    </row>
    <row r="994" spans="1:11" s="11" customFormat="1" ht="22.5" hidden="1" customHeight="1" x14ac:dyDescent="0.3">
      <c r="A994" s="3">
        <v>2020</v>
      </c>
      <c r="B994" s="3" t="s">
        <v>369</v>
      </c>
      <c r="C994" s="5">
        <v>43915</v>
      </c>
      <c r="D994" s="79" t="s">
        <v>183</v>
      </c>
      <c r="E994" s="3" t="s">
        <v>310</v>
      </c>
      <c r="F994" s="26">
        <v>1460</v>
      </c>
      <c r="G994" s="26"/>
      <c r="H994" s="4">
        <f t="shared" si="15"/>
        <v>1806.8800000000383</v>
      </c>
      <c r="I994" s="1"/>
      <c r="J994" s="72">
        <v>752</v>
      </c>
      <c r="K994" s="3"/>
    </row>
    <row r="995" spans="1:11" s="11" customFormat="1" ht="22.5" hidden="1" customHeight="1" x14ac:dyDescent="0.3">
      <c r="A995" s="3">
        <v>2020</v>
      </c>
      <c r="B995" s="3" t="s">
        <v>389</v>
      </c>
      <c r="C995" s="5">
        <v>43922</v>
      </c>
      <c r="D995" s="79" t="s">
        <v>176</v>
      </c>
      <c r="E995" s="3" t="s">
        <v>310</v>
      </c>
      <c r="F995" s="2">
        <v>19977.04</v>
      </c>
      <c r="G995" s="2"/>
      <c r="H995" s="4">
        <f t="shared" si="15"/>
        <v>21783.920000000038</v>
      </c>
      <c r="I995" s="1"/>
      <c r="J995" s="72">
        <v>754</v>
      </c>
      <c r="K995" s="3"/>
    </row>
    <row r="996" spans="1:11" s="11" customFormat="1" ht="22.5" hidden="1" customHeight="1" x14ac:dyDescent="0.3">
      <c r="A996" s="3">
        <v>2020</v>
      </c>
      <c r="B996" s="3" t="s">
        <v>389</v>
      </c>
      <c r="C996" s="5">
        <v>43922</v>
      </c>
      <c r="D996" s="79" t="s">
        <v>118</v>
      </c>
      <c r="E996" s="3" t="s">
        <v>100</v>
      </c>
      <c r="F996" s="2"/>
      <c r="G996" s="2">
        <v>3050.75</v>
      </c>
      <c r="H996" s="4">
        <f t="shared" si="15"/>
        <v>18733.170000000038</v>
      </c>
      <c r="I996" s="1"/>
      <c r="J996" s="72">
        <v>2071</v>
      </c>
      <c r="K996" s="3"/>
    </row>
    <row r="997" spans="1:11" s="11" customFormat="1" ht="22.5" hidden="1" customHeight="1" x14ac:dyDescent="0.3">
      <c r="A997" s="3">
        <v>2020</v>
      </c>
      <c r="B997" s="3" t="s">
        <v>389</v>
      </c>
      <c r="C997" s="5">
        <v>43922</v>
      </c>
      <c r="D997" s="79" t="s">
        <v>312</v>
      </c>
      <c r="E997" s="3" t="s">
        <v>99</v>
      </c>
      <c r="F997" s="2"/>
      <c r="G997" s="2">
        <v>0.1</v>
      </c>
      <c r="H997" s="4">
        <f t="shared" si="15"/>
        <v>18733.07000000004</v>
      </c>
      <c r="I997" s="1"/>
      <c r="J997" s="72">
        <v>2139</v>
      </c>
      <c r="K997" s="3"/>
    </row>
    <row r="998" spans="1:11" s="11" customFormat="1" ht="22.5" hidden="1" customHeight="1" x14ac:dyDescent="0.3">
      <c r="A998" s="3">
        <v>2020</v>
      </c>
      <c r="B998" s="3" t="s">
        <v>389</v>
      </c>
      <c r="C998" s="5">
        <v>43922</v>
      </c>
      <c r="D998" s="79" t="s">
        <v>312</v>
      </c>
      <c r="E998" s="3" t="s">
        <v>99</v>
      </c>
      <c r="F998" s="2"/>
      <c r="G998" s="2">
        <v>40</v>
      </c>
      <c r="H998" s="4">
        <f t="shared" si="15"/>
        <v>18693.07000000004</v>
      </c>
      <c r="I998" s="1"/>
      <c r="J998" s="72">
        <v>2139</v>
      </c>
      <c r="K998" s="3"/>
    </row>
    <row r="999" spans="1:11" s="11" customFormat="1" ht="22.5" hidden="1" customHeight="1" x14ac:dyDescent="0.3">
      <c r="A999" s="3">
        <v>2020</v>
      </c>
      <c r="B999" s="3" t="s">
        <v>389</v>
      </c>
      <c r="C999" s="5">
        <v>43922</v>
      </c>
      <c r="D999" s="79" t="s">
        <v>26</v>
      </c>
      <c r="E999" s="3" t="s">
        <v>310</v>
      </c>
      <c r="F999" s="2">
        <v>9100</v>
      </c>
      <c r="G999" s="2"/>
      <c r="H999" s="4">
        <f t="shared" si="15"/>
        <v>27793.07000000004</v>
      </c>
      <c r="I999" s="1"/>
      <c r="J999" s="72">
        <v>757</v>
      </c>
      <c r="K999" s="3"/>
    </row>
    <row r="1000" spans="1:11" s="11" customFormat="1" ht="22.5" hidden="1" customHeight="1" x14ac:dyDescent="0.3">
      <c r="A1000" s="3">
        <v>2020</v>
      </c>
      <c r="B1000" s="3" t="s">
        <v>389</v>
      </c>
      <c r="C1000" s="5">
        <v>43923</v>
      </c>
      <c r="D1000" s="79" t="s">
        <v>359</v>
      </c>
      <c r="E1000" s="3" t="s">
        <v>310</v>
      </c>
      <c r="F1000" s="2">
        <v>10750</v>
      </c>
      <c r="G1000" s="2"/>
      <c r="H1000" s="4">
        <f t="shared" si="15"/>
        <v>38543.070000000036</v>
      </c>
      <c r="I1000" s="1"/>
      <c r="J1000" s="72">
        <v>755</v>
      </c>
      <c r="K1000" s="3"/>
    </row>
    <row r="1001" spans="1:11" s="11" customFormat="1" ht="22.5" hidden="1" customHeight="1" x14ac:dyDescent="0.3">
      <c r="A1001" s="3">
        <v>2020</v>
      </c>
      <c r="B1001" s="3" t="s">
        <v>389</v>
      </c>
      <c r="C1001" s="5">
        <v>43925</v>
      </c>
      <c r="D1001" s="79" t="s">
        <v>112</v>
      </c>
      <c r="E1001" s="3" t="s">
        <v>99</v>
      </c>
      <c r="F1001" s="2"/>
      <c r="G1001" s="2">
        <v>80.400000000000006</v>
      </c>
      <c r="H1001" s="4">
        <f t="shared" si="15"/>
        <v>38462.670000000035</v>
      </c>
      <c r="I1001" s="1" t="s">
        <v>256</v>
      </c>
      <c r="J1001" s="72">
        <v>2140</v>
      </c>
      <c r="K1001" s="3"/>
    </row>
    <row r="1002" spans="1:11" s="11" customFormat="1" ht="22.5" hidden="1" customHeight="1" x14ac:dyDescent="0.3">
      <c r="A1002" s="3">
        <v>2020</v>
      </c>
      <c r="B1002" s="3" t="s">
        <v>389</v>
      </c>
      <c r="C1002" s="5">
        <v>43925</v>
      </c>
      <c r="D1002" s="79" t="s">
        <v>86</v>
      </c>
      <c r="E1002" s="3" t="s">
        <v>99</v>
      </c>
      <c r="F1002" s="2"/>
      <c r="G1002" s="2">
        <v>14981.8</v>
      </c>
      <c r="H1002" s="4">
        <f t="shared" si="15"/>
        <v>23480.870000000035</v>
      </c>
      <c r="I1002" s="1"/>
      <c r="J1002" s="72">
        <v>2141</v>
      </c>
      <c r="K1002" s="3"/>
    </row>
    <row r="1003" spans="1:11" s="11" customFormat="1" ht="22.5" hidden="1" customHeight="1" x14ac:dyDescent="0.3">
      <c r="A1003" s="3">
        <v>2020</v>
      </c>
      <c r="B1003" s="3" t="s">
        <v>389</v>
      </c>
      <c r="C1003" s="5">
        <v>43927</v>
      </c>
      <c r="D1003" s="79" t="s">
        <v>438</v>
      </c>
      <c r="E1003" s="3" t="s">
        <v>310</v>
      </c>
      <c r="F1003" s="2">
        <v>717.5</v>
      </c>
      <c r="G1003" s="2"/>
      <c r="H1003" s="4">
        <f t="shared" si="15"/>
        <v>24198.370000000035</v>
      </c>
      <c r="I1003" s="1"/>
      <c r="J1003" s="72">
        <v>758</v>
      </c>
      <c r="K1003" s="3"/>
    </row>
    <row r="1004" spans="1:11" s="11" customFormat="1" ht="22.5" hidden="1" customHeight="1" x14ac:dyDescent="0.3">
      <c r="A1004" s="3">
        <v>2020</v>
      </c>
      <c r="B1004" s="3" t="s">
        <v>389</v>
      </c>
      <c r="C1004" s="5">
        <v>43928</v>
      </c>
      <c r="D1004" s="79" t="s">
        <v>30</v>
      </c>
      <c r="E1004" s="3" t="s">
        <v>99</v>
      </c>
      <c r="F1004" s="2"/>
      <c r="G1004" s="2">
        <v>452.2</v>
      </c>
      <c r="H1004" s="4">
        <f t="shared" si="15"/>
        <v>23746.170000000035</v>
      </c>
      <c r="I1004" s="1" t="s">
        <v>336</v>
      </c>
      <c r="J1004" s="72">
        <v>2142</v>
      </c>
      <c r="K1004" s="3"/>
    </row>
    <row r="1005" spans="1:11" s="11" customFormat="1" ht="22.5" hidden="1" customHeight="1" x14ac:dyDescent="0.3">
      <c r="A1005" s="3">
        <v>2020</v>
      </c>
      <c r="B1005" s="3" t="s">
        <v>389</v>
      </c>
      <c r="C1005" s="5">
        <v>43929</v>
      </c>
      <c r="D1005" s="79" t="s">
        <v>93</v>
      </c>
      <c r="E1005" s="3" t="s">
        <v>100</v>
      </c>
      <c r="F1005" s="2"/>
      <c r="G1005" s="2">
        <v>1065</v>
      </c>
      <c r="H1005" s="4">
        <f t="shared" si="15"/>
        <v>22681.170000000035</v>
      </c>
      <c r="I1005" s="1"/>
      <c r="J1005" s="72">
        <v>2072</v>
      </c>
      <c r="K1005" s="3"/>
    </row>
    <row r="1006" spans="1:11" s="11" customFormat="1" ht="22.5" hidden="1" customHeight="1" x14ac:dyDescent="0.3">
      <c r="A1006" s="3">
        <v>2020</v>
      </c>
      <c r="B1006" s="3" t="s">
        <v>389</v>
      </c>
      <c r="C1006" s="5">
        <v>43929</v>
      </c>
      <c r="D1006" s="79" t="s">
        <v>376</v>
      </c>
      <c r="E1006" s="3" t="s">
        <v>100</v>
      </c>
      <c r="F1006" s="2"/>
      <c r="G1006" s="2">
        <v>1200</v>
      </c>
      <c r="H1006" s="4">
        <f t="shared" si="15"/>
        <v>21481.170000000035</v>
      </c>
      <c r="I1006" s="1"/>
      <c r="J1006" s="72">
        <v>2073</v>
      </c>
      <c r="K1006" s="3"/>
    </row>
    <row r="1007" spans="1:11" s="11" customFormat="1" ht="22.5" hidden="1" customHeight="1" x14ac:dyDescent="0.3">
      <c r="A1007" s="3">
        <v>2020</v>
      </c>
      <c r="B1007" s="3" t="s">
        <v>389</v>
      </c>
      <c r="C1007" s="5">
        <v>43929</v>
      </c>
      <c r="D1007" s="79" t="s">
        <v>294</v>
      </c>
      <c r="E1007" s="3" t="s">
        <v>99</v>
      </c>
      <c r="F1007" s="2"/>
      <c r="G1007" s="2">
        <v>2000</v>
      </c>
      <c r="H1007" s="4">
        <f t="shared" si="15"/>
        <v>19481.170000000035</v>
      </c>
      <c r="I1007" s="1" t="s">
        <v>334</v>
      </c>
      <c r="J1007" s="72">
        <v>2143</v>
      </c>
      <c r="K1007" s="3"/>
    </row>
    <row r="1008" spans="1:11" s="11" customFormat="1" ht="22.5" hidden="1" customHeight="1" x14ac:dyDescent="0.3">
      <c r="A1008" s="3">
        <v>2020</v>
      </c>
      <c r="B1008" s="3" t="s">
        <v>389</v>
      </c>
      <c r="C1008" s="5">
        <v>43929</v>
      </c>
      <c r="D1008" s="79" t="s">
        <v>406</v>
      </c>
      <c r="E1008" s="3" t="s">
        <v>100</v>
      </c>
      <c r="F1008" s="2"/>
      <c r="G1008" s="2">
        <v>2007</v>
      </c>
      <c r="H1008" s="4">
        <f t="shared" si="15"/>
        <v>17474.170000000035</v>
      </c>
      <c r="I1008" s="1"/>
      <c r="J1008" s="72">
        <v>2074</v>
      </c>
      <c r="K1008" s="3"/>
    </row>
    <row r="1009" spans="1:12" s="11" customFormat="1" ht="22.5" hidden="1" customHeight="1" x14ac:dyDescent="0.3">
      <c r="A1009" s="3">
        <v>2020</v>
      </c>
      <c r="B1009" s="3" t="s">
        <v>389</v>
      </c>
      <c r="C1009" s="5">
        <v>43929</v>
      </c>
      <c r="D1009" s="79" t="s">
        <v>452</v>
      </c>
      <c r="E1009" s="3" t="s">
        <v>100</v>
      </c>
      <c r="F1009" s="2"/>
      <c r="G1009" s="2">
        <v>1064</v>
      </c>
      <c r="H1009" s="4">
        <f t="shared" si="15"/>
        <v>16410.170000000035</v>
      </c>
      <c r="I1009" s="1"/>
      <c r="J1009" s="72">
        <v>2075</v>
      </c>
      <c r="K1009" s="3"/>
    </row>
    <row r="1010" spans="1:12" s="11" customFormat="1" ht="22.5" hidden="1" customHeight="1" x14ac:dyDescent="0.3">
      <c r="A1010" s="3">
        <v>2020</v>
      </c>
      <c r="B1010" s="3" t="s">
        <v>389</v>
      </c>
      <c r="C1010" s="5">
        <v>43929</v>
      </c>
      <c r="D1010" s="79" t="s">
        <v>118</v>
      </c>
      <c r="E1010" s="3" t="s">
        <v>100</v>
      </c>
      <c r="F1010" s="2"/>
      <c r="G1010" s="2">
        <v>3446</v>
      </c>
      <c r="H1010" s="4">
        <f t="shared" si="15"/>
        <v>12964.170000000035</v>
      </c>
      <c r="I1010" s="1"/>
      <c r="J1010" s="72">
        <v>2076</v>
      </c>
      <c r="K1010" s="3"/>
    </row>
    <row r="1011" spans="1:12" s="11" customFormat="1" ht="22.5" hidden="1" customHeight="1" x14ac:dyDescent="0.3">
      <c r="A1011" s="3">
        <v>2020</v>
      </c>
      <c r="B1011" s="3" t="s">
        <v>389</v>
      </c>
      <c r="C1011" s="5">
        <v>43929</v>
      </c>
      <c r="D1011" s="79" t="s">
        <v>312</v>
      </c>
      <c r="E1011" s="3" t="s">
        <v>99</v>
      </c>
      <c r="F1011" s="2"/>
      <c r="G1011" s="2">
        <v>0.4</v>
      </c>
      <c r="H1011" s="4">
        <f t="shared" si="15"/>
        <v>12963.770000000035</v>
      </c>
      <c r="I1011" s="1"/>
      <c r="J1011" s="72">
        <v>2144</v>
      </c>
      <c r="K1011" s="3"/>
    </row>
    <row r="1012" spans="1:12" s="11" customFormat="1" ht="22.5" hidden="1" customHeight="1" x14ac:dyDescent="0.3">
      <c r="A1012" s="3">
        <v>2020</v>
      </c>
      <c r="B1012" s="3" t="s">
        <v>389</v>
      </c>
      <c r="C1012" s="5">
        <v>43931</v>
      </c>
      <c r="D1012" s="1" t="s">
        <v>461</v>
      </c>
      <c r="E1012" s="3" t="s">
        <v>310</v>
      </c>
      <c r="F1012" s="2">
        <v>1150</v>
      </c>
      <c r="G1012" s="2"/>
      <c r="H1012" s="4">
        <f t="shared" si="15"/>
        <v>14113.770000000035</v>
      </c>
      <c r="I1012" s="1"/>
      <c r="J1012" s="72">
        <v>788</v>
      </c>
      <c r="K1012" s="3"/>
    </row>
    <row r="1013" spans="1:12" s="11" customFormat="1" ht="22.5" hidden="1" customHeight="1" x14ac:dyDescent="0.3">
      <c r="A1013" s="3">
        <v>2020</v>
      </c>
      <c r="B1013" s="3" t="s">
        <v>389</v>
      </c>
      <c r="C1013" s="5">
        <v>43931</v>
      </c>
      <c r="D1013" s="79" t="s">
        <v>42</v>
      </c>
      <c r="E1013" s="3" t="s">
        <v>99</v>
      </c>
      <c r="F1013" s="2"/>
      <c r="G1013" s="2">
        <v>2180</v>
      </c>
      <c r="H1013" s="4">
        <f t="shared" si="15"/>
        <v>11933.770000000035</v>
      </c>
      <c r="I1013" s="1" t="s">
        <v>465</v>
      </c>
      <c r="J1013" s="72">
        <v>2145</v>
      </c>
      <c r="K1013" s="3"/>
    </row>
    <row r="1014" spans="1:12" s="11" customFormat="1" ht="22.5" hidden="1" customHeight="1" x14ac:dyDescent="0.3">
      <c r="A1014" s="3">
        <v>2020</v>
      </c>
      <c r="B1014" s="3" t="s">
        <v>389</v>
      </c>
      <c r="C1014" s="5">
        <v>43931</v>
      </c>
      <c r="D1014" s="79" t="s">
        <v>313</v>
      </c>
      <c r="E1014" s="3" t="s">
        <v>99</v>
      </c>
      <c r="F1014" s="2">
        <v>5000</v>
      </c>
      <c r="G1014" s="2"/>
      <c r="H1014" s="4">
        <f t="shared" si="15"/>
        <v>16933.770000000033</v>
      </c>
      <c r="I1014" s="1"/>
      <c r="J1014" s="72" t="s">
        <v>17</v>
      </c>
      <c r="K1014" s="3"/>
    </row>
    <row r="1015" spans="1:12" s="11" customFormat="1" ht="22.5" hidden="1" customHeight="1" x14ac:dyDescent="0.3">
      <c r="A1015" s="3">
        <v>2020</v>
      </c>
      <c r="B1015" s="3" t="s">
        <v>389</v>
      </c>
      <c r="C1015" s="5">
        <v>43931</v>
      </c>
      <c r="D1015" s="79" t="s">
        <v>462</v>
      </c>
      <c r="E1015" s="3" t="s">
        <v>100</v>
      </c>
      <c r="F1015" s="2"/>
      <c r="G1015" s="2">
        <v>3400</v>
      </c>
      <c r="H1015" s="4">
        <f t="shared" si="15"/>
        <v>13533.770000000033</v>
      </c>
      <c r="I1015" s="1"/>
      <c r="J1015" s="72">
        <v>2077</v>
      </c>
      <c r="K1015" s="3"/>
    </row>
    <row r="1016" spans="1:12" s="11" customFormat="1" ht="22.5" hidden="1" customHeight="1" x14ac:dyDescent="0.3">
      <c r="A1016" s="3">
        <v>2020</v>
      </c>
      <c r="B1016" s="3" t="s">
        <v>389</v>
      </c>
      <c r="C1016" s="5">
        <v>43931</v>
      </c>
      <c r="D1016" s="79" t="s">
        <v>245</v>
      </c>
      <c r="E1016" s="3" t="s">
        <v>100</v>
      </c>
      <c r="F1016" s="2"/>
      <c r="G1016" s="2">
        <v>1086.56</v>
      </c>
      <c r="H1016" s="4">
        <f t="shared" si="15"/>
        <v>12447.210000000034</v>
      </c>
      <c r="I1016" s="1"/>
      <c r="J1016" s="72">
        <v>2078</v>
      </c>
      <c r="K1016" s="3"/>
    </row>
    <row r="1017" spans="1:12" s="11" customFormat="1" ht="22.5" hidden="1" customHeight="1" x14ac:dyDescent="0.3">
      <c r="A1017" s="3">
        <v>2020</v>
      </c>
      <c r="B1017" s="3" t="s">
        <v>389</v>
      </c>
      <c r="C1017" s="5">
        <v>43931</v>
      </c>
      <c r="D1017" s="79" t="s">
        <v>263</v>
      </c>
      <c r="E1017" s="3" t="s">
        <v>100</v>
      </c>
      <c r="F1017" s="2"/>
      <c r="G1017" s="2">
        <v>274.39999999999998</v>
      </c>
      <c r="H1017" s="4">
        <f t="shared" si="15"/>
        <v>12172.810000000034</v>
      </c>
      <c r="I1017" s="1"/>
      <c r="J1017" s="72">
        <v>2079</v>
      </c>
      <c r="K1017" s="3"/>
    </row>
    <row r="1018" spans="1:12" s="11" customFormat="1" ht="22.5" hidden="1" customHeight="1" x14ac:dyDescent="0.3">
      <c r="A1018" s="3">
        <v>2020</v>
      </c>
      <c r="B1018" s="3" t="s">
        <v>389</v>
      </c>
      <c r="C1018" s="5">
        <v>43931</v>
      </c>
      <c r="D1018" s="79" t="s">
        <v>154</v>
      </c>
      <c r="E1018" s="3" t="s">
        <v>100</v>
      </c>
      <c r="F1018" s="2"/>
      <c r="G1018" s="2">
        <v>68</v>
      </c>
      <c r="H1018" s="4">
        <f t="shared" si="15"/>
        <v>12104.810000000034</v>
      </c>
      <c r="I1018" s="1"/>
      <c r="J1018" s="72">
        <v>2080</v>
      </c>
      <c r="K1018" s="3"/>
    </row>
    <row r="1019" spans="1:12" s="11" customFormat="1" ht="22.5" hidden="1" customHeight="1" x14ac:dyDescent="0.3">
      <c r="A1019" s="3">
        <v>2020</v>
      </c>
      <c r="B1019" s="3" t="s">
        <v>389</v>
      </c>
      <c r="C1019" s="5">
        <v>43931</v>
      </c>
      <c r="D1019" s="79" t="s">
        <v>324</v>
      </c>
      <c r="E1019" s="3" t="s">
        <v>100</v>
      </c>
      <c r="F1019" s="2"/>
      <c r="G1019" s="2">
        <v>1550</v>
      </c>
      <c r="H1019" s="4">
        <f t="shared" si="15"/>
        <v>10554.810000000034</v>
      </c>
      <c r="I1019" s="1"/>
      <c r="J1019" s="72">
        <v>2081</v>
      </c>
      <c r="K1019" s="3"/>
    </row>
    <row r="1020" spans="1:12" s="11" customFormat="1" ht="22.5" hidden="1" customHeight="1" x14ac:dyDescent="0.3">
      <c r="A1020" s="3">
        <v>2020</v>
      </c>
      <c r="B1020" s="3" t="s">
        <v>389</v>
      </c>
      <c r="C1020" s="5">
        <v>43931</v>
      </c>
      <c r="D1020" s="79" t="s">
        <v>352</v>
      </c>
      <c r="E1020" s="3" t="s">
        <v>100</v>
      </c>
      <c r="F1020" s="2"/>
      <c r="G1020" s="2">
        <v>2850</v>
      </c>
      <c r="H1020" s="4">
        <f t="shared" si="15"/>
        <v>7704.8100000000341</v>
      </c>
      <c r="I1020" s="1"/>
      <c r="J1020" s="72">
        <v>2082</v>
      </c>
      <c r="K1020" s="3"/>
    </row>
    <row r="1021" spans="1:12" s="11" customFormat="1" ht="22.5" hidden="1" customHeight="1" x14ac:dyDescent="0.3">
      <c r="A1021" s="3">
        <v>2020</v>
      </c>
      <c r="B1021" s="3" t="s">
        <v>389</v>
      </c>
      <c r="C1021" s="5">
        <v>43931</v>
      </c>
      <c r="D1021" s="79" t="s">
        <v>97</v>
      </c>
      <c r="E1021" s="3" t="s">
        <v>100</v>
      </c>
      <c r="F1021" s="2"/>
      <c r="G1021" s="2">
        <v>3300</v>
      </c>
      <c r="H1021" s="4">
        <f t="shared" si="15"/>
        <v>4404.8100000000341</v>
      </c>
      <c r="I1021" s="1"/>
      <c r="J1021" s="72">
        <v>2083</v>
      </c>
      <c r="K1021" s="3"/>
    </row>
    <row r="1022" spans="1:12" s="11" customFormat="1" ht="22.5" hidden="1" customHeight="1" x14ac:dyDescent="0.3">
      <c r="A1022" s="3">
        <v>2020</v>
      </c>
      <c r="B1022" s="3" t="s">
        <v>389</v>
      </c>
      <c r="C1022" s="5">
        <v>43931</v>
      </c>
      <c r="D1022" s="79" t="s">
        <v>261</v>
      </c>
      <c r="E1022" s="3" t="s">
        <v>100</v>
      </c>
      <c r="F1022" s="2"/>
      <c r="G1022" s="2">
        <v>6200</v>
      </c>
      <c r="H1022" s="4">
        <f t="shared" si="15"/>
        <v>-1795.1899999999659</v>
      </c>
      <c r="I1022" s="1"/>
      <c r="J1022" s="72">
        <v>2084</v>
      </c>
      <c r="K1022" s="3"/>
    </row>
    <row r="1023" spans="1:12" s="11" customFormat="1" ht="22.5" hidden="1" customHeight="1" x14ac:dyDescent="0.3">
      <c r="A1023" s="3">
        <v>2020</v>
      </c>
      <c r="B1023" s="3" t="s">
        <v>389</v>
      </c>
      <c r="C1023" s="5">
        <v>43931</v>
      </c>
      <c r="D1023" s="79" t="s">
        <v>312</v>
      </c>
      <c r="E1023" s="3" t="s">
        <v>99</v>
      </c>
      <c r="F1023" s="2"/>
      <c r="G1023" s="2">
        <v>0.8</v>
      </c>
      <c r="H1023" s="4">
        <f t="shared" si="15"/>
        <v>-1795.9899999999659</v>
      </c>
      <c r="I1023" s="1"/>
      <c r="J1023" s="72">
        <v>2146</v>
      </c>
      <c r="K1023" s="3"/>
    </row>
    <row r="1024" spans="1:12" s="97" customFormat="1" ht="22.5" hidden="1" customHeight="1" x14ac:dyDescent="0.3">
      <c r="A1024" s="3">
        <v>2020</v>
      </c>
      <c r="B1024" s="3" t="s">
        <v>389</v>
      </c>
      <c r="C1024" s="5">
        <v>43931</v>
      </c>
      <c r="D1024" s="79" t="s">
        <v>45</v>
      </c>
      <c r="E1024" s="3" t="s">
        <v>310</v>
      </c>
      <c r="F1024" s="2">
        <v>10000</v>
      </c>
      <c r="G1024" s="2"/>
      <c r="H1024" s="4">
        <f t="shared" si="15"/>
        <v>8204.0100000000348</v>
      </c>
      <c r="I1024" s="1"/>
      <c r="J1024" s="72">
        <v>759</v>
      </c>
      <c r="K1024" s="3"/>
      <c r="L1024" s="11"/>
    </row>
    <row r="1025" spans="1:12" s="97" customFormat="1" ht="22.5" hidden="1" customHeight="1" x14ac:dyDescent="0.3">
      <c r="A1025" s="35">
        <v>2020</v>
      </c>
      <c r="B1025" s="35" t="s">
        <v>389</v>
      </c>
      <c r="C1025" s="63">
        <v>43937</v>
      </c>
      <c r="D1025" s="36" t="s">
        <v>26</v>
      </c>
      <c r="E1025" s="35" t="s">
        <v>494</v>
      </c>
      <c r="F1025" s="25">
        <v>3300</v>
      </c>
      <c r="G1025" s="25"/>
      <c r="H1025" s="70">
        <f t="shared" si="15"/>
        <v>11504.010000000035</v>
      </c>
      <c r="I1025" s="36"/>
      <c r="J1025" s="83" t="s">
        <v>539</v>
      </c>
      <c r="K1025" s="35"/>
    </row>
    <row r="1026" spans="1:12" s="11" customFormat="1" ht="22.5" hidden="1" customHeight="1" x14ac:dyDescent="0.3">
      <c r="A1026" s="35">
        <v>2020</v>
      </c>
      <c r="B1026" s="35" t="s">
        <v>389</v>
      </c>
      <c r="C1026" s="63">
        <v>43938</v>
      </c>
      <c r="D1026" s="36" t="s">
        <v>26</v>
      </c>
      <c r="E1026" s="35" t="s">
        <v>494</v>
      </c>
      <c r="F1026" s="25"/>
      <c r="G1026" s="25">
        <v>3300</v>
      </c>
      <c r="H1026" s="70">
        <f t="shared" si="15"/>
        <v>8204.0100000000348</v>
      </c>
      <c r="I1026" s="36"/>
      <c r="J1026" s="83" t="s">
        <v>539</v>
      </c>
      <c r="K1026" s="35"/>
      <c r="L1026" s="97"/>
    </row>
    <row r="1027" spans="1:12" s="11" customFormat="1" ht="22.5" hidden="1" customHeight="1" x14ac:dyDescent="0.3">
      <c r="A1027" s="3">
        <v>2020</v>
      </c>
      <c r="B1027" s="3" t="s">
        <v>389</v>
      </c>
      <c r="C1027" s="5">
        <v>43938</v>
      </c>
      <c r="D1027" s="79" t="s">
        <v>312</v>
      </c>
      <c r="E1027" s="3" t="s">
        <v>99</v>
      </c>
      <c r="F1027" s="2"/>
      <c r="G1027" s="2">
        <v>15</v>
      </c>
      <c r="H1027" s="4">
        <f t="shared" si="15"/>
        <v>8189.0100000000348</v>
      </c>
      <c r="I1027" s="1"/>
      <c r="J1027" s="72">
        <v>2147</v>
      </c>
      <c r="K1027" s="3"/>
    </row>
    <row r="1028" spans="1:12" s="11" customFormat="1" ht="22.5" hidden="1" customHeight="1" x14ac:dyDescent="0.3">
      <c r="A1028" s="3">
        <v>2020</v>
      </c>
      <c r="B1028" s="3" t="s">
        <v>389</v>
      </c>
      <c r="C1028" s="5">
        <v>43945</v>
      </c>
      <c r="D1028" s="79" t="s">
        <v>490</v>
      </c>
      <c r="E1028" s="3" t="s">
        <v>310</v>
      </c>
      <c r="F1028" s="2">
        <v>5700</v>
      </c>
      <c r="G1028" s="2"/>
      <c r="H1028" s="4">
        <f t="shared" ref="H1028:H1091" si="16">H1027+F1028-G1028</f>
        <v>13889.010000000035</v>
      </c>
      <c r="I1028" s="1"/>
      <c r="J1028" s="72">
        <v>760</v>
      </c>
      <c r="K1028" s="3"/>
    </row>
    <row r="1029" spans="1:12" s="11" customFormat="1" ht="22.5" hidden="1" customHeight="1" x14ac:dyDescent="0.3">
      <c r="A1029" s="3">
        <v>2020</v>
      </c>
      <c r="B1029" s="3" t="s">
        <v>389</v>
      </c>
      <c r="C1029" s="5">
        <v>43946</v>
      </c>
      <c r="D1029" s="79" t="s">
        <v>484</v>
      </c>
      <c r="E1029" s="3" t="s">
        <v>310</v>
      </c>
      <c r="F1029" s="2">
        <v>1300</v>
      </c>
      <c r="G1029" s="2"/>
      <c r="H1029" s="4">
        <f t="shared" si="16"/>
        <v>15189.010000000035</v>
      </c>
      <c r="I1029" s="1"/>
      <c r="J1029" s="72">
        <v>761</v>
      </c>
      <c r="K1029" s="3"/>
    </row>
    <row r="1030" spans="1:12" s="11" customFormat="1" ht="22.5" hidden="1" customHeight="1" x14ac:dyDescent="0.3">
      <c r="A1030" s="3">
        <v>2020</v>
      </c>
      <c r="B1030" s="3" t="s">
        <v>389</v>
      </c>
      <c r="C1030" s="5">
        <v>43949</v>
      </c>
      <c r="D1030" s="79" t="s">
        <v>471</v>
      </c>
      <c r="E1030" s="3" t="s">
        <v>310</v>
      </c>
      <c r="F1030" s="2">
        <v>2012.36</v>
      </c>
      <c r="G1030" s="2"/>
      <c r="H1030" s="4">
        <f t="shared" si="16"/>
        <v>17201.370000000035</v>
      </c>
      <c r="I1030" s="1"/>
      <c r="J1030" s="72">
        <v>762</v>
      </c>
      <c r="K1030" s="3"/>
    </row>
    <row r="1031" spans="1:12" s="11" customFormat="1" ht="22.5" hidden="1" customHeight="1" x14ac:dyDescent="0.3">
      <c r="A1031" s="3">
        <v>2020</v>
      </c>
      <c r="B1031" s="3" t="s">
        <v>389</v>
      </c>
      <c r="C1031" s="5">
        <v>43950</v>
      </c>
      <c r="D1031" s="79" t="s">
        <v>122</v>
      </c>
      <c r="E1031" s="3" t="s">
        <v>310</v>
      </c>
      <c r="F1031" s="2">
        <v>1000</v>
      </c>
      <c r="G1031" s="2"/>
      <c r="H1031" s="4">
        <f t="shared" si="16"/>
        <v>18201.370000000035</v>
      </c>
      <c r="I1031" s="1"/>
      <c r="J1031" s="72">
        <v>763</v>
      </c>
      <c r="K1031" s="3"/>
    </row>
    <row r="1032" spans="1:12" s="11" customFormat="1" ht="22.5" hidden="1" customHeight="1" x14ac:dyDescent="0.3">
      <c r="A1032" s="3">
        <v>2020</v>
      </c>
      <c r="B1032" s="3" t="s">
        <v>389</v>
      </c>
      <c r="C1032" s="5">
        <v>43950</v>
      </c>
      <c r="D1032" s="79" t="s">
        <v>183</v>
      </c>
      <c r="E1032" s="3" t="s">
        <v>310</v>
      </c>
      <c r="F1032" s="2">
        <v>5810</v>
      </c>
      <c r="G1032" s="2"/>
      <c r="H1032" s="4">
        <f t="shared" si="16"/>
        <v>24011.370000000035</v>
      </c>
      <c r="I1032" s="1"/>
      <c r="J1032" s="72">
        <v>764</v>
      </c>
      <c r="K1032" s="3"/>
    </row>
    <row r="1033" spans="1:12" s="11" customFormat="1" ht="22.5" hidden="1" customHeight="1" x14ac:dyDescent="0.3">
      <c r="A1033" s="3">
        <v>2020</v>
      </c>
      <c r="B1033" s="3" t="s">
        <v>389</v>
      </c>
      <c r="C1033" s="5">
        <v>43951</v>
      </c>
      <c r="D1033" s="79" t="s">
        <v>313</v>
      </c>
      <c r="E1033" s="3" t="s">
        <v>99</v>
      </c>
      <c r="F1033" s="2">
        <v>30000</v>
      </c>
      <c r="G1033" s="2"/>
      <c r="H1033" s="4">
        <f t="shared" si="16"/>
        <v>54011.370000000039</v>
      </c>
      <c r="I1033" s="1"/>
      <c r="J1033" s="72" t="s">
        <v>17</v>
      </c>
      <c r="K1033" s="3"/>
    </row>
    <row r="1034" spans="1:12" s="11" customFormat="1" ht="22.5" hidden="1" customHeight="1" x14ac:dyDescent="0.3">
      <c r="A1034" s="3">
        <v>2020</v>
      </c>
      <c r="B1034" s="3" t="s">
        <v>389</v>
      </c>
      <c r="C1034" s="5">
        <v>43951</v>
      </c>
      <c r="D1034" s="79" t="s">
        <v>340</v>
      </c>
      <c r="E1034" s="3" t="s">
        <v>100</v>
      </c>
      <c r="F1034" s="2"/>
      <c r="G1034" s="2">
        <v>34780.44</v>
      </c>
      <c r="H1034" s="4">
        <f t="shared" si="16"/>
        <v>19230.930000000037</v>
      </c>
      <c r="I1034" s="1"/>
      <c r="J1034" s="72">
        <v>2085</v>
      </c>
      <c r="K1034" s="3"/>
    </row>
    <row r="1035" spans="1:12" s="80" customFormat="1" ht="22.5" hidden="1" customHeight="1" thickBot="1" x14ac:dyDescent="0.35">
      <c r="A1035" s="34">
        <v>2020</v>
      </c>
      <c r="B1035" s="34" t="s">
        <v>389</v>
      </c>
      <c r="C1035" s="19">
        <v>43951</v>
      </c>
      <c r="D1035" s="132" t="s">
        <v>40</v>
      </c>
      <c r="E1035" s="34" t="s">
        <v>100</v>
      </c>
      <c r="F1035" s="21"/>
      <c r="G1035" s="21">
        <v>20000</v>
      </c>
      <c r="H1035" s="22">
        <f t="shared" si="16"/>
        <v>-769.06999999996333</v>
      </c>
      <c r="I1035" s="24"/>
      <c r="J1035" s="76">
        <v>2086</v>
      </c>
      <c r="K1035" s="34"/>
    </row>
    <row r="1036" spans="1:12" s="11" customFormat="1" ht="22.5" hidden="1" customHeight="1" x14ac:dyDescent="0.3">
      <c r="A1036" s="3">
        <v>2020</v>
      </c>
      <c r="B1036" s="3" t="s">
        <v>389</v>
      </c>
      <c r="C1036" s="5">
        <v>43951</v>
      </c>
      <c r="D1036" s="79" t="s">
        <v>312</v>
      </c>
      <c r="E1036" s="3" t="s">
        <v>99</v>
      </c>
      <c r="F1036" s="26"/>
      <c r="G1036" s="26">
        <v>0.2</v>
      </c>
      <c r="H1036" s="4">
        <f t="shared" si="16"/>
        <v>-769.26999999996337</v>
      </c>
      <c r="I1036" s="1"/>
      <c r="J1036" s="72">
        <v>2148</v>
      </c>
      <c r="K1036" s="3"/>
    </row>
    <row r="1037" spans="1:12" s="11" customFormat="1" ht="22.5" hidden="1" customHeight="1" x14ac:dyDescent="0.3">
      <c r="A1037" s="3">
        <v>2020</v>
      </c>
      <c r="B1037" s="3" t="s">
        <v>123</v>
      </c>
      <c r="C1037" s="5">
        <v>43952</v>
      </c>
      <c r="D1037" s="79" t="s">
        <v>312</v>
      </c>
      <c r="E1037" s="3" t="s">
        <v>99</v>
      </c>
      <c r="F1037" s="2"/>
      <c r="G1037" s="2">
        <v>40</v>
      </c>
      <c r="H1037" s="4">
        <f t="shared" si="16"/>
        <v>-809.26999999996337</v>
      </c>
      <c r="I1037" s="1"/>
      <c r="J1037" s="72">
        <v>2454</v>
      </c>
      <c r="K1037" s="3"/>
    </row>
    <row r="1038" spans="1:12" s="11" customFormat="1" ht="22.5" hidden="1" customHeight="1" x14ac:dyDescent="0.3">
      <c r="A1038" s="3">
        <v>2020</v>
      </c>
      <c r="B1038" s="3" t="s">
        <v>123</v>
      </c>
      <c r="C1038" s="5">
        <v>43955</v>
      </c>
      <c r="D1038" s="36" t="s">
        <v>359</v>
      </c>
      <c r="E1038" s="3" t="s">
        <v>310</v>
      </c>
      <c r="F1038" s="2">
        <v>2300</v>
      </c>
      <c r="G1038" s="2"/>
      <c r="H1038" s="4">
        <f t="shared" si="16"/>
        <v>1490.7300000000366</v>
      </c>
      <c r="I1038" s="1"/>
      <c r="J1038" s="72">
        <v>824</v>
      </c>
      <c r="K1038" s="3"/>
    </row>
    <row r="1039" spans="1:12" s="11" customFormat="1" ht="22.5" hidden="1" customHeight="1" x14ac:dyDescent="0.3">
      <c r="A1039" s="3">
        <v>2020</v>
      </c>
      <c r="B1039" s="3" t="s">
        <v>123</v>
      </c>
      <c r="C1039" s="5">
        <v>43955</v>
      </c>
      <c r="D1039" s="79" t="s">
        <v>313</v>
      </c>
      <c r="E1039" s="3" t="s">
        <v>99</v>
      </c>
      <c r="F1039" s="2">
        <v>20000</v>
      </c>
      <c r="G1039" s="2"/>
      <c r="H1039" s="4">
        <f t="shared" si="16"/>
        <v>21490.730000000036</v>
      </c>
      <c r="I1039" s="1"/>
      <c r="J1039" s="72">
        <v>2455</v>
      </c>
      <c r="K1039" s="3"/>
    </row>
    <row r="1040" spans="1:12" s="11" customFormat="1" ht="22.5" hidden="1" customHeight="1" x14ac:dyDescent="0.3">
      <c r="A1040" s="3">
        <v>2020</v>
      </c>
      <c r="B1040" s="3" t="s">
        <v>123</v>
      </c>
      <c r="C1040" s="5">
        <v>43956</v>
      </c>
      <c r="D1040" s="79" t="s">
        <v>86</v>
      </c>
      <c r="E1040" s="3" t="s">
        <v>99</v>
      </c>
      <c r="F1040" s="2"/>
      <c r="G1040" s="2">
        <v>12857.9</v>
      </c>
      <c r="H1040" s="4">
        <f t="shared" si="16"/>
        <v>8632.8300000000363</v>
      </c>
      <c r="I1040" s="1"/>
      <c r="J1040" s="72">
        <v>2481</v>
      </c>
      <c r="K1040" s="3"/>
    </row>
    <row r="1041" spans="1:11" s="11" customFormat="1" ht="22.5" hidden="1" customHeight="1" x14ac:dyDescent="0.3">
      <c r="A1041" s="3">
        <v>2020</v>
      </c>
      <c r="B1041" s="3" t="s">
        <v>123</v>
      </c>
      <c r="C1041" s="5">
        <v>43956</v>
      </c>
      <c r="D1041" s="79" t="s">
        <v>491</v>
      </c>
      <c r="E1041" s="3"/>
      <c r="F1041" s="2">
        <v>9600</v>
      </c>
      <c r="G1041" s="2"/>
      <c r="H1041" s="4">
        <f t="shared" si="16"/>
        <v>18232.830000000038</v>
      </c>
      <c r="I1041" s="1"/>
      <c r="J1041" s="72">
        <v>1648</v>
      </c>
      <c r="K1041" s="3"/>
    </row>
    <row r="1042" spans="1:11" s="11" customFormat="1" ht="22.5" hidden="1" customHeight="1" x14ac:dyDescent="0.3">
      <c r="A1042" s="3">
        <v>2020</v>
      </c>
      <c r="B1042" s="3" t="s">
        <v>123</v>
      </c>
      <c r="C1042" s="5">
        <v>43956</v>
      </c>
      <c r="D1042" s="79" t="s">
        <v>323</v>
      </c>
      <c r="E1042" s="3" t="s">
        <v>99</v>
      </c>
      <c r="F1042" s="2"/>
      <c r="G1042" s="2">
        <v>3000</v>
      </c>
      <c r="H1042" s="4">
        <f t="shared" si="16"/>
        <v>15232.830000000038</v>
      </c>
      <c r="I1042" s="1"/>
      <c r="J1042" s="72">
        <v>2482</v>
      </c>
      <c r="K1042" s="3"/>
    </row>
    <row r="1043" spans="1:11" s="11" customFormat="1" ht="22.5" hidden="1" customHeight="1" x14ac:dyDescent="0.3">
      <c r="A1043" s="3">
        <v>2020</v>
      </c>
      <c r="B1043" s="3" t="s">
        <v>123</v>
      </c>
      <c r="C1043" s="5">
        <v>43956</v>
      </c>
      <c r="D1043" s="79" t="s">
        <v>320</v>
      </c>
      <c r="E1043" s="3"/>
      <c r="F1043" s="2">
        <v>650</v>
      </c>
      <c r="G1043" s="2"/>
      <c r="H1043" s="4">
        <f t="shared" si="16"/>
        <v>15882.830000000038</v>
      </c>
      <c r="I1043" s="1"/>
      <c r="J1043" s="72">
        <v>1649</v>
      </c>
      <c r="K1043" s="3"/>
    </row>
    <row r="1044" spans="1:11" s="11" customFormat="1" ht="22.5" hidden="1" customHeight="1" x14ac:dyDescent="0.3">
      <c r="A1044" s="3">
        <v>2020</v>
      </c>
      <c r="B1044" s="3" t="s">
        <v>123</v>
      </c>
      <c r="C1044" s="5">
        <v>43957</v>
      </c>
      <c r="D1044" s="79" t="s">
        <v>1447</v>
      </c>
      <c r="E1044" s="3" t="s">
        <v>310</v>
      </c>
      <c r="F1044" s="2">
        <v>430</v>
      </c>
      <c r="G1044" s="2"/>
      <c r="H1044" s="4">
        <f t="shared" si="16"/>
        <v>16312.830000000038</v>
      </c>
      <c r="I1044" s="1"/>
      <c r="J1044" s="3">
        <v>774</v>
      </c>
      <c r="K1044" s="3"/>
    </row>
    <row r="1045" spans="1:11" s="11" customFormat="1" ht="22.5" hidden="1" customHeight="1" x14ac:dyDescent="0.3">
      <c r="A1045" s="3">
        <v>2020</v>
      </c>
      <c r="B1045" s="3" t="s">
        <v>123</v>
      </c>
      <c r="C1045" s="5">
        <v>43962</v>
      </c>
      <c r="D1045" s="79" t="s">
        <v>394</v>
      </c>
      <c r="E1045" s="3" t="s">
        <v>310</v>
      </c>
      <c r="F1045" s="2">
        <v>11600</v>
      </c>
      <c r="G1045" s="2"/>
      <c r="H1045" s="4">
        <f t="shared" si="16"/>
        <v>27912.830000000038</v>
      </c>
      <c r="I1045" s="1"/>
      <c r="J1045" s="3">
        <v>775</v>
      </c>
      <c r="K1045" s="3"/>
    </row>
    <row r="1046" spans="1:11" s="11" customFormat="1" ht="22.5" hidden="1" customHeight="1" x14ac:dyDescent="0.3">
      <c r="A1046" s="3">
        <v>2020</v>
      </c>
      <c r="B1046" s="3" t="s">
        <v>123</v>
      </c>
      <c r="C1046" s="5">
        <v>43962</v>
      </c>
      <c r="D1046" s="79" t="s">
        <v>151</v>
      </c>
      <c r="E1046" s="3" t="s">
        <v>310</v>
      </c>
      <c r="F1046" s="2">
        <v>7060</v>
      </c>
      <c r="G1046" s="2"/>
      <c r="H1046" s="4">
        <f t="shared" si="16"/>
        <v>34972.830000000038</v>
      </c>
      <c r="I1046" s="1"/>
      <c r="J1046" s="3">
        <v>776</v>
      </c>
      <c r="K1046" s="3"/>
    </row>
    <row r="1047" spans="1:11" s="11" customFormat="1" ht="22.5" hidden="1" customHeight="1" x14ac:dyDescent="0.3">
      <c r="A1047" s="3">
        <v>2020</v>
      </c>
      <c r="B1047" s="3" t="s">
        <v>123</v>
      </c>
      <c r="C1047" s="5">
        <v>43962</v>
      </c>
      <c r="D1047" s="79" t="s">
        <v>340</v>
      </c>
      <c r="E1047" s="3" t="s">
        <v>100</v>
      </c>
      <c r="F1047" s="2"/>
      <c r="G1047" s="2">
        <v>17031.259999999998</v>
      </c>
      <c r="H1047" s="4">
        <f t="shared" si="16"/>
        <v>17941.57000000004</v>
      </c>
      <c r="I1047" s="1"/>
      <c r="J1047" s="72">
        <v>2087</v>
      </c>
      <c r="K1047" s="3"/>
    </row>
    <row r="1048" spans="1:11" s="11" customFormat="1" ht="22.5" hidden="1" customHeight="1" x14ac:dyDescent="0.3">
      <c r="A1048" s="3">
        <v>2020</v>
      </c>
      <c r="B1048" s="3" t="s">
        <v>123</v>
      </c>
      <c r="C1048" s="5">
        <v>43962</v>
      </c>
      <c r="D1048" s="79" t="s">
        <v>312</v>
      </c>
      <c r="E1048" s="3" t="s">
        <v>99</v>
      </c>
      <c r="F1048" s="2"/>
      <c r="G1048" s="2">
        <v>0.1</v>
      </c>
      <c r="H1048" s="4">
        <f t="shared" si="16"/>
        <v>17941.470000000041</v>
      </c>
      <c r="I1048" s="1"/>
      <c r="J1048" s="72">
        <v>2483</v>
      </c>
      <c r="K1048" s="3"/>
    </row>
    <row r="1049" spans="1:11" s="11" customFormat="1" ht="22.5" hidden="1" customHeight="1" x14ac:dyDescent="0.3">
      <c r="A1049" s="3">
        <v>2020</v>
      </c>
      <c r="B1049" s="3" t="s">
        <v>123</v>
      </c>
      <c r="C1049" s="5">
        <v>43962</v>
      </c>
      <c r="D1049" s="79" t="s">
        <v>492</v>
      </c>
      <c r="E1049" s="3" t="s">
        <v>100</v>
      </c>
      <c r="F1049" s="2"/>
      <c r="G1049" s="2">
        <v>3320</v>
      </c>
      <c r="H1049" s="4">
        <f t="shared" si="16"/>
        <v>14621.470000000041</v>
      </c>
      <c r="I1049" s="1"/>
      <c r="J1049" s="72">
        <v>2208</v>
      </c>
      <c r="K1049" s="3"/>
    </row>
    <row r="1050" spans="1:11" s="11" customFormat="1" ht="22.5" hidden="1" customHeight="1" x14ac:dyDescent="0.3">
      <c r="A1050" s="3">
        <v>2020</v>
      </c>
      <c r="B1050" s="3" t="s">
        <v>123</v>
      </c>
      <c r="C1050" s="5">
        <v>43963</v>
      </c>
      <c r="D1050" s="79" t="s">
        <v>323</v>
      </c>
      <c r="E1050" s="3" t="s">
        <v>99</v>
      </c>
      <c r="F1050" s="2"/>
      <c r="G1050" s="2">
        <v>3000</v>
      </c>
      <c r="H1050" s="4">
        <f t="shared" si="16"/>
        <v>11621.470000000041</v>
      </c>
      <c r="I1050" s="1"/>
      <c r="J1050" s="72">
        <v>2484</v>
      </c>
      <c r="K1050" s="3"/>
    </row>
    <row r="1051" spans="1:11" s="11" customFormat="1" ht="22.5" hidden="1" customHeight="1" x14ac:dyDescent="0.3">
      <c r="A1051" s="3">
        <v>2020</v>
      </c>
      <c r="B1051" s="3" t="s">
        <v>123</v>
      </c>
      <c r="C1051" s="5">
        <v>43963</v>
      </c>
      <c r="D1051" s="79" t="s">
        <v>294</v>
      </c>
      <c r="E1051" s="3" t="s">
        <v>99</v>
      </c>
      <c r="F1051" s="2"/>
      <c r="G1051" s="2">
        <v>2000</v>
      </c>
      <c r="H1051" s="4">
        <f t="shared" si="16"/>
        <v>9621.4700000000412</v>
      </c>
      <c r="I1051" s="1"/>
      <c r="J1051" s="72">
        <v>2485</v>
      </c>
      <c r="K1051" s="3"/>
    </row>
    <row r="1052" spans="1:11" s="11" customFormat="1" ht="22.5" hidden="1" customHeight="1" x14ac:dyDescent="0.3">
      <c r="A1052" s="3">
        <v>2020</v>
      </c>
      <c r="B1052" s="3" t="s">
        <v>123</v>
      </c>
      <c r="C1052" s="5">
        <v>43963</v>
      </c>
      <c r="D1052" s="79" t="s">
        <v>263</v>
      </c>
      <c r="E1052" s="3" t="s">
        <v>100</v>
      </c>
      <c r="F1052" s="2"/>
      <c r="G1052" s="2">
        <v>251.5</v>
      </c>
      <c r="H1052" s="4">
        <f t="shared" si="16"/>
        <v>9369.9700000000412</v>
      </c>
      <c r="I1052" s="1"/>
      <c r="J1052" s="72">
        <v>2089</v>
      </c>
      <c r="K1052" s="3"/>
    </row>
    <row r="1053" spans="1:11" s="11" customFormat="1" ht="22.5" hidden="1" customHeight="1" x14ac:dyDescent="0.3">
      <c r="A1053" s="3">
        <v>2020</v>
      </c>
      <c r="B1053" s="3" t="s">
        <v>123</v>
      </c>
      <c r="C1053" s="5">
        <v>43963</v>
      </c>
      <c r="D1053" s="79" t="s">
        <v>1447</v>
      </c>
      <c r="E1053" s="3" t="s">
        <v>100</v>
      </c>
      <c r="F1053" s="2"/>
      <c r="G1053" s="2">
        <v>797.04</v>
      </c>
      <c r="H1053" s="4">
        <f t="shared" si="16"/>
        <v>8572.9300000000403</v>
      </c>
      <c r="I1053" s="1"/>
      <c r="J1053" s="72">
        <v>2090</v>
      </c>
      <c r="K1053" s="3"/>
    </row>
    <row r="1054" spans="1:11" s="11" customFormat="1" ht="22.5" hidden="1" customHeight="1" x14ac:dyDescent="0.3">
      <c r="A1054" s="3">
        <v>2020</v>
      </c>
      <c r="B1054" s="3" t="s">
        <v>123</v>
      </c>
      <c r="C1054" s="5">
        <v>43963</v>
      </c>
      <c r="D1054" s="79" t="s">
        <v>312</v>
      </c>
      <c r="E1054" s="3" t="s">
        <v>99</v>
      </c>
      <c r="F1054" s="2"/>
      <c r="G1054" s="2">
        <v>0.3</v>
      </c>
      <c r="H1054" s="4">
        <f t="shared" si="16"/>
        <v>8572.630000000041</v>
      </c>
      <c r="I1054" s="1"/>
      <c r="J1054" s="72">
        <v>2486</v>
      </c>
      <c r="K1054" s="3"/>
    </row>
    <row r="1055" spans="1:11" s="11" customFormat="1" ht="22.5" hidden="1" customHeight="1" x14ac:dyDescent="0.3">
      <c r="A1055" s="3">
        <v>2020</v>
      </c>
      <c r="B1055" s="3" t="s">
        <v>123</v>
      </c>
      <c r="C1055" s="5">
        <v>43963</v>
      </c>
      <c r="D1055" s="79" t="s">
        <v>455</v>
      </c>
      <c r="E1055" s="3" t="s">
        <v>310</v>
      </c>
      <c r="F1055" s="2">
        <v>6090.04</v>
      </c>
      <c r="G1055" s="2"/>
      <c r="H1055" s="4">
        <f t="shared" si="16"/>
        <v>14662.670000000042</v>
      </c>
      <c r="I1055" s="1"/>
      <c r="J1055" s="72">
        <v>777</v>
      </c>
      <c r="K1055" s="3"/>
    </row>
    <row r="1056" spans="1:11" s="11" customFormat="1" ht="22.5" hidden="1" customHeight="1" x14ac:dyDescent="0.3">
      <c r="A1056" s="3">
        <v>2020</v>
      </c>
      <c r="B1056" s="3" t="s">
        <v>123</v>
      </c>
      <c r="C1056" s="5">
        <v>43963</v>
      </c>
      <c r="D1056" s="79" t="s">
        <v>455</v>
      </c>
      <c r="E1056" s="3" t="s">
        <v>310</v>
      </c>
      <c r="F1056" s="2">
        <v>2050</v>
      </c>
      <c r="G1056" s="2"/>
      <c r="H1056" s="4">
        <f t="shared" si="16"/>
        <v>16712.670000000042</v>
      </c>
      <c r="I1056" s="1"/>
      <c r="J1056" s="72">
        <v>778</v>
      </c>
      <c r="K1056" s="3"/>
    </row>
    <row r="1057" spans="1:11" s="11" customFormat="1" ht="22.5" hidden="1" customHeight="1" x14ac:dyDescent="0.3">
      <c r="A1057" s="3">
        <v>2020</v>
      </c>
      <c r="B1057" s="3" t="s">
        <v>123</v>
      </c>
      <c r="C1057" s="5">
        <v>43965</v>
      </c>
      <c r="D1057" s="79" t="s">
        <v>323</v>
      </c>
      <c r="E1057" s="3" t="s">
        <v>99</v>
      </c>
      <c r="F1057" s="2"/>
      <c r="G1057" s="2">
        <v>3000</v>
      </c>
      <c r="H1057" s="4">
        <f t="shared" si="16"/>
        <v>13712.670000000042</v>
      </c>
      <c r="I1057" s="1"/>
      <c r="J1057" s="72">
        <v>2487</v>
      </c>
      <c r="K1057" s="3"/>
    </row>
    <row r="1058" spans="1:11" s="11" customFormat="1" ht="22.5" hidden="1" customHeight="1" x14ac:dyDescent="0.3">
      <c r="A1058" s="3">
        <v>2020</v>
      </c>
      <c r="B1058" s="3" t="s">
        <v>123</v>
      </c>
      <c r="C1058" s="5">
        <v>43965</v>
      </c>
      <c r="D1058" s="79" t="s">
        <v>283</v>
      </c>
      <c r="E1058" s="3" t="s">
        <v>100</v>
      </c>
      <c r="F1058" s="2"/>
      <c r="G1058" s="2">
        <v>13133.64</v>
      </c>
      <c r="H1058" s="4">
        <f t="shared" si="16"/>
        <v>579.03000000004249</v>
      </c>
      <c r="I1058" s="1"/>
      <c r="J1058" s="72">
        <v>2091</v>
      </c>
      <c r="K1058" s="3"/>
    </row>
    <row r="1059" spans="1:11" s="11" customFormat="1" ht="22.5" hidden="1" customHeight="1" x14ac:dyDescent="0.3">
      <c r="A1059" s="3">
        <v>2020</v>
      </c>
      <c r="B1059" s="3" t="s">
        <v>123</v>
      </c>
      <c r="C1059" s="5">
        <v>43965</v>
      </c>
      <c r="D1059" s="79" t="s">
        <v>312</v>
      </c>
      <c r="E1059" s="3" t="s">
        <v>99</v>
      </c>
      <c r="F1059" s="2"/>
      <c r="G1059" s="2">
        <v>0.1</v>
      </c>
      <c r="H1059" s="4">
        <f t="shared" si="16"/>
        <v>578.93000000004247</v>
      </c>
      <c r="I1059" s="1"/>
      <c r="J1059" s="3">
        <v>2488</v>
      </c>
      <c r="K1059" s="3"/>
    </row>
    <row r="1060" spans="1:11" s="11" customFormat="1" ht="22.5" hidden="1" customHeight="1" x14ac:dyDescent="0.3">
      <c r="A1060" s="3">
        <v>2020</v>
      </c>
      <c r="B1060" s="3" t="s">
        <v>123</v>
      </c>
      <c r="C1060" s="5">
        <v>43966</v>
      </c>
      <c r="D1060" s="79" t="s">
        <v>313</v>
      </c>
      <c r="E1060" s="3" t="s">
        <v>99</v>
      </c>
      <c r="F1060" s="2">
        <v>20000</v>
      </c>
      <c r="G1060" s="2"/>
      <c r="H1060" s="4">
        <f t="shared" si="16"/>
        <v>20578.930000000044</v>
      </c>
      <c r="I1060" s="1"/>
      <c r="J1060" s="3">
        <v>2456</v>
      </c>
      <c r="K1060" s="3"/>
    </row>
    <row r="1061" spans="1:11" s="11" customFormat="1" ht="22.5" hidden="1" customHeight="1" x14ac:dyDescent="0.3">
      <c r="A1061" s="3">
        <v>2020</v>
      </c>
      <c r="B1061" s="3" t="s">
        <v>123</v>
      </c>
      <c r="C1061" s="5">
        <v>43966</v>
      </c>
      <c r="D1061" s="79" t="s">
        <v>42</v>
      </c>
      <c r="E1061" s="3" t="s">
        <v>99</v>
      </c>
      <c r="F1061" s="2"/>
      <c r="G1061" s="2">
        <v>2260</v>
      </c>
      <c r="H1061" s="4">
        <f t="shared" si="16"/>
        <v>18318.930000000044</v>
      </c>
      <c r="I1061" s="1"/>
      <c r="J1061" s="3">
        <v>2489</v>
      </c>
      <c r="K1061" s="3"/>
    </row>
    <row r="1062" spans="1:11" s="11" customFormat="1" ht="22.5" hidden="1" customHeight="1" x14ac:dyDescent="0.3">
      <c r="A1062" s="3">
        <v>2020</v>
      </c>
      <c r="B1062" s="3" t="s">
        <v>123</v>
      </c>
      <c r="C1062" s="5">
        <v>43966</v>
      </c>
      <c r="D1062" s="79" t="s">
        <v>30</v>
      </c>
      <c r="E1062" s="3" t="s">
        <v>99</v>
      </c>
      <c r="F1062" s="2"/>
      <c r="G1062" s="2">
        <v>245.3</v>
      </c>
      <c r="H1062" s="4">
        <f t="shared" si="16"/>
        <v>18073.630000000045</v>
      </c>
      <c r="I1062" s="1"/>
      <c r="J1062" s="3">
        <v>2490</v>
      </c>
      <c r="K1062" s="3"/>
    </row>
    <row r="1063" spans="1:11" s="11" customFormat="1" ht="22.5" hidden="1" customHeight="1" x14ac:dyDescent="0.3">
      <c r="A1063" s="3">
        <v>2020</v>
      </c>
      <c r="B1063" s="3" t="s">
        <v>123</v>
      </c>
      <c r="C1063" s="5">
        <v>43966</v>
      </c>
      <c r="D1063" s="79" t="s">
        <v>112</v>
      </c>
      <c r="E1063" s="3" t="s">
        <v>99</v>
      </c>
      <c r="F1063" s="2"/>
      <c r="G1063" s="2">
        <v>43.6</v>
      </c>
      <c r="H1063" s="4">
        <f t="shared" si="16"/>
        <v>18030.030000000046</v>
      </c>
      <c r="I1063" s="1"/>
      <c r="J1063" s="3">
        <v>2491</v>
      </c>
      <c r="K1063" s="3"/>
    </row>
    <row r="1064" spans="1:11" s="11" customFormat="1" ht="22.5" hidden="1" customHeight="1" x14ac:dyDescent="0.3">
      <c r="A1064" s="3">
        <v>2020</v>
      </c>
      <c r="B1064" s="3" t="s">
        <v>123</v>
      </c>
      <c r="C1064" s="5">
        <v>43966</v>
      </c>
      <c r="D1064" s="79" t="s">
        <v>460</v>
      </c>
      <c r="E1064" s="3" t="s">
        <v>310</v>
      </c>
      <c r="F1064" s="2">
        <v>1000</v>
      </c>
      <c r="G1064" s="2"/>
      <c r="H1064" s="4">
        <f t="shared" si="16"/>
        <v>19030.030000000046</v>
      </c>
      <c r="I1064" s="1"/>
      <c r="J1064" s="3">
        <v>779</v>
      </c>
      <c r="K1064" s="3"/>
    </row>
    <row r="1065" spans="1:11" s="11" customFormat="1" ht="22.5" hidden="1" customHeight="1" x14ac:dyDescent="0.3">
      <c r="A1065" s="3">
        <v>2020</v>
      </c>
      <c r="B1065" s="3" t="s">
        <v>123</v>
      </c>
      <c r="C1065" s="5">
        <v>43966</v>
      </c>
      <c r="D1065" s="79" t="s">
        <v>316</v>
      </c>
      <c r="E1065" s="3"/>
      <c r="F1065" s="2">
        <v>20000</v>
      </c>
      <c r="G1065" s="2"/>
      <c r="H1065" s="4">
        <f t="shared" si="16"/>
        <v>39030.030000000042</v>
      </c>
      <c r="I1065" s="1"/>
      <c r="J1065" s="3">
        <v>1650</v>
      </c>
      <c r="K1065" s="3"/>
    </row>
    <row r="1066" spans="1:11" s="11" customFormat="1" ht="22.5" hidden="1" customHeight="1" x14ac:dyDescent="0.3">
      <c r="A1066" s="3">
        <v>2020</v>
      </c>
      <c r="B1066" s="3" t="s">
        <v>123</v>
      </c>
      <c r="C1066" s="5">
        <v>43967</v>
      </c>
      <c r="D1066" s="79" t="s">
        <v>316</v>
      </c>
      <c r="E1066" s="3"/>
      <c r="F1066" s="2">
        <v>20000</v>
      </c>
      <c r="G1066" s="2"/>
      <c r="H1066" s="4">
        <f t="shared" si="16"/>
        <v>59030.030000000042</v>
      </c>
      <c r="I1066" s="1"/>
      <c r="J1066" s="3">
        <v>1651</v>
      </c>
      <c r="K1066" s="3"/>
    </row>
    <row r="1067" spans="1:11" s="11" customFormat="1" ht="22.5" hidden="1" customHeight="1" x14ac:dyDescent="0.3">
      <c r="A1067" s="3">
        <v>2020</v>
      </c>
      <c r="B1067" s="3" t="s">
        <v>123</v>
      </c>
      <c r="C1067" s="5">
        <v>43967</v>
      </c>
      <c r="D1067" s="79" t="s">
        <v>323</v>
      </c>
      <c r="E1067" s="3" t="s">
        <v>99</v>
      </c>
      <c r="F1067" s="2"/>
      <c r="G1067" s="2">
        <v>3000</v>
      </c>
      <c r="H1067" s="4">
        <f t="shared" si="16"/>
        <v>56030.030000000042</v>
      </c>
      <c r="I1067" s="1"/>
      <c r="J1067" s="3">
        <v>2492</v>
      </c>
      <c r="K1067" s="3"/>
    </row>
    <row r="1068" spans="1:11" s="11" customFormat="1" ht="22.5" hidden="1" customHeight="1" x14ac:dyDescent="0.3">
      <c r="A1068" s="3">
        <v>2020</v>
      </c>
      <c r="B1068" s="3" t="s">
        <v>123</v>
      </c>
      <c r="C1068" s="5">
        <v>43969</v>
      </c>
      <c r="D1068" s="79" t="s">
        <v>176</v>
      </c>
      <c r="E1068" s="3" t="s">
        <v>310</v>
      </c>
      <c r="F1068" s="2">
        <v>12282</v>
      </c>
      <c r="G1068" s="2"/>
      <c r="H1068" s="4">
        <f t="shared" si="16"/>
        <v>68312.030000000042</v>
      </c>
      <c r="I1068" s="1"/>
      <c r="J1068" s="3">
        <v>780</v>
      </c>
      <c r="K1068" s="3"/>
    </row>
    <row r="1069" spans="1:11" s="11" customFormat="1" ht="22.5" hidden="1" customHeight="1" x14ac:dyDescent="0.3">
      <c r="A1069" s="3">
        <v>2020</v>
      </c>
      <c r="B1069" s="3" t="s">
        <v>123</v>
      </c>
      <c r="C1069" s="5">
        <v>43969</v>
      </c>
      <c r="D1069" s="79" t="s">
        <v>339</v>
      </c>
      <c r="E1069" s="3" t="s">
        <v>310</v>
      </c>
      <c r="F1069" s="2">
        <v>1000</v>
      </c>
      <c r="G1069" s="2"/>
      <c r="H1069" s="4">
        <f t="shared" si="16"/>
        <v>69312.030000000042</v>
      </c>
      <c r="I1069" s="1"/>
      <c r="J1069" s="3">
        <v>781</v>
      </c>
      <c r="K1069" s="3"/>
    </row>
    <row r="1070" spans="1:11" s="11" customFormat="1" ht="22.5" hidden="1" customHeight="1" x14ac:dyDescent="0.3">
      <c r="A1070" s="3">
        <v>2020</v>
      </c>
      <c r="B1070" s="3" t="s">
        <v>123</v>
      </c>
      <c r="C1070" s="5">
        <v>43970</v>
      </c>
      <c r="D1070" s="79" t="s">
        <v>455</v>
      </c>
      <c r="E1070" s="3" t="s">
        <v>310</v>
      </c>
      <c r="F1070" s="2">
        <v>1120</v>
      </c>
      <c r="G1070" s="2"/>
      <c r="H1070" s="4">
        <f t="shared" si="16"/>
        <v>70432.030000000042</v>
      </c>
      <c r="I1070" s="1"/>
      <c r="J1070" s="3">
        <v>782</v>
      </c>
      <c r="K1070" s="3"/>
    </row>
    <row r="1071" spans="1:11" s="11" customFormat="1" ht="22.5" hidden="1" customHeight="1" x14ac:dyDescent="0.3">
      <c r="A1071" s="3">
        <v>2020</v>
      </c>
      <c r="B1071" s="3" t="s">
        <v>123</v>
      </c>
      <c r="C1071" s="5">
        <v>43970</v>
      </c>
      <c r="D1071" s="79" t="s">
        <v>158</v>
      </c>
      <c r="E1071" s="3" t="s">
        <v>310</v>
      </c>
      <c r="F1071" s="2">
        <v>19380</v>
      </c>
      <c r="G1071" s="2"/>
      <c r="H1071" s="4">
        <f t="shared" si="16"/>
        <v>89812.030000000042</v>
      </c>
      <c r="I1071" s="1"/>
      <c r="J1071" s="3">
        <v>783</v>
      </c>
      <c r="K1071" s="3"/>
    </row>
    <row r="1072" spans="1:11" s="11" customFormat="1" ht="22.5" hidden="1" customHeight="1" x14ac:dyDescent="0.3">
      <c r="A1072" s="3">
        <v>2020</v>
      </c>
      <c r="B1072" s="3" t="s">
        <v>123</v>
      </c>
      <c r="C1072" s="5">
        <v>43970</v>
      </c>
      <c r="D1072" s="79" t="s">
        <v>170</v>
      </c>
      <c r="E1072" s="3" t="s">
        <v>100</v>
      </c>
      <c r="F1072" s="2"/>
      <c r="G1072" s="2">
        <v>1200</v>
      </c>
      <c r="H1072" s="4">
        <f t="shared" si="16"/>
        <v>88612.030000000042</v>
      </c>
      <c r="I1072" s="1"/>
      <c r="J1072" s="3">
        <v>2092</v>
      </c>
      <c r="K1072" s="3"/>
    </row>
    <row r="1073" spans="1:11" s="11" customFormat="1" ht="22.5" hidden="1" customHeight="1" x14ac:dyDescent="0.3">
      <c r="A1073" s="3">
        <v>2020</v>
      </c>
      <c r="B1073" s="3" t="s">
        <v>123</v>
      </c>
      <c r="C1073" s="5">
        <v>43970</v>
      </c>
      <c r="D1073" s="79" t="s">
        <v>352</v>
      </c>
      <c r="E1073" s="3" t="s">
        <v>100</v>
      </c>
      <c r="F1073" s="2"/>
      <c r="G1073" s="2">
        <v>8000</v>
      </c>
      <c r="H1073" s="4">
        <f t="shared" si="16"/>
        <v>80612.030000000042</v>
      </c>
      <c r="I1073" s="1"/>
      <c r="J1073" s="3">
        <v>2093</v>
      </c>
      <c r="K1073" s="3"/>
    </row>
    <row r="1074" spans="1:11" s="11" customFormat="1" ht="22.5" hidden="1" customHeight="1" x14ac:dyDescent="0.3">
      <c r="A1074" s="3">
        <v>2020</v>
      </c>
      <c r="B1074" s="3" t="s">
        <v>123</v>
      </c>
      <c r="C1074" s="5">
        <v>43970</v>
      </c>
      <c r="D1074" s="79" t="s">
        <v>482</v>
      </c>
      <c r="E1074" s="3" t="s">
        <v>100</v>
      </c>
      <c r="F1074" s="2"/>
      <c r="G1074" s="2">
        <v>1500</v>
      </c>
      <c r="H1074" s="4">
        <f t="shared" si="16"/>
        <v>79112.030000000042</v>
      </c>
      <c r="I1074" s="1"/>
      <c r="J1074" s="3">
        <v>2094</v>
      </c>
      <c r="K1074" s="3"/>
    </row>
    <row r="1075" spans="1:11" s="11" customFormat="1" ht="22.5" hidden="1" customHeight="1" x14ac:dyDescent="0.3">
      <c r="A1075" s="3">
        <v>2020</v>
      </c>
      <c r="B1075" s="3" t="s">
        <v>123</v>
      </c>
      <c r="C1075" s="5">
        <v>43970</v>
      </c>
      <c r="D1075" s="79" t="s">
        <v>453</v>
      </c>
      <c r="E1075" s="3" t="s">
        <v>100</v>
      </c>
      <c r="F1075" s="2"/>
      <c r="G1075" s="2">
        <v>4640</v>
      </c>
      <c r="H1075" s="4">
        <f t="shared" si="16"/>
        <v>74472.030000000042</v>
      </c>
      <c r="I1075" s="1"/>
      <c r="J1075" s="3">
        <v>2095</v>
      </c>
      <c r="K1075" s="3"/>
    </row>
    <row r="1076" spans="1:11" s="11" customFormat="1" ht="22.5" hidden="1" customHeight="1" x14ac:dyDescent="0.3">
      <c r="A1076" s="3">
        <v>2020</v>
      </c>
      <c r="B1076" s="3" t="s">
        <v>123</v>
      </c>
      <c r="C1076" s="5">
        <v>43970</v>
      </c>
      <c r="D1076" s="79" t="s">
        <v>406</v>
      </c>
      <c r="E1076" s="3" t="s">
        <v>100</v>
      </c>
      <c r="F1076" s="2"/>
      <c r="G1076" s="2">
        <v>2496.5</v>
      </c>
      <c r="H1076" s="4">
        <f t="shared" si="16"/>
        <v>71975.530000000042</v>
      </c>
      <c r="I1076" s="1"/>
      <c r="J1076" s="3">
        <v>2096</v>
      </c>
      <c r="K1076" s="3"/>
    </row>
    <row r="1077" spans="1:11" s="11" customFormat="1" ht="22.5" hidden="1" customHeight="1" x14ac:dyDescent="0.3">
      <c r="A1077" s="3">
        <v>2020</v>
      </c>
      <c r="B1077" s="3" t="s">
        <v>123</v>
      </c>
      <c r="C1077" s="5">
        <v>43970</v>
      </c>
      <c r="D1077" s="79" t="s">
        <v>452</v>
      </c>
      <c r="E1077" s="3" t="s">
        <v>100</v>
      </c>
      <c r="F1077" s="2"/>
      <c r="G1077" s="2">
        <v>6352</v>
      </c>
      <c r="H1077" s="4">
        <f t="shared" si="16"/>
        <v>65623.530000000042</v>
      </c>
      <c r="I1077" s="1"/>
      <c r="J1077" s="3">
        <v>2097</v>
      </c>
      <c r="K1077" s="3"/>
    </row>
    <row r="1078" spans="1:11" s="11" customFormat="1" ht="22.5" hidden="1" customHeight="1" x14ac:dyDescent="0.3">
      <c r="A1078" s="3">
        <v>2020</v>
      </c>
      <c r="B1078" s="3" t="s">
        <v>123</v>
      </c>
      <c r="C1078" s="5">
        <v>43970</v>
      </c>
      <c r="D1078" s="79" t="s">
        <v>118</v>
      </c>
      <c r="E1078" s="3" t="s">
        <v>100</v>
      </c>
      <c r="F1078" s="2"/>
      <c r="G1078" s="2">
        <v>3686</v>
      </c>
      <c r="H1078" s="4">
        <f t="shared" si="16"/>
        <v>61937.530000000042</v>
      </c>
      <c r="I1078" s="1"/>
      <c r="J1078" s="3">
        <v>2098</v>
      </c>
      <c r="K1078" s="3"/>
    </row>
    <row r="1079" spans="1:11" s="11" customFormat="1" ht="22.5" hidden="1" customHeight="1" x14ac:dyDescent="0.3">
      <c r="A1079" s="3">
        <v>2020</v>
      </c>
      <c r="B1079" s="3" t="s">
        <v>123</v>
      </c>
      <c r="C1079" s="5">
        <v>43970</v>
      </c>
      <c r="D1079" s="79" t="s">
        <v>93</v>
      </c>
      <c r="E1079" s="3" t="s">
        <v>100</v>
      </c>
      <c r="F1079" s="2"/>
      <c r="G1079" s="2">
        <v>3115</v>
      </c>
      <c r="H1079" s="4">
        <f t="shared" si="16"/>
        <v>58822.530000000042</v>
      </c>
      <c r="I1079" s="1"/>
      <c r="J1079" s="3">
        <v>2099</v>
      </c>
      <c r="K1079" s="3"/>
    </row>
    <row r="1080" spans="1:11" s="11" customFormat="1" ht="22.5" hidden="1" customHeight="1" x14ac:dyDescent="0.3">
      <c r="A1080" s="3">
        <v>2020</v>
      </c>
      <c r="B1080" s="3" t="s">
        <v>123</v>
      </c>
      <c r="C1080" s="5">
        <v>43970</v>
      </c>
      <c r="D1080" s="79" t="s">
        <v>201</v>
      </c>
      <c r="E1080" s="3" t="s">
        <v>100</v>
      </c>
      <c r="F1080" s="2"/>
      <c r="G1080" s="2">
        <v>730</v>
      </c>
      <c r="H1080" s="4">
        <f t="shared" si="16"/>
        <v>58092.530000000042</v>
      </c>
      <c r="I1080" s="1"/>
      <c r="J1080" s="3">
        <v>2100</v>
      </c>
      <c r="K1080" s="3"/>
    </row>
    <row r="1081" spans="1:11" s="11" customFormat="1" ht="22.5" hidden="1" customHeight="1" x14ac:dyDescent="0.3">
      <c r="A1081" s="3">
        <v>2020</v>
      </c>
      <c r="B1081" s="3" t="s">
        <v>123</v>
      </c>
      <c r="C1081" s="5">
        <v>43970</v>
      </c>
      <c r="D1081" s="79" t="s">
        <v>245</v>
      </c>
      <c r="E1081" s="3" t="s">
        <v>100</v>
      </c>
      <c r="F1081" s="2"/>
      <c r="G1081" s="2">
        <v>1086.56</v>
      </c>
      <c r="H1081" s="4">
        <f t="shared" si="16"/>
        <v>57005.970000000045</v>
      </c>
      <c r="I1081" s="1"/>
      <c r="J1081" s="3">
        <v>2101</v>
      </c>
      <c r="K1081" s="3"/>
    </row>
    <row r="1082" spans="1:11" s="11" customFormat="1" ht="22.5" hidden="1" customHeight="1" x14ac:dyDescent="0.3">
      <c r="A1082" s="3">
        <v>2020</v>
      </c>
      <c r="B1082" s="3" t="s">
        <v>123</v>
      </c>
      <c r="C1082" s="5">
        <v>43970</v>
      </c>
      <c r="D1082" s="79" t="s">
        <v>464</v>
      </c>
      <c r="E1082" s="3" t="s">
        <v>100</v>
      </c>
      <c r="F1082" s="2"/>
      <c r="G1082" s="2">
        <v>3560</v>
      </c>
      <c r="H1082" s="4">
        <f t="shared" si="16"/>
        <v>53445.970000000045</v>
      </c>
      <c r="I1082" s="1"/>
      <c r="J1082" s="3">
        <v>2102</v>
      </c>
      <c r="K1082" s="3"/>
    </row>
    <row r="1083" spans="1:11" s="11" customFormat="1" ht="22.5" hidden="1" customHeight="1" x14ac:dyDescent="0.3">
      <c r="A1083" s="3">
        <v>2020</v>
      </c>
      <c r="B1083" s="3" t="s">
        <v>123</v>
      </c>
      <c r="C1083" s="5">
        <v>43970</v>
      </c>
      <c r="D1083" s="79" t="s">
        <v>97</v>
      </c>
      <c r="E1083" s="3" t="s">
        <v>100</v>
      </c>
      <c r="F1083" s="2"/>
      <c r="G1083" s="2">
        <v>10480</v>
      </c>
      <c r="H1083" s="4">
        <f t="shared" si="16"/>
        <v>42965.970000000045</v>
      </c>
      <c r="I1083" s="1"/>
      <c r="J1083" s="3">
        <v>2103</v>
      </c>
      <c r="K1083" s="3"/>
    </row>
    <row r="1084" spans="1:11" s="11" customFormat="1" ht="22.5" hidden="1" customHeight="1" x14ac:dyDescent="0.3">
      <c r="A1084" s="3">
        <v>2020</v>
      </c>
      <c r="B1084" s="3" t="s">
        <v>123</v>
      </c>
      <c r="C1084" s="5">
        <v>43970</v>
      </c>
      <c r="D1084" s="79" t="s">
        <v>312</v>
      </c>
      <c r="E1084" s="3" t="s">
        <v>99</v>
      </c>
      <c r="F1084" s="2"/>
      <c r="G1084" s="2">
        <v>1.1000000000000001</v>
      </c>
      <c r="H1084" s="4">
        <f t="shared" si="16"/>
        <v>42964.870000000046</v>
      </c>
      <c r="I1084" s="1"/>
      <c r="J1084" s="3">
        <v>2493</v>
      </c>
      <c r="K1084" s="3"/>
    </row>
    <row r="1085" spans="1:11" s="11" customFormat="1" ht="22.5" hidden="1" customHeight="1" x14ac:dyDescent="0.3">
      <c r="A1085" s="3">
        <v>2020</v>
      </c>
      <c r="B1085" s="3" t="s">
        <v>123</v>
      </c>
      <c r="C1085" s="5">
        <v>43972</v>
      </c>
      <c r="D1085" s="79" t="s">
        <v>452</v>
      </c>
      <c r="E1085" s="3" t="s">
        <v>100</v>
      </c>
      <c r="F1085" s="88"/>
      <c r="G1085" s="88">
        <v>9500</v>
      </c>
      <c r="H1085" s="4">
        <f t="shared" si="16"/>
        <v>33464.870000000046</v>
      </c>
      <c r="I1085" s="1"/>
      <c r="J1085" s="3">
        <v>2149</v>
      </c>
      <c r="K1085" s="3"/>
    </row>
    <row r="1086" spans="1:11" s="11" customFormat="1" ht="22.5" hidden="1" customHeight="1" x14ac:dyDescent="0.3">
      <c r="A1086" s="3">
        <v>2020</v>
      </c>
      <c r="B1086" s="3" t="s">
        <v>123</v>
      </c>
      <c r="C1086" s="5">
        <v>43972</v>
      </c>
      <c r="D1086" s="79" t="s">
        <v>312</v>
      </c>
      <c r="E1086" s="3" t="s">
        <v>99</v>
      </c>
      <c r="F1086" s="2"/>
      <c r="G1086" s="2">
        <v>0.1</v>
      </c>
      <c r="H1086" s="4">
        <f t="shared" si="16"/>
        <v>33464.770000000048</v>
      </c>
      <c r="I1086" s="1"/>
      <c r="J1086" s="3">
        <v>2494</v>
      </c>
      <c r="K1086" s="3"/>
    </row>
    <row r="1087" spans="1:11" s="11" customFormat="1" ht="22.5" hidden="1" customHeight="1" x14ac:dyDescent="0.3">
      <c r="A1087" s="3">
        <v>2020</v>
      </c>
      <c r="B1087" s="3" t="s">
        <v>123</v>
      </c>
      <c r="C1087" s="5">
        <v>43972</v>
      </c>
      <c r="D1087" s="79" t="s">
        <v>323</v>
      </c>
      <c r="E1087" s="3" t="s">
        <v>99</v>
      </c>
      <c r="F1087" s="2"/>
      <c r="G1087" s="2">
        <v>3000</v>
      </c>
      <c r="H1087" s="4">
        <f t="shared" si="16"/>
        <v>30464.770000000048</v>
      </c>
      <c r="I1087" s="1"/>
      <c r="J1087" s="3">
        <v>2495</v>
      </c>
      <c r="K1087" s="3"/>
    </row>
    <row r="1088" spans="1:11" s="11" customFormat="1" ht="22.5" hidden="1" customHeight="1" x14ac:dyDescent="0.3">
      <c r="A1088" s="3">
        <v>2020</v>
      </c>
      <c r="B1088" s="3" t="s">
        <v>123</v>
      </c>
      <c r="C1088" s="5">
        <v>43972</v>
      </c>
      <c r="D1088" s="79" t="s">
        <v>320</v>
      </c>
      <c r="E1088" s="3"/>
      <c r="F1088" s="2">
        <v>650</v>
      </c>
      <c r="G1088" s="2"/>
      <c r="H1088" s="4">
        <f t="shared" si="16"/>
        <v>31114.770000000048</v>
      </c>
      <c r="I1088" s="1"/>
      <c r="J1088" s="3">
        <v>1652</v>
      </c>
      <c r="K1088" s="3"/>
    </row>
    <row r="1089" spans="1:11" s="11" customFormat="1" ht="22.5" hidden="1" customHeight="1" x14ac:dyDescent="0.3">
      <c r="A1089" s="3">
        <v>2020</v>
      </c>
      <c r="B1089" s="3" t="s">
        <v>123</v>
      </c>
      <c r="C1089" s="5">
        <v>43973</v>
      </c>
      <c r="D1089" s="79" t="s">
        <v>45</v>
      </c>
      <c r="E1089" s="3" t="s">
        <v>310</v>
      </c>
      <c r="F1089" s="2">
        <v>7150</v>
      </c>
      <c r="G1089" s="2"/>
      <c r="H1089" s="4">
        <f t="shared" si="16"/>
        <v>38264.770000000048</v>
      </c>
      <c r="I1089" s="1"/>
      <c r="J1089" s="3">
        <v>787</v>
      </c>
      <c r="K1089" s="3"/>
    </row>
    <row r="1090" spans="1:11" s="11" customFormat="1" ht="22.5" hidden="1" customHeight="1" x14ac:dyDescent="0.3">
      <c r="A1090" s="3">
        <v>2020</v>
      </c>
      <c r="B1090" s="3" t="s">
        <v>123</v>
      </c>
      <c r="C1090" s="5">
        <v>43973</v>
      </c>
      <c r="D1090" s="79" t="s">
        <v>323</v>
      </c>
      <c r="E1090" s="3" t="s">
        <v>99</v>
      </c>
      <c r="F1090" s="2"/>
      <c r="G1090" s="2">
        <v>10000</v>
      </c>
      <c r="H1090" s="4">
        <f t="shared" si="16"/>
        <v>28264.770000000048</v>
      </c>
      <c r="I1090" s="1"/>
      <c r="J1090" s="3">
        <v>2496</v>
      </c>
      <c r="K1090" s="3"/>
    </row>
    <row r="1091" spans="1:11" s="11" customFormat="1" ht="22.5" hidden="1" customHeight="1" x14ac:dyDescent="0.3">
      <c r="A1091" s="3">
        <v>2020</v>
      </c>
      <c r="B1091" s="3" t="s">
        <v>123</v>
      </c>
      <c r="C1091" s="5">
        <v>43978</v>
      </c>
      <c r="D1091" s="79" t="s">
        <v>495</v>
      </c>
      <c r="E1091" s="3" t="s">
        <v>100</v>
      </c>
      <c r="F1091" s="2"/>
      <c r="G1091" s="2">
        <v>254.4</v>
      </c>
      <c r="H1091" s="4">
        <f t="shared" si="16"/>
        <v>28010.370000000046</v>
      </c>
      <c r="I1091" s="1"/>
      <c r="J1091" s="3">
        <v>2207</v>
      </c>
      <c r="K1091" s="3"/>
    </row>
    <row r="1092" spans="1:11" s="11" customFormat="1" ht="22.5" hidden="1" customHeight="1" x14ac:dyDescent="0.3">
      <c r="A1092" s="3">
        <v>2020</v>
      </c>
      <c r="B1092" s="3" t="s">
        <v>123</v>
      </c>
      <c r="C1092" s="5">
        <v>43978</v>
      </c>
      <c r="D1092" s="79" t="s">
        <v>312</v>
      </c>
      <c r="E1092" s="3" t="s">
        <v>99</v>
      </c>
      <c r="F1092" s="2"/>
      <c r="G1092" s="2">
        <v>0.1</v>
      </c>
      <c r="H1092" s="4">
        <f t="shared" ref="H1092:H1155" si="17">H1091+F1092-G1092</f>
        <v>28010.270000000048</v>
      </c>
      <c r="I1092" s="1"/>
      <c r="J1092" s="3">
        <v>2497</v>
      </c>
      <c r="K1092" s="3"/>
    </row>
    <row r="1093" spans="1:11" s="11" customFormat="1" ht="22.5" hidden="1" customHeight="1" x14ac:dyDescent="0.3">
      <c r="A1093" s="3">
        <v>2020</v>
      </c>
      <c r="B1093" s="3" t="s">
        <v>123</v>
      </c>
      <c r="C1093" s="5">
        <v>43978</v>
      </c>
      <c r="D1093" s="79" t="s">
        <v>471</v>
      </c>
      <c r="E1093" s="3" t="s">
        <v>310</v>
      </c>
      <c r="F1093" s="2">
        <v>2453.52</v>
      </c>
      <c r="G1093" s="2"/>
      <c r="H1093" s="4">
        <f t="shared" si="17"/>
        <v>30463.790000000048</v>
      </c>
      <c r="I1093" s="1"/>
      <c r="J1093" s="3">
        <v>790</v>
      </c>
      <c r="K1093" s="3"/>
    </row>
    <row r="1094" spans="1:11" s="11" customFormat="1" ht="22.5" hidden="1" customHeight="1" x14ac:dyDescent="0.3">
      <c r="A1094" s="3">
        <v>2020</v>
      </c>
      <c r="B1094" s="3" t="s">
        <v>123</v>
      </c>
      <c r="C1094" s="5">
        <v>43979</v>
      </c>
      <c r="D1094" s="79" t="s">
        <v>40</v>
      </c>
      <c r="E1094" s="3" t="s">
        <v>100</v>
      </c>
      <c r="F1094" s="2"/>
      <c r="G1094" s="2">
        <v>14655.64</v>
      </c>
      <c r="H1094" s="4">
        <f t="shared" si="17"/>
        <v>15808.150000000049</v>
      </c>
      <c r="I1094" s="1"/>
      <c r="J1094" s="3">
        <v>2150</v>
      </c>
      <c r="K1094" s="3"/>
    </row>
    <row r="1095" spans="1:11" s="11" customFormat="1" ht="22.5" hidden="1" customHeight="1" x14ac:dyDescent="0.3">
      <c r="A1095" s="3">
        <v>2020</v>
      </c>
      <c r="B1095" s="3" t="s">
        <v>123</v>
      </c>
      <c r="C1095" s="5">
        <v>43979</v>
      </c>
      <c r="D1095" s="79" t="s">
        <v>312</v>
      </c>
      <c r="E1095" s="3" t="s">
        <v>99</v>
      </c>
      <c r="F1095" s="2"/>
      <c r="G1095" s="2">
        <v>0.1</v>
      </c>
      <c r="H1095" s="4">
        <f t="shared" si="17"/>
        <v>15808.050000000048</v>
      </c>
      <c r="I1095" s="1"/>
      <c r="J1095" s="3">
        <v>2498</v>
      </c>
      <c r="K1095" s="3"/>
    </row>
    <row r="1096" spans="1:11" s="11" customFormat="1" ht="22.5" hidden="1" customHeight="1" x14ac:dyDescent="0.3">
      <c r="A1096" s="3">
        <v>2020</v>
      </c>
      <c r="B1096" s="3" t="s">
        <v>123</v>
      </c>
      <c r="C1096" s="5">
        <v>43979</v>
      </c>
      <c r="D1096" s="79" t="s">
        <v>379</v>
      </c>
      <c r="E1096" s="3" t="s">
        <v>100</v>
      </c>
      <c r="F1096" s="2"/>
      <c r="G1096" s="2">
        <v>5324</v>
      </c>
      <c r="H1096" s="4">
        <f t="shared" si="17"/>
        <v>10484.050000000048</v>
      </c>
      <c r="I1096" s="1"/>
      <c r="J1096" s="3">
        <v>2151</v>
      </c>
      <c r="K1096" s="3"/>
    </row>
    <row r="1097" spans="1:11" s="11" customFormat="1" ht="22.5" hidden="1" customHeight="1" x14ac:dyDescent="0.3">
      <c r="A1097" s="3">
        <v>2020</v>
      </c>
      <c r="B1097" s="3" t="s">
        <v>123</v>
      </c>
      <c r="C1097" s="5">
        <v>43979</v>
      </c>
      <c r="D1097" s="79" t="s">
        <v>312</v>
      </c>
      <c r="E1097" s="3" t="s">
        <v>99</v>
      </c>
      <c r="F1097" s="2"/>
      <c r="G1097" s="2">
        <v>0.1</v>
      </c>
      <c r="H1097" s="4">
        <f t="shared" si="17"/>
        <v>10483.950000000048</v>
      </c>
      <c r="I1097" s="1"/>
      <c r="J1097" s="3">
        <v>2498</v>
      </c>
      <c r="K1097" s="3"/>
    </row>
    <row r="1098" spans="1:11" s="11" customFormat="1" ht="22.5" hidden="1" customHeight="1" x14ac:dyDescent="0.3">
      <c r="A1098" s="3">
        <v>2020</v>
      </c>
      <c r="B1098" s="3" t="s">
        <v>123</v>
      </c>
      <c r="C1098" s="5">
        <v>43979</v>
      </c>
      <c r="D1098" s="79" t="s">
        <v>283</v>
      </c>
      <c r="E1098" s="3" t="s">
        <v>100</v>
      </c>
      <c r="F1098" s="2"/>
      <c r="G1098" s="2">
        <v>9733.99</v>
      </c>
      <c r="H1098" s="4">
        <f t="shared" si="17"/>
        <v>749.96000000004824</v>
      </c>
      <c r="I1098" s="1"/>
      <c r="J1098" s="3">
        <v>2152</v>
      </c>
      <c r="K1098" s="3"/>
    </row>
    <row r="1099" spans="1:11" s="11" customFormat="1" ht="22.5" hidden="1" customHeight="1" x14ac:dyDescent="0.3">
      <c r="A1099" s="3">
        <v>2020</v>
      </c>
      <c r="B1099" s="3" t="s">
        <v>123</v>
      </c>
      <c r="C1099" s="5">
        <v>43979</v>
      </c>
      <c r="D1099" s="79" t="s">
        <v>312</v>
      </c>
      <c r="E1099" s="3" t="s">
        <v>99</v>
      </c>
      <c r="F1099" s="2"/>
      <c r="G1099" s="2">
        <v>0.1</v>
      </c>
      <c r="H1099" s="4">
        <f t="shared" si="17"/>
        <v>749.86000000004822</v>
      </c>
      <c r="I1099" s="1"/>
      <c r="J1099" s="3">
        <v>2498</v>
      </c>
      <c r="K1099" s="3"/>
    </row>
    <row r="1100" spans="1:11" s="11" customFormat="1" ht="22.5" hidden="1" customHeight="1" x14ac:dyDescent="0.3">
      <c r="A1100" s="3">
        <v>2020</v>
      </c>
      <c r="B1100" s="3" t="s">
        <v>123</v>
      </c>
      <c r="C1100" s="5">
        <v>43979</v>
      </c>
      <c r="D1100" s="79" t="s">
        <v>461</v>
      </c>
      <c r="E1100" s="3" t="s">
        <v>310</v>
      </c>
      <c r="F1100" s="2">
        <v>3450</v>
      </c>
      <c r="G1100" s="2"/>
      <c r="H1100" s="4">
        <f t="shared" si="17"/>
        <v>4199.8600000000479</v>
      </c>
      <c r="I1100" s="1"/>
      <c r="J1100" s="3">
        <v>791</v>
      </c>
      <c r="K1100" s="3"/>
    </row>
    <row r="1101" spans="1:11" s="11" customFormat="1" ht="22.5" hidden="1" customHeight="1" x14ac:dyDescent="0.3">
      <c r="A1101" s="3">
        <v>2020</v>
      </c>
      <c r="B1101" s="3" t="s">
        <v>123</v>
      </c>
      <c r="C1101" s="5">
        <v>43980</v>
      </c>
      <c r="D1101" s="79" t="s">
        <v>323</v>
      </c>
      <c r="E1101" s="3" t="s">
        <v>99</v>
      </c>
      <c r="F1101" s="2"/>
      <c r="G1101" s="2">
        <v>3000</v>
      </c>
      <c r="H1101" s="4">
        <f t="shared" si="17"/>
        <v>1199.8600000000479</v>
      </c>
      <c r="I1101" s="1"/>
      <c r="J1101" s="3">
        <v>2499</v>
      </c>
      <c r="K1101" s="3"/>
    </row>
    <row r="1102" spans="1:11" s="11" customFormat="1" ht="22.5" hidden="1" customHeight="1" x14ac:dyDescent="0.3">
      <c r="A1102" s="3">
        <v>2020</v>
      </c>
      <c r="B1102" s="3" t="s">
        <v>123</v>
      </c>
      <c r="C1102" s="5">
        <v>43980</v>
      </c>
      <c r="D1102" s="79" t="s">
        <v>484</v>
      </c>
      <c r="E1102" s="3" t="s">
        <v>310</v>
      </c>
      <c r="F1102" s="2">
        <v>4546.5</v>
      </c>
      <c r="G1102" s="2"/>
      <c r="H1102" s="4">
        <f t="shared" si="17"/>
        <v>5746.3600000000479</v>
      </c>
      <c r="I1102" s="1"/>
      <c r="J1102" s="3">
        <v>792</v>
      </c>
      <c r="K1102" s="3"/>
    </row>
    <row r="1103" spans="1:11" s="11" customFormat="1" ht="22.5" hidden="1" customHeight="1" x14ac:dyDescent="0.3">
      <c r="A1103" s="3">
        <v>2020</v>
      </c>
      <c r="B1103" s="3" t="s">
        <v>132</v>
      </c>
      <c r="C1103" s="5">
        <v>43983</v>
      </c>
      <c r="D1103" s="79" t="s">
        <v>312</v>
      </c>
      <c r="E1103" s="3"/>
      <c r="F1103" s="2"/>
      <c r="G1103" s="2">
        <v>40</v>
      </c>
      <c r="H1103" s="4">
        <f t="shared" si="17"/>
        <v>5706.3600000000479</v>
      </c>
      <c r="I1103" s="1"/>
      <c r="J1103" s="3">
        <v>2500</v>
      </c>
      <c r="K1103" s="3"/>
    </row>
    <row r="1104" spans="1:11" s="11" customFormat="1" ht="22.5" hidden="1" customHeight="1" x14ac:dyDescent="0.3">
      <c r="A1104" s="3">
        <v>2020</v>
      </c>
      <c r="B1104" s="3" t="s">
        <v>132</v>
      </c>
      <c r="C1104" s="5">
        <v>43984</v>
      </c>
      <c r="D1104" s="79" t="s">
        <v>323</v>
      </c>
      <c r="E1104" s="3"/>
      <c r="F1104" s="2"/>
      <c r="G1104" s="2">
        <v>3000</v>
      </c>
      <c r="H1104" s="4">
        <f t="shared" si="17"/>
        <v>2706.3600000000479</v>
      </c>
      <c r="I1104" s="1"/>
      <c r="J1104" s="3">
        <v>2501</v>
      </c>
      <c r="K1104" s="3"/>
    </row>
    <row r="1105" spans="1:11" s="11" customFormat="1" ht="22.5" hidden="1" customHeight="1" x14ac:dyDescent="0.3">
      <c r="A1105" s="3">
        <v>2020</v>
      </c>
      <c r="B1105" s="3" t="s">
        <v>132</v>
      </c>
      <c r="C1105" s="5">
        <v>43984</v>
      </c>
      <c r="D1105" s="79" t="s">
        <v>340</v>
      </c>
      <c r="E1105" s="3" t="s">
        <v>100</v>
      </c>
      <c r="F1105" s="2"/>
      <c r="G1105" s="2">
        <v>341.01</v>
      </c>
      <c r="H1105" s="4">
        <f t="shared" si="17"/>
        <v>2365.3500000000477</v>
      </c>
      <c r="I1105" s="1"/>
      <c r="J1105" s="3">
        <v>2153</v>
      </c>
      <c r="K1105" s="3"/>
    </row>
    <row r="1106" spans="1:11" s="11" customFormat="1" ht="22.5" hidden="1" customHeight="1" x14ac:dyDescent="0.3">
      <c r="A1106" s="3">
        <v>2020</v>
      </c>
      <c r="B1106" s="3" t="s">
        <v>132</v>
      </c>
      <c r="C1106" s="5">
        <v>43984</v>
      </c>
      <c r="D1106" s="79" t="s">
        <v>312</v>
      </c>
      <c r="E1106" s="3"/>
      <c r="F1106" s="2"/>
      <c r="G1106" s="2">
        <v>0.1</v>
      </c>
      <c r="H1106" s="4">
        <f t="shared" si="17"/>
        <v>2365.2500000000477</v>
      </c>
      <c r="I1106" s="1"/>
      <c r="J1106" s="3">
        <v>2500</v>
      </c>
      <c r="K1106" s="3"/>
    </row>
    <row r="1107" spans="1:11" s="11" customFormat="1" ht="22.5" hidden="1" customHeight="1" x14ac:dyDescent="0.3">
      <c r="A1107" s="3">
        <v>2020</v>
      </c>
      <c r="B1107" s="3" t="s">
        <v>132</v>
      </c>
      <c r="C1107" s="5">
        <v>43984</v>
      </c>
      <c r="D1107" s="79" t="s">
        <v>183</v>
      </c>
      <c r="E1107" s="3" t="s">
        <v>310</v>
      </c>
      <c r="F1107" s="2">
        <v>3190</v>
      </c>
      <c r="G1107" s="2"/>
      <c r="H1107" s="4">
        <f t="shared" si="17"/>
        <v>5555.2500000000473</v>
      </c>
      <c r="I1107" s="1"/>
      <c r="J1107" s="3">
        <v>796</v>
      </c>
      <c r="K1107" s="3"/>
    </row>
    <row r="1108" spans="1:11" s="11" customFormat="1" ht="22.5" hidden="1" customHeight="1" x14ac:dyDescent="0.3">
      <c r="A1108" s="3">
        <v>2020</v>
      </c>
      <c r="B1108" s="3" t="s">
        <v>132</v>
      </c>
      <c r="C1108" s="5">
        <v>43984</v>
      </c>
      <c r="D1108" s="79" t="s">
        <v>460</v>
      </c>
      <c r="E1108" s="3" t="s">
        <v>310</v>
      </c>
      <c r="F1108" s="2">
        <v>3600</v>
      </c>
      <c r="G1108" s="2"/>
      <c r="H1108" s="4">
        <f t="shared" si="17"/>
        <v>9155.2500000000473</v>
      </c>
      <c r="I1108" s="1"/>
      <c r="J1108" s="3">
        <v>797</v>
      </c>
      <c r="K1108" s="3"/>
    </row>
    <row r="1109" spans="1:11" s="11" customFormat="1" ht="22.5" hidden="1" customHeight="1" x14ac:dyDescent="0.3">
      <c r="A1109" s="3">
        <v>2020</v>
      </c>
      <c r="B1109" s="3" t="s">
        <v>132</v>
      </c>
      <c r="C1109" s="5">
        <v>43985</v>
      </c>
      <c r="D1109" s="79" t="s">
        <v>490</v>
      </c>
      <c r="E1109" s="3" t="s">
        <v>310</v>
      </c>
      <c r="F1109" s="2">
        <v>6800</v>
      </c>
      <c r="G1109" s="2"/>
      <c r="H1109" s="4">
        <f t="shared" si="17"/>
        <v>15955.250000000047</v>
      </c>
      <c r="I1109" s="1"/>
      <c r="J1109" s="3">
        <v>798</v>
      </c>
      <c r="K1109" s="3"/>
    </row>
    <row r="1110" spans="1:11" s="11" customFormat="1" ht="22.5" hidden="1" customHeight="1" x14ac:dyDescent="0.3">
      <c r="A1110" s="3">
        <v>2020</v>
      </c>
      <c r="B1110" s="3" t="s">
        <v>132</v>
      </c>
      <c r="C1110" s="5">
        <v>43986</v>
      </c>
      <c r="D1110" s="79" t="s">
        <v>482</v>
      </c>
      <c r="E1110" s="3" t="s">
        <v>310</v>
      </c>
      <c r="F1110" s="2">
        <v>1025</v>
      </c>
      <c r="G1110" s="2"/>
      <c r="H1110" s="4">
        <f t="shared" si="17"/>
        <v>16980.250000000047</v>
      </c>
      <c r="I1110" s="1"/>
      <c r="J1110" s="3">
        <v>802</v>
      </c>
      <c r="K1110" s="3"/>
    </row>
    <row r="1111" spans="1:11" s="11" customFormat="1" ht="22.5" hidden="1" customHeight="1" x14ac:dyDescent="0.3">
      <c r="A1111" s="3">
        <v>2020</v>
      </c>
      <c r="B1111" s="3" t="s">
        <v>132</v>
      </c>
      <c r="C1111" s="5">
        <v>43986</v>
      </c>
      <c r="D1111" s="79" t="s">
        <v>323</v>
      </c>
      <c r="E1111" s="3"/>
      <c r="F1111" s="2"/>
      <c r="G1111" s="2">
        <v>5000</v>
      </c>
      <c r="H1111" s="4">
        <f t="shared" si="17"/>
        <v>11980.250000000047</v>
      </c>
      <c r="I1111" s="1"/>
      <c r="J1111" s="3">
        <v>2502</v>
      </c>
      <c r="K1111" s="3"/>
    </row>
    <row r="1112" spans="1:11" s="11" customFormat="1" ht="22.5" hidden="1" customHeight="1" x14ac:dyDescent="0.3">
      <c r="A1112" s="3">
        <v>2020</v>
      </c>
      <c r="B1112" s="3" t="s">
        <v>132</v>
      </c>
      <c r="C1112" s="5">
        <v>43986</v>
      </c>
      <c r="D1112" s="79" t="s">
        <v>491</v>
      </c>
      <c r="E1112" s="3"/>
      <c r="F1112" s="2">
        <v>9600</v>
      </c>
      <c r="G1112" s="2"/>
      <c r="H1112" s="4">
        <f t="shared" si="17"/>
        <v>21580.250000000047</v>
      </c>
      <c r="I1112" s="1"/>
      <c r="J1112" s="3">
        <v>1654</v>
      </c>
      <c r="K1112" s="3"/>
    </row>
    <row r="1113" spans="1:11" s="11" customFormat="1" ht="22.5" hidden="1" customHeight="1" x14ac:dyDescent="0.3">
      <c r="A1113" s="3">
        <v>2020</v>
      </c>
      <c r="B1113" s="3" t="s">
        <v>132</v>
      </c>
      <c r="C1113" s="5">
        <v>43986</v>
      </c>
      <c r="D1113" s="79" t="s">
        <v>86</v>
      </c>
      <c r="E1113" s="3"/>
      <c r="F1113" s="2"/>
      <c r="G1113" s="2">
        <v>17953.400000000001</v>
      </c>
      <c r="H1113" s="4">
        <f t="shared" si="17"/>
        <v>3626.8500000000458</v>
      </c>
      <c r="I1113" s="1"/>
      <c r="J1113" s="3">
        <v>2503</v>
      </c>
      <c r="K1113" s="3"/>
    </row>
    <row r="1114" spans="1:11" s="11" customFormat="1" ht="22.5" hidden="1" customHeight="1" x14ac:dyDescent="0.3">
      <c r="A1114" s="3">
        <v>2020</v>
      </c>
      <c r="B1114" s="3" t="s">
        <v>132</v>
      </c>
      <c r="C1114" s="5">
        <v>43987</v>
      </c>
      <c r="D1114" s="79" t="s">
        <v>313</v>
      </c>
      <c r="E1114" s="3"/>
      <c r="F1114" s="2">
        <v>30000</v>
      </c>
      <c r="G1114" s="2"/>
      <c r="H1114" s="4">
        <f t="shared" si="17"/>
        <v>33626.850000000049</v>
      </c>
      <c r="I1114" s="1"/>
      <c r="J1114" s="3"/>
      <c r="K1114" s="3"/>
    </row>
    <row r="1115" spans="1:11" s="11" customFormat="1" ht="22.5" hidden="1" customHeight="1" x14ac:dyDescent="0.3">
      <c r="A1115" s="3">
        <v>2020</v>
      </c>
      <c r="B1115" s="3" t="s">
        <v>132</v>
      </c>
      <c r="C1115" s="5">
        <v>43987</v>
      </c>
      <c r="D1115" s="79" t="s">
        <v>385</v>
      </c>
      <c r="E1115" s="3" t="s">
        <v>100</v>
      </c>
      <c r="F1115" s="2"/>
      <c r="G1115" s="2">
        <v>10610</v>
      </c>
      <c r="H1115" s="4">
        <f t="shared" si="17"/>
        <v>23016.850000000049</v>
      </c>
      <c r="I1115" s="1"/>
      <c r="J1115" s="3">
        <v>2204</v>
      </c>
      <c r="K1115" s="3"/>
    </row>
    <row r="1116" spans="1:11" s="11" customFormat="1" ht="22.5" hidden="1" customHeight="1" x14ac:dyDescent="0.3">
      <c r="A1116" s="3">
        <v>2020</v>
      </c>
      <c r="B1116" s="3" t="s">
        <v>132</v>
      </c>
      <c r="C1116" s="5">
        <v>43987</v>
      </c>
      <c r="D1116" s="79" t="s">
        <v>312</v>
      </c>
      <c r="E1116" s="3"/>
      <c r="F1116" s="2"/>
      <c r="G1116" s="2">
        <v>0.1</v>
      </c>
      <c r="H1116" s="4">
        <f t="shared" si="17"/>
        <v>23016.750000000051</v>
      </c>
      <c r="I1116" s="1"/>
      <c r="J1116" s="3">
        <v>2500</v>
      </c>
      <c r="K1116" s="3"/>
    </row>
    <row r="1117" spans="1:11" s="11" customFormat="1" ht="22.5" hidden="1" customHeight="1" x14ac:dyDescent="0.3">
      <c r="A1117" s="3">
        <v>2020</v>
      </c>
      <c r="B1117" s="3" t="s">
        <v>132</v>
      </c>
      <c r="C1117" s="5">
        <v>43987</v>
      </c>
      <c r="D1117" s="79" t="s">
        <v>294</v>
      </c>
      <c r="E1117" s="3"/>
      <c r="F1117" s="2"/>
      <c r="G1117" s="2">
        <v>2000</v>
      </c>
      <c r="H1117" s="4">
        <f t="shared" si="17"/>
        <v>21016.750000000051</v>
      </c>
      <c r="I1117" s="1"/>
      <c r="J1117" s="3">
        <v>2504</v>
      </c>
      <c r="K1117" s="3"/>
    </row>
    <row r="1118" spans="1:11" s="11" customFormat="1" ht="22.5" hidden="1" customHeight="1" x14ac:dyDescent="0.3">
      <c r="A1118" s="3">
        <v>2020</v>
      </c>
      <c r="B1118" s="3" t="s">
        <v>132</v>
      </c>
      <c r="C1118" s="5">
        <v>43987</v>
      </c>
      <c r="D1118" s="79" t="s">
        <v>312</v>
      </c>
      <c r="E1118" s="3"/>
      <c r="F1118" s="2"/>
      <c r="G1118" s="2">
        <v>0.1</v>
      </c>
      <c r="H1118" s="4">
        <f t="shared" si="17"/>
        <v>21016.650000000052</v>
      </c>
      <c r="I1118" s="1"/>
      <c r="J1118" s="3">
        <v>2500</v>
      </c>
      <c r="K1118" s="3"/>
    </row>
    <row r="1119" spans="1:11" s="11" customFormat="1" ht="22.5" hidden="1" customHeight="1" x14ac:dyDescent="0.3">
      <c r="A1119" s="3">
        <v>2020</v>
      </c>
      <c r="B1119" s="3" t="s">
        <v>132</v>
      </c>
      <c r="C1119" s="5">
        <v>43987</v>
      </c>
      <c r="D1119" s="79" t="s">
        <v>376</v>
      </c>
      <c r="E1119" s="3" t="s">
        <v>100</v>
      </c>
      <c r="F1119" s="2"/>
      <c r="G1119" s="2">
        <v>1200</v>
      </c>
      <c r="H1119" s="4">
        <f t="shared" si="17"/>
        <v>19816.650000000052</v>
      </c>
      <c r="I1119" s="1"/>
      <c r="J1119" s="3">
        <v>2154</v>
      </c>
      <c r="K1119" s="3"/>
    </row>
    <row r="1120" spans="1:11" s="11" customFormat="1" ht="22.5" hidden="1" customHeight="1" x14ac:dyDescent="0.3">
      <c r="A1120" s="3">
        <v>2020</v>
      </c>
      <c r="B1120" s="3" t="s">
        <v>132</v>
      </c>
      <c r="C1120" s="5">
        <v>43987</v>
      </c>
      <c r="D1120" s="79" t="s">
        <v>338</v>
      </c>
      <c r="E1120" s="3" t="s">
        <v>100</v>
      </c>
      <c r="F1120" s="2"/>
      <c r="G1120" s="2">
        <v>950</v>
      </c>
      <c r="H1120" s="4">
        <f t="shared" si="17"/>
        <v>18866.650000000052</v>
      </c>
      <c r="I1120" s="1"/>
      <c r="J1120" s="3">
        <v>2155</v>
      </c>
      <c r="K1120" s="3"/>
    </row>
    <row r="1121" spans="1:11" s="11" customFormat="1" ht="22.5" hidden="1" customHeight="1" x14ac:dyDescent="0.3">
      <c r="A1121" s="3">
        <v>2020</v>
      </c>
      <c r="B1121" s="3" t="s">
        <v>132</v>
      </c>
      <c r="C1121" s="5">
        <v>43987</v>
      </c>
      <c r="D1121" s="79" t="s">
        <v>312</v>
      </c>
      <c r="E1121" s="3"/>
      <c r="F1121" s="2"/>
      <c r="G1121" s="2">
        <v>0.1</v>
      </c>
      <c r="H1121" s="4">
        <f t="shared" si="17"/>
        <v>18866.550000000054</v>
      </c>
      <c r="I1121" s="1"/>
      <c r="J1121" s="3">
        <v>2500</v>
      </c>
      <c r="K1121" s="3"/>
    </row>
    <row r="1122" spans="1:11" s="11" customFormat="1" ht="22.5" hidden="1" customHeight="1" x14ac:dyDescent="0.3">
      <c r="A1122" s="3">
        <v>2020</v>
      </c>
      <c r="B1122" s="3" t="s">
        <v>132</v>
      </c>
      <c r="C1122" s="5">
        <v>43987</v>
      </c>
      <c r="D1122" s="79" t="s">
        <v>338</v>
      </c>
      <c r="E1122" s="3" t="s">
        <v>100</v>
      </c>
      <c r="F1122" s="2"/>
      <c r="G1122" s="2">
        <v>620</v>
      </c>
      <c r="H1122" s="4">
        <f t="shared" si="17"/>
        <v>18246.550000000054</v>
      </c>
      <c r="I1122" s="1"/>
      <c r="J1122" s="3">
        <v>2155</v>
      </c>
      <c r="K1122" s="3"/>
    </row>
    <row r="1123" spans="1:11" s="11" customFormat="1" ht="22.5" hidden="1" customHeight="1" x14ac:dyDescent="0.3">
      <c r="A1123" s="3">
        <v>2020</v>
      </c>
      <c r="B1123" s="3" t="s">
        <v>132</v>
      </c>
      <c r="C1123" s="5">
        <v>43987</v>
      </c>
      <c r="D1123" s="79" t="s">
        <v>312</v>
      </c>
      <c r="E1123" s="3"/>
      <c r="F1123" s="2"/>
      <c r="G1123" s="2">
        <v>0.1</v>
      </c>
      <c r="H1123" s="4">
        <f t="shared" si="17"/>
        <v>18246.450000000055</v>
      </c>
      <c r="I1123" s="1"/>
      <c r="J1123" s="3">
        <v>2500</v>
      </c>
      <c r="K1123" s="3"/>
    </row>
    <row r="1124" spans="1:11" s="11" customFormat="1" ht="22.5" hidden="1" customHeight="1" x14ac:dyDescent="0.3">
      <c r="A1124" s="3">
        <v>2020</v>
      </c>
      <c r="B1124" s="3" t="s">
        <v>132</v>
      </c>
      <c r="C1124" s="5">
        <v>43987</v>
      </c>
      <c r="D1124" s="79" t="s">
        <v>45</v>
      </c>
      <c r="E1124" s="3" t="s">
        <v>310</v>
      </c>
      <c r="F1124" s="2">
        <v>11550</v>
      </c>
      <c r="G1124" s="2"/>
      <c r="H1124" s="4">
        <f t="shared" si="17"/>
        <v>29796.450000000055</v>
      </c>
      <c r="I1124" s="1"/>
      <c r="J1124" s="3">
        <v>819</v>
      </c>
      <c r="K1124" s="3"/>
    </row>
    <row r="1125" spans="1:11" s="11" customFormat="1" ht="22.5" hidden="1" customHeight="1" x14ac:dyDescent="0.3">
      <c r="A1125" s="3">
        <v>2020</v>
      </c>
      <c r="B1125" s="3" t="s">
        <v>132</v>
      </c>
      <c r="C1125" s="5">
        <v>43987</v>
      </c>
      <c r="D1125" s="79" t="s">
        <v>45</v>
      </c>
      <c r="E1125" s="3" t="s">
        <v>310</v>
      </c>
      <c r="F1125" s="2">
        <v>11550</v>
      </c>
      <c r="G1125" s="2"/>
      <c r="H1125" s="4">
        <f t="shared" si="17"/>
        <v>41346.450000000055</v>
      </c>
      <c r="I1125" s="1"/>
      <c r="J1125" s="3">
        <v>820</v>
      </c>
      <c r="K1125" s="3"/>
    </row>
    <row r="1126" spans="1:11" s="11" customFormat="1" ht="22.5" hidden="1" customHeight="1" x14ac:dyDescent="0.3">
      <c r="A1126" s="3">
        <v>2020</v>
      </c>
      <c r="B1126" s="3" t="s">
        <v>132</v>
      </c>
      <c r="C1126" s="5">
        <v>43987</v>
      </c>
      <c r="D1126" s="79" t="s">
        <v>359</v>
      </c>
      <c r="E1126" s="3" t="s">
        <v>310</v>
      </c>
      <c r="F1126" s="2">
        <v>4690</v>
      </c>
      <c r="G1126" s="2"/>
      <c r="H1126" s="4">
        <f t="shared" si="17"/>
        <v>46036.450000000055</v>
      </c>
      <c r="I1126" s="1"/>
      <c r="J1126" s="3">
        <v>803</v>
      </c>
      <c r="K1126" s="3"/>
    </row>
    <row r="1127" spans="1:11" s="11" customFormat="1" ht="22.5" hidden="1" customHeight="1" x14ac:dyDescent="0.3">
      <c r="A1127" s="3">
        <v>2020</v>
      </c>
      <c r="B1127" s="3" t="s">
        <v>132</v>
      </c>
      <c r="C1127" s="5">
        <v>43987</v>
      </c>
      <c r="D1127" s="79" t="s">
        <v>151</v>
      </c>
      <c r="E1127" s="3" t="s">
        <v>310</v>
      </c>
      <c r="F1127" s="2">
        <v>8550</v>
      </c>
      <c r="G1127" s="2"/>
      <c r="H1127" s="4">
        <f t="shared" si="17"/>
        <v>54586.450000000055</v>
      </c>
      <c r="I1127" s="1"/>
      <c r="J1127" s="3">
        <v>804</v>
      </c>
      <c r="K1127" s="3"/>
    </row>
    <row r="1128" spans="1:11" s="11" customFormat="1" ht="22.5" hidden="1" customHeight="1" x14ac:dyDescent="0.3">
      <c r="A1128" s="3">
        <v>2020</v>
      </c>
      <c r="B1128" s="3" t="s">
        <v>132</v>
      </c>
      <c r="C1128" s="5">
        <v>43992</v>
      </c>
      <c r="D1128" s="79" t="s">
        <v>40</v>
      </c>
      <c r="E1128" s="3" t="s">
        <v>100</v>
      </c>
      <c r="F1128" s="2"/>
      <c r="G1128" s="2">
        <v>7500.88</v>
      </c>
      <c r="H1128" s="4">
        <f t="shared" si="17"/>
        <v>47085.570000000058</v>
      </c>
      <c r="I1128" s="1"/>
      <c r="J1128" s="3">
        <v>2156</v>
      </c>
      <c r="K1128" s="3"/>
    </row>
    <row r="1129" spans="1:11" s="11" customFormat="1" ht="22.5" hidden="1" customHeight="1" x14ac:dyDescent="0.3">
      <c r="A1129" s="3">
        <v>2020</v>
      </c>
      <c r="B1129" s="3" t="s">
        <v>132</v>
      </c>
      <c r="C1129" s="5">
        <v>43992</v>
      </c>
      <c r="D1129" s="79" t="s">
        <v>312</v>
      </c>
      <c r="E1129" s="3"/>
      <c r="F1129" s="2"/>
      <c r="G1129" s="2">
        <v>0.1</v>
      </c>
      <c r="H1129" s="4">
        <f t="shared" si="17"/>
        <v>47085.470000000059</v>
      </c>
      <c r="I1129" s="1"/>
      <c r="J1129" s="3">
        <v>2500</v>
      </c>
      <c r="K1129" s="3"/>
    </row>
    <row r="1130" spans="1:11" s="11" customFormat="1" ht="22.5" hidden="1" customHeight="1" x14ac:dyDescent="0.3">
      <c r="A1130" s="3">
        <v>2020</v>
      </c>
      <c r="B1130" s="3" t="s">
        <v>132</v>
      </c>
      <c r="C1130" s="5">
        <v>43993</v>
      </c>
      <c r="D1130" s="79" t="s">
        <v>330</v>
      </c>
      <c r="E1130" s="3" t="s">
        <v>310</v>
      </c>
      <c r="F1130" s="2">
        <v>39900</v>
      </c>
      <c r="G1130" s="2"/>
      <c r="H1130" s="4">
        <f t="shared" si="17"/>
        <v>86985.470000000059</v>
      </c>
      <c r="I1130" s="1"/>
      <c r="J1130" s="3">
        <v>805</v>
      </c>
      <c r="K1130" s="3"/>
    </row>
    <row r="1131" spans="1:11" s="11" customFormat="1" ht="22.5" hidden="1" customHeight="1" x14ac:dyDescent="0.3">
      <c r="A1131" s="3">
        <v>2020</v>
      </c>
      <c r="B1131" s="3" t="s">
        <v>132</v>
      </c>
      <c r="C1131" s="5">
        <v>43993</v>
      </c>
      <c r="D1131" s="79" t="s">
        <v>323</v>
      </c>
      <c r="E1131" s="3"/>
      <c r="F1131" s="2"/>
      <c r="G1131" s="2">
        <v>5000</v>
      </c>
      <c r="H1131" s="4">
        <f t="shared" si="17"/>
        <v>81985.470000000059</v>
      </c>
      <c r="I1131" s="1"/>
      <c r="J1131" s="3">
        <v>2505</v>
      </c>
      <c r="K1131" s="3"/>
    </row>
    <row r="1132" spans="1:11" s="11" customFormat="1" ht="22.5" hidden="1" customHeight="1" x14ac:dyDescent="0.3">
      <c r="A1132" s="3">
        <v>2020</v>
      </c>
      <c r="B1132" s="3" t="s">
        <v>132</v>
      </c>
      <c r="C1132" s="5">
        <v>43994</v>
      </c>
      <c r="D1132" s="79" t="s">
        <v>40</v>
      </c>
      <c r="E1132" s="3" t="s">
        <v>100</v>
      </c>
      <c r="F1132" s="2"/>
      <c r="G1132" s="2">
        <v>8756.01</v>
      </c>
      <c r="H1132" s="4">
        <f t="shared" si="17"/>
        <v>73229.460000000065</v>
      </c>
      <c r="I1132" s="1"/>
      <c r="J1132" s="3">
        <v>2157</v>
      </c>
      <c r="K1132" s="3"/>
    </row>
    <row r="1133" spans="1:11" s="11" customFormat="1" ht="22.5" hidden="1" customHeight="1" x14ac:dyDescent="0.3">
      <c r="A1133" s="3">
        <v>2020</v>
      </c>
      <c r="B1133" s="3" t="s">
        <v>132</v>
      </c>
      <c r="C1133" s="5">
        <v>43994</v>
      </c>
      <c r="D1133" s="79" t="s">
        <v>312</v>
      </c>
      <c r="E1133" s="3"/>
      <c r="F1133" s="2"/>
      <c r="G1133" s="2">
        <v>0.1</v>
      </c>
      <c r="H1133" s="4">
        <f t="shared" si="17"/>
        <v>73229.360000000059</v>
      </c>
      <c r="I1133" s="1"/>
      <c r="J1133" s="3">
        <v>2500</v>
      </c>
      <c r="K1133" s="3"/>
    </row>
    <row r="1134" spans="1:11" s="11" customFormat="1" ht="22.5" hidden="1" customHeight="1" x14ac:dyDescent="0.3">
      <c r="A1134" s="3">
        <v>2020</v>
      </c>
      <c r="B1134" s="3" t="s">
        <v>132</v>
      </c>
      <c r="C1134" s="5">
        <v>43994</v>
      </c>
      <c r="D1134" s="79" t="s">
        <v>35</v>
      </c>
      <c r="E1134" s="3"/>
      <c r="F1134" s="2"/>
      <c r="G1134" s="2">
        <v>300</v>
      </c>
      <c r="H1134" s="4">
        <f t="shared" si="17"/>
        <v>72929.360000000059</v>
      </c>
      <c r="I1134" s="1"/>
      <c r="J1134" s="3">
        <v>2506</v>
      </c>
      <c r="K1134" s="3"/>
    </row>
    <row r="1135" spans="1:11" s="11" customFormat="1" ht="22.5" hidden="1" customHeight="1" x14ac:dyDescent="0.3">
      <c r="A1135" s="3">
        <v>2020</v>
      </c>
      <c r="B1135" s="3" t="s">
        <v>132</v>
      </c>
      <c r="C1135" s="5">
        <v>43994</v>
      </c>
      <c r="D1135" s="79" t="s">
        <v>30</v>
      </c>
      <c r="E1135" s="3"/>
      <c r="F1135" s="2"/>
      <c r="G1135" s="2">
        <v>333</v>
      </c>
      <c r="H1135" s="4">
        <f t="shared" si="17"/>
        <v>72596.360000000059</v>
      </c>
      <c r="I1135" s="1"/>
      <c r="J1135" s="3">
        <v>2507</v>
      </c>
      <c r="K1135" s="3"/>
    </row>
    <row r="1136" spans="1:11" s="11" customFormat="1" ht="22.5" hidden="1" customHeight="1" x14ac:dyDescent="0.3">
      <c r="A1136" s="3">
        <v>2020</v>
      </c>
      <c r="B1136" s="3" t="s">
        <v>132</v>
      </c>
      <c r="C1136" s="5">
        <v>43994</v>
      </c>
      <c r="D1136" s="79" t="s">
        <v>112</v>
      </c>
      <c r="E1136" s="3"/>
      <c r="F1136" s="2"/>
      <c r="G1136" s="2">
        <v>59.2</v>
      </c>
      <c r="H1136" s="4">
        <f t="shared" si="17"/>
        <v>72537.160000000062</v>
      </c>
      <c r="I1136" s="1"/>
      <c r="J1136" s="3">
        <v>2508</v>
      </c>
      <c r="K1136" s="3"/>
    </row>
    <row r="1137" spans="1:11" s="11" customFormat="1" ht="22.5" hidden="1" customHeight="1" x14ac:dyDescent="0.3">
      <c r="A1137" s="3">
        <v>2020</v>
      </c>
      <c r="B1137" s="3" t="s">
        <v>132</v>
      </c>
      <c r="C1137" s="5">
        <v>43994</v>
      </c>
      <c r="D1137" s="79" t="s">
        <v>42</v>
      </c>
      <c r="E1137" s="3"/>
      <c r="F1137" s="2"/>
      <c r="G1137" s="2">
        <v>3040</v>
      </c>
      <c r="H1137" s="4">
        <f t="shared" si="17"/>
        <v>69497.160000000062</v>
      </c>
      <c r="I1137" s="1"/>
      <c r="J1137" s="3">
        <v>2509</v>
      </c>
      <c r="K1137" s="3"/>
    </row>
    <row r="1138" spans="1:11" s="11" customFormat="1" ht="22.5" hidden="1" customHeight="1" x14ac:dyDescent="0.3">
      <c r="A1138" s="3">
        <v>2020</v>
      </c>
      <c r="B1138" s="3" t="s">
        <v>132</v>
      </c>
      <c r="C1138" s="5">
        <v>43997</v>
      </c>
      <c r="D1138" s="79" t="s">
        <v>381</v>
      </c>
      <c r="E1138" s="3"/>
      <c r="F1138" s="2"/>
      <c r="G1138" s="2">
        <v>4500</v>
      </c>
      <c r="H1138" s="4">
        <f t="shared" si="17"/>
        <v>64997.160000000062</v>
      </c>
      <c r="I1138" s="1"/>
      <c r="J1138" s="3">
        <v>2510</v>
      </c>
      <c r="K1138" s="3"/>
    </row>
    <row r="1139" spans="1:11" s="11" customFormat="1" ht="22.5" hidden="1" customHeight="1" x14ac:dyDescent="0.3">
      <c r="A1139" s="3">
        <v>2020</v>
      </c>
      <c r="B1139" s="3" t="s">
        <v>132</v>
      </c>
      <c r="C1139" s="5">
        <v>43997</v>
      </c>
      <c r="D1139" s="79" t="s">
        <v>312</v>
      </c>
      <c r="E1139" s="3"/>
      <c r="F1139" s="2"/>
      <c r="G1139" s="2">
        <v>0.1</v>
      </c>
      <c r="H1139" s="4">
        <f t="shared" si="17"/>
        <v>64997.060000000063</v>
      </c>
      <c r="I1139" s="1"/>
      <c r="J1139" s="3">
        <v>2500</v>
      </c>
      <c r="K1139" s="3"/>
    </row>
    <row r="1140" spans="1:11" s="11" customFormat="1" ht="22.5" hidden="1" customHeight="1" x14ac:dyDescent="0.3">
      <c r="A1140" s="3">
        <v>2020</v>
      </c>
      <c r="B1140" s="3" t="s">
        <v>132</v>
      </c>
      <c r="C1140" s="5">
        <v>43997</v>
      </c>
      <c r="D1140" s="79" t="s">
        <v>471</v>
      </c>
      <c r="E1140" s="3" t="s">
        <v>310</v>
      </c>
      <c r="F1140" s="2">
        <v>3480</v>
      </c>
      <c r="G1140" s="2"/>
      <c r="H1140" s="4">
        <f t="shared" si="17"/>
        <v>68477.060000000056</v>
      </c>
      <c r="I1140" s="1"/>
      <c r="J1140" s="3">
        <v>806</v>
      </c>
      <c r="K1140" s="3"/>
    </row>
    <row r="1141" spans="1:11" s="11" customFormat="1" ht="22.5" hidden="1" customHeight="1" x14ac:dyDescent="0.3">
      <c r="A1141" s="3">
        <v>2020</v>
      </c>
      <c r="B1141" s="3" t="s">
        <v>132</v>
      </c>
      <c r="C1141" s="5">
        <v>43999</v>
      </c>
      <c r="D1141" s="79" t="s">
        <v>461</v>
      </c>
      <c r="E1141" s="3" t="s">
        <v>310</v>
      </c>
      <c r="F1141" s="2">
        <v>1150</v>
      </c>
      <c r="G1141" s="2"/>
      <c r="H1141" s="4">
        <f t="shared" si="17"/>
        <v>69627.060000000056</v>
      </c>
      <c r="I1141" s="1"/>
      <c r="J1141" s="3">
        <v>807</v>
      </c>
      <c r="K1141" s="3"/>
    </row>
    <row r="1142" spans="1:11" s="11" customFormat="1" ht="22.5" hidden="1" customHeight="1" x14ac:dyDescent="0.3">
      <c r="A1142" s="3">
        <v>2020</v>
      </c>
      <c r="B1142" s="3" t="s">
        <v>132</v>
      </c>
      <c r="C1142" s="5">
        <v>43999</v>
      </c>
      <c r="D1142" s="79" t="s">
        <v>323</v>
      </c>
      <c r="E1142" s="3"/>
      <c r="F1142" s="2"/>
      <c r="G1142" s="2">
        <v>3000</v>
      </c>
      <c r="H1142" s="4">
        <f t="shared" si="17"/>
        <v>66627.060000000056</v>
      </c>
      <c r="I1142" s="1"/>
      <c r="J1142" s="3">
        <v>2511</v>
      </c>
      <c r="K1142" s="3"/>
    </row>
    <row r="1143" spans="1:11" s="11" customFormat="1" ht="22.5" hidden="1" customHeight="1" x14ac:dyDescent="0.3">
      <c r="A1143" s="3">
        <v>2020</v>
      </c>
      <c r="B1143" s="3" t="s">
        <v>132</v>
      </c>
      <c r="C1143" s="5">
        <v>44000</v>
      </c>
      <c r="D1143" s="79" t="s">
        <v>158</v>
      </c>
      <c r="E1143" s="3" t="s">
        <v>310</v>
      </c>
      <c r="F1143" s="2">
        <v>10700</v>
      </c>
      <c r="G1143" s="2"/>
      <c r="H1143" s="4">
        <f t="shared" si="17"/>
        <v>77327.060000000056</v>
      </c>
      <c r="I1143" s="1"/>
      <c r="J1143" s="3">
        <v>808</v>
      </c>
      <c r="K1143" s="3"/>
    </row>
    <row r="1144" spans="1:11" s="11" customFormat="1" ht="22.5" hidden="1" customHeight="1" x14ac:dyDescent="0.3">
      <c r="A1144" s="3">
        <v>2020</v>
      </c>
      <c r="B1144" s="3" t="s">
        <v>132</v>
      </c>
      <c r="C1144" s="5">
        <v>44001</v>
      </c>
      <c r="D1144" s="79" t="s">
        <v>482</v>
      </c>
      <c r="E1144" s="3" t="s">
        <v>310</v>
      </c>
      <c r="F1144" s="2">
        <v>3885</v>
      </c>
      <c r="G1144" s="2"/>
      <c r="H1144" s="4">
        <f t="shared" si="17"/>
        <v>81212.060000000056</v>
      </c>
      <c r="I1144" s="1"/>
      <c r="J1144" s="3">
        <v>809</v>
      </c>
      <c r="K1144" s="3"/>
    </row>
    <row r="1145" spans="1:11" s="11" customFormat="1" ht="22.5" hidden="1" customHeight="1" x14ac:dyDescent="0.3">
      <c r="A1145" s="3">
        <v>2020</v>
      </c>
      <c r="B1145" s="3" t="s">
        <v>132</v>
      </c>
      <c r="C1145" s="5">
        <v>44004</v>
      </c>
      <c r="D1145" s="79" t="s">
        <v>40</v>
      </c>
      <c r="E1145" s="3" t="s">
        <v>100</v>
      </c>
      <c r="F1145" s="2"/>
      <c r="G1145" s="2">
        <v>2300.23</v>
      </c>
      <c r="H1145" s="4">
        <f t="shared" si="17"/>
        <v>78911.83000000006</v>
      </c>
      <c r="I1145" s="1"/>
      <c r="J1145" s="3">
        <v>2158</v>
      </c>
      <c r="K1145" s="3"/>
    </row>
    <row r="1146" spans="1:11" s="11" customFormat="1" ht="22.5" hidden="1" customHeight="1" x14ac:dyDescent="0.3">
      <c r="A1146" s="3">
        <v>2020</v>
      </c>
      <c r="B1146" s="3" t="s">
        <v>132</v>
      </c>
      <c r="C1146" s="5">
        <v>44004</v>
      </c>
      <c r="D1146" s="79" t="s">
        <v>312</v>
      </c>
      <c r="E1146" s="3"/>
      <c r="F1146" s="2"/>
      <c r="G1146" s="2">
        <v>0.1</v>
      </c>
      <c r="H1146" s="4">
        <f t="shared" si="17"/>
        <v>78911.730000000054</v>
      </c>
      <c r="I1146" s="1"/>
      <c r="J1146" s="3">
        <v>2500</v>
      </c>
      <c r="K1146" s="3"/>
    </row>
    <row r="1147" spans="1:11" s="11" customFormat="1" ht="22.5" hidden="1" customHeight="1" x14ac:dyDescent="0.3">
      <c r="A1147" s="3">
        <v>2020</v>
      </c>
      <c r="B1147" s="3" t="s">
        <v>132</v>
      </c>
      <c r="C1147" s="5">
        <v>44004</v>
      </c>
      <c r="D1147" s="79" t="s">
        <v>323</v>
      </c>
      <c r="E1147" s="3"/>
      <c r="F1147" s="2"/>
      <c r="G1147" s="2">
        <v>5000</v>
      </c>
      <c r="H1147" s="4">
        <f t="shared" si="17"/>
        <v>73911.730000000054</v>
      </c>
      <c r="I1147" s="1"/>
      <c r="J1147" s="3">
        <v>2512</v>
      </c>
      <c r="K1147" s="3"/>
    </row>
    <row r="1148" spans="1:11" s="11" customFormat="1" ht="22.5" hidden="1" customHeight="1" x14ac:dyDescent="0.3">
      <c r="A1148" s="3">
        <v>2020</v>
      </c>
      <c r="B1148" s="3" t="s">
        <v>132</v>
      </c>
      <c r="C1148" s="5">
        <v>44004</v>
      </c>
      <c r="D1148" s="79" t="s">
        <v>455</v>
      </c>
      <c r="E1148" s="3" t="s">
        <v>310</v>
      </c>
      <c r="F1148" s="2">
        <v>11921.4</v>
      </c>
      <c r="G1148" s="2"/>
      <c r="H1148" s="4">
        <f t="shared" si="17"/>
        <v>85833.130000000048</v>
      </c>
      <c r="I1148" s="1"/>
      <c r="J1148" s="3">
        <v>810</v>
      </c>
      <c r="K1148" s="3"/>
    </row>
    <row r="1149" spans="1:11" s="11" customFormat="1" ht="22.5" hidden="1" customHeight="1" x14ac:dyDescent="0.3">
      <c r="A1149" s="3">
        <v>2020</v>
      </c>
      <c r="B1149" s="3" t="s">
        <v>132</v>
      </c>
      <c r="C1149" s="5">
        <v>44007</v>
      </c>
      <c r="D1149" s="79" t="s">
        <v>508</v>
      </c>
      <c r="E1149" s="3" t="s">
        <v>310</v>
      </c>
      <c r="F1149" s="2">
        <v>1500</v>
      </c>
      <c r="G1149" s="2"/>
      <c r="H1149" s="4">
        <f t="shared" si="17"/>
        <v>87333.130000000048</v>
      </c>
      <c r="I1149" s="1"/>
      <c r="J1149" s="3">
        <v>811</v>
      </c>
      <c r="K1149" s="3"/>
    </row>
    <row r="1150" spans="1:11" s="11" customFormat="1" ht="22.5" hidden="1" customHeight="1" x14ac:dyDescent="0.3">
      <c r="A1150" s="3">
        <v>2020</v>
      </c>
      <c r="B1150" s="3" t="s">
        <v>132</v>
      </c>
      <c r="C1150" s="5">
        <v>44007</v>
      </c>
      <c r="D1150" s="79" t="s">
        <v>482</v>
      </c>
      <c r="E1150" s="3" t="s">
        <v>310</v>
      </c>
      <c r="F1150" s="2">
        <v>2190</v>
      </c>
      <c r="G1150" s="2"/>
      <c r="H1150" s="4">
        <f t="shared" si="17"/>
        <v>89523.130000000048</v>
      </c>
      <c r="I1150" s="1"/>
      <c r="J1150" s="3">
        <v>812</v>
      </c>
      <c r="K1150" s="3"/>
    </row>
    <row r="1151" spans="1:11" s="11" customFormat="1" ht="22.5" hidden="1" customHeight="1" x14ac:dyDescent="0.3">
      <c r="A1151" s="3">
        <v>2020</v>
      </c>
      <c r="B1151" s="3" t="s">
        <v>132</v>
      </c>
      <c r="C1151" s="5">
        <v>44007</v>
      </c>
      <c r="D1151" s="79" t="s">
        <v>462</v>
      </c>
      <c r="E1151" s="3" t="s">
        <v>100</v>
      </c>
      <c r="F1151" s="2"/>
      <c r="G1151" s="2">
        <v>11750</v>
      </c>
      <c r="H1151" s="4">
        <f t="shared" si="17"/>
        <v>77773.130000000048</v>
      </c>
      <c r="I1151" s="1"/>
      <c r="J1151" s="3">
        <v>2159</v>
      </c>
      <c r="K1151" s="3"/>
    </row>
    <row r="1152" spans="1:11" s="11" customFormat="1" ht="22.5" hidden="1" customHeight="1" x14ac:dyDescent="0.3">
      <c r="A1152" s="3">
        <v>2020</v>
      </c>
      <c r="B1152" s="3" t="s">
        <v>132</v>
      </c>
      <c r="C1152" s="5">
        <v>44007</v>
      </c>
      <c r="D1152" s="79" t="s">
        <v>1447</v>
      </c>
      <c r="E1152" s="3" t="s">
        <v>100</v>
      </c>
      <c r="F1152" s="2"/>
      <c r="G1152" s="2">
        <v>265.68</v>
      </c>
      <c r="H1152" s="4">
        <f t="shared" si="17"/>
        <v>77507.450000000055</v>
      </c>
      <c r="I1152" s="1"/>
      <c r="J1152" s="3">
        <v>2160</v>
      </c>
      <c r="K1152" s="3"/>
    </row>
    <row r="1153" spans="1:11" s="11" customFormat="1" ht="22.5" hidden="1" customHeight="1" x14ac:dyDescent="0.3">
      <c r="A1153" s="3">
        <v>2020</v>
      </c>
      <c r="B1153" s="3" t="s">
        <v>132</v>
      </c>
      <c r="C1153" s="5">
        <v>44007</v>
      </c>
      <c r="D1153" s="79" t="s">
        <v>25</v>
      </c>
      <c r="E1153" s="3" t="s">
        <v>100</v>
      </c>
      <c r="F1153" s="2"/>
      <c r="G1153" s="2">
        <v>3510</v>
      </c>
      <c r="H1153" s="4">
        <f t="shared" si="17"/>
        <v>73997.450000000055</v>
      </c>
      <c r="I1153" s="1"/>
      <c r="J1153" s="3">
        <v>2161</v>
      </c>
      <c r="K1153" s="3"/>
    </row>
    <row r="1154" spans="1:11" s="11" customFormat="1" ht="22.5" hidden="1" customHeight="1" x14ac:dyDescent="0.3">
      <c r="A1154" s="3">
        <v>2020</v>
      </c>
      <c r="B1154" s="3" t="s">
        <v>132</v>
      </c>
      <c r="C1154" s="5">
        <v>44007</v>
      </c>
      <c r="D1154" s="79" t="s">
        <v>170</v>
      </c>
      <c r="E1154" s="3" t="s">
        <v>100</v>
      </c>
      <c r="F1154" s="2"/>
      <c r="G1154" s="2">
        <v>1100</v>
      </c>
      <c r="H1154" s="4">
        <f t="shared" si="17"/>
        <v>72897.450000000055</v>
      </c>
      <c r="I1154" s="1"/>
      <c r="J1154" s="3">
        <v>2162</v>
      </c>
      <c r="K1154" s="3"/>
    </row>
    <row r="1155" spans="1:11" s="11" customFormat="1" ht="22.5" hidden="1" customHeight="1" x14ac:dyDescent="0.3">
      <c r="A1155" s="3">
        <v>2020</v>
      </c>
      <c r="B1155" s="3" t="s">
        <v>132</v>
      </c>
      <c r="C1155" s="5">
        <v>44007</v>
      </c>
      <c r="D1155" s="79" t="s">
        <v>324</v>
      </c>
      <c r="E1155" s="3" t="s">
        <v>100</v>
      </c>
      <c r="F1155" s="2"/>
      <c r="G1155" s="2">
        <v>4050</v>
      </c>
      <c r="H1155" s="4">
        <f t="shared" si="17"/>
        <v>68847.450000000055</v>
      </c>
      <c r="I1155" s="1"/>
      <c r="J1155" s="3">
        <v>2163</v>
      </c>
      <c r="K1155" s="3"/>
    </row>
    <row r="1156" spans="1:11" s="11" customFormat="1" ht="22.5" hidden="1" customHeight="1" x14ac:dyDescent="0.3">
      <c r="A1156" s="3">
        <v>2020</v>
      </c>
      <c r="B1156" s="3" t="s">
        <v>132</v>
      </c>
      <c r="C1156" s="5">
        <v>44007</v>
      </c>
      <c r="D1156" s="79" t="s">
        <v>97</v>
      </c>
      <c r="E1156" s="3" t="s">
        <v>100</v>
      </c>
      <c r="F1156" s="2"/>
      <c r="G1156" s="2">
        <v>3430</v>
      </c>
      <c r="H1156" s="4">
        <f t="shared" ref="H1156:H1219" si="18">H1155+F1156-G1156</f>
        <v>65417.450000000055</v>
      </c>
      <c r="I1156" s="1"/>
      <c r="J1156" s="3">
        <v>2164</v>
      </c>
      <c r="K1156" s="3"/>
    </row>
    <row r="1157" spans="1:11" s="11" customFormat="1" ht="22.5" hidden="1" customHeight="1" x14ac:dyDescent="0.3">
      <c r="A1157" s="3">
        <v>2020</v>
      </c>
      <c r="B1157" s="3" t="s">
        <v>132</v>
      </c>
      <c r="C1157" s="5">
        <v>44007</v>
      </c>
      <c r="D1157" s="79" t="s">
        <v>261</v>
      </c>
      <c r="E1157" s="3" t="s">
        <v>100</v>
      </c>
      <c r="F1157" s="2"/>
      <c r="G1157" s="2">
        <v>1450</v>
      </c>
      <c r="H1157" s="4">
        <f t="shared" si="18"/>
        <v>63967.450000000055</v>
      </c>
      <c r="I1157" s="1"/>
      <c r="J1157" s="3">
        <v>2165</v>
      </c>
      <c r="K1157" s="3"/>
    </row>
    <row r="1158" spans="1:11" s="11" customFormat="1" ht="22.5" hidden="1" customHeight="1" x14ac:dyDescent="0.3">
      <c r="A1158" s="3">
        <v>2020</v>
      </c>
      <c r="B1158" s="3" t="s">
        <v>132</v>
      </c>
      <c r="C1158" s="5">
        <v>44007</v>
      </c>
      <c r="D1158" s="79" t="s">
        <v>499</v>
      </c>
      <c r="E1158" s="3" t="s">
        <v>100</v>
      </c>
      <c r="F1158" s="2"/>
      <c r="G1158" s="2">
        <v>540</v>
      </c>
      <c r="H1158" s="4">
        <f t="shared" si="18"/>
        <v>63427.450000000055</v>
      </c>
      <c r="I1158" s="1"/>
      <c r="J1158" s="3">
        <v>2166</v>
      </c>
      <c r="K1158" s="3"/>
    </row>
    <row r="1159" spans="1:11" s="11" customFormat="1" ht="22.5" hidden="1" customHeight="1" x14ac:dyDescent="0.3">
      <c r="A1159" s="3">
        <v>2020</v>
      </c>
      <c r="B1159" s="3" t="s">
        <v>132</v>
      </c>
      <c r="C1159" s="5">
        <v>44007</v>
      </c>
      <c r="D1159" s="79" t="s">
        <v>396</v>
      </c>
      <c r="E1159" s="3" t="s">
        <v>100</v>
      </c>
      <c r="F1159" s="2"/>
      <c r="G1159" s="2">
        <v>3650</v>
      </c>
      <c r="H1159" s="4">
        <f t="shared" si="18"/>
        <v>59777.450000000055</v>
      </c>
      <c r="I1159" s="1"/>
      <c r="J1159" s="3">
        <v>2167</v>
      </c>
      <c r="K1159" s="3"/>
    </row>
    <row r="1160" spans="1:11" s="11" customFormat="1" ht="22.5" hidden="1" customHeight="1" x14ac:dyDescent="0.3">
      <c r="A1160" s="3">
        <v>2020</v>
      </c>
      <c r="B1160" s="3" t="s">
        <v>132</v>
      </c>
      <c r="C1160" s="5">
        <v>44007</v>
      </c>
      <c r="D1160" s="79" t="s">
        <v>286</v>
      </c>
      <c r="E1160" s="3" t="s">
        <v>100</v>
      </c>
      <c r="F1160" s="2"/>
      <c r="G1160" s="2">
        <v>5855.1</v>
      </c>
      <c r="H1160" s="4">
        <f t="shared" si="18"/>
        <v>53922.350000000057</v>
      </c>
      <c r="I1160" s="1"/>
      <c r="J1160" s="3">
        <v>2168</v>
      </c>
      <c r="K1160" s="3"/>
    </row>
    <row r="1161" spans="1:11" s="11" customFormat="1" ht="22.5" hidden="1" customHeight="1" x14ac:dyDescent="0.3">
      <c r="A1161" s="3">
        <v>2020</v>
      </c>
      <c r="B1161" s="3" t="s">
        <v>132</v>
      </c>
      <c r="C1161" s="5">
        <v>44007</v>
      </c>
      <c r="D1161" s="79" t="s">
        <v>452</v>
      </c>
      <c r="E1161" s="3" t="s">
        <v>100</v>
      </c>
      <c r="F1161" s="2"/>
      <c r="G1161" s="2">
        <v>5113</v>
      </c>
      <c r="H1161" s="4">
        <f t="shared" si="18"/>
        <v>48809.350000000057</v>
      </c>
      <c r="I1161" s="1"/>
      <c r="J1161" s="3">
        <v>2169</v>
      </c>
      <c r="K1161" s="3"/>
    </row>
    <row r="1162" spans="1:11" s="11" customFormat="1" ht="22.5" hidden="1" customHeight="1" x14ac:dyDescent="0.3">
      <c r="A1162" s="3">
        <v>2020</v>
      </c>
      <c r="B1162" s="3" t="s">
        <v>132</v>
      </c>
      <c r="C1162" s="5">
        <v>44007</v>
      </c>
      <c r="D1162" s="79" t="s">
        <v>406</v>
      </c>
      <c r="E1162" s="3" t="s">
        <v>100</v>
      </c>
      <c r="F1162" s="2"/>
      <c r="G1162" s="2">
        <v>7041</v>
      </c>
      <c r="H1162" s="4">
        <f t="shared" si="18"/>
        <v>41768.350000000057</v>
      </c>
      <c r="I1162" s="1"/>
      <c r="J1162" s="3">
        <v>2170</v>
      </c>
      <c r="K1162" s="3"/>
    </row>
    <row r="1163" spans="1:11" s="11" customFormat="1" ht="22.5" hidden="1" customHeight="1" x14ac:dyDescent="0.3">
      <c r="A1163" s="3">
        <v>2020</v>
      </c>
      <c r="B1163" s="3" t="s">
        <v>132</v>
      </c>
      <c r="C1163" s="5">
        <v>44007</v>
      </c>
      <c r="D1163" s="79" t="s">
        <v>93</v>
      </c>
      <c r="E1163" s="3" t="s">
        <v>100</v>
      </c>
      <c r="F1163" s="2"/>
      <c r="G1163" s="2">
        <v>2660</v>
      </c>
      <c r="H1163" s="4">
        <f t="shared" si="18"/>
        <v>39108.350000000057</v>
      </c>
      <c r="I1163" s="1"/>
      <c r="J1163" s="3">
        <v>2171</v>
      </c>
      <c r="K1163" s="3"/>
    </row>
    <row r="1164" spans="1:11" s="11" customFormat="1" ht="22.5" hidden="1" customHeight="1" x14ac:dyDescent="0.3">
      <c r="A1164" s="3">
        <v>2020</v>
      </c>
      <c r="B1164" s="3" t="s">
        <v>132</v>
      </c>
      <c r="C1164" s="5">
        <v>44007</v>
      </c>
      <c r="D1164" s="79" t="s">
        <v>118</v>
      </c>
      <c r="E1164" s="3" t="s">
        <v>100</v>
      </c>
      <c r="F1164" s="2"/>
      <c r="G1164" s="2">
        <v>1196.25</v>
      </c>
      <c r="H1164" s="4">
        <f t="shared" si="18"/>
        <v>37912.100000000057</v>
      </c>
      <c r="I1164" s="1"/>
      <c r="J1164" s="3">
        <v>2172</v>
      </c>
      <c r="K1164" s="3"/>
    </row>
    <row r="1165" spans="1:11" s="11" customFormat="1" ht="22.5" hidden="1" customHeight="1" x14ac:dyDescent="0.3">
      <c r="A1165" s="3">
        <v>2020</v>
      </c>
      <c r="B1165" s="3" t="s">
        <v>132</v>
      </c>
      <c r="C1165" s="5">
        <v>44007</v>
      </c>
      <c r="D1165" s="79" t="s">
        <v>353</v>
      </c>
      <c r="E1165" s="3" t="s">
        <v>100</v>
      </c>
      <c r="F1165" s="2"/>
      <c r="G1165" s="2">
        <v>970</v>
      </c>
      <c r="H1165" s="4">
        <f t="shared" si="18"/>
        <v>36942.100000000057</v>
      </c>
      <c r="I1165" s="1"/>
      <c r="J1165" s="3">
        <v>2173</v>
      </c>
      <c r="K1165" s="3"/>
    </row>
    <row r="1166" spans="1:11" s="11" customFormat="1" ht="22.5" hidden="1" customHeight="1" x14ac:dyDescent="0.3">
      <c r="A1166" s="3">
        <v>2020</v>
      </c>
      <c r="B1166" s="3" t="s">
        <v>132</v>
      </c>
      <c r="C1166" s="5">
        <v>44007</v>
      </c>
      <c r="D1166" s="79" t="s">
        <v>229</v>
      </c>
      <c r="E1166" s="3" t="s">
        <v>100</v>
      </c>
      <c r="F1166" s="2"/>
      <c r="G1166" s="2">
        <v>290</v>
      </c>
      <c r="H1166" s="4">
        <f t="shared" si="18"/>
        <v>36652.100000000057</v>
      </c>
      <c r="I1166" s="1"/>
      <c r="J1166" s="3">
        <v>2174</v>
      </c>
      <c r="K1166" s="3"/>
    </row>
    <row r="1167" spans="1:11" s="11" customFormat="1" ht="22.5" hidden="1" customHeight="1" x14ac:dyDescent="0.3">
      <c r="A1167" s="3">
        <v>2020</v>
      </c>
      <c r="B1167" s="3" t="s">
        <v>132</v>
      </c>
      <c r="C1167" s="5">
        <v>44007</v>
      </c>
      <c r="D1167" s="79" t="s">
        <v>245</v>
      </c>
      <c r="E1167" s="3" t="s">
        <v>100</v>
      </c>
      <c r="F1167" s="2"/>
      <c r="G1167" s="2">
        <v>1086.56</v>
      </c>
      <c r="H1167" s="4">
        <f t="shared" si="18"/>
        <v>35565.540000000059</v>
      </c>
      <c r="I1167" s="1"/>
      <c r="J1167" s="3">
        <v>2175</v>
      </c>
      <c r="K1167" s="3"/>
    </row>
    <row r="1168" spans="1:11" s="11" customFormat="1" ht="22.5" hidden="1" customHeight="1" x14ac:dyDescent="0.3">
      <c r="A1168" s="3">
        <v>2020</v>
      </c>
      <c r="B1168" s="3" t="s">
        <v>132</v>
      </c>
      <c r="C1168" s="5">
        <v>44007</v>
      </c>
      <c r="D1168" s="79" t="s">
        <v>407</v>
      </c>
      <c r="E1168" s="3" t="s">
        <v>100</v>
      </c>
      <c r="F1168" s="2"/>
      <c r="G1168" s="2">
        <v>1395</v>
      </c>
      <c r="H1168" s="4">
        <f t="shared" si="18"/>
        <v>34170.540000000059</v>
      </c>
      <c r="I1168" s="1"/>
      <c r="J1168" s="3">
        <v>2176</v>
      </c>
      <c r="K1168" s="3"/>
    </row>
    <row r="1169" spans="1:11" s="11" customFormat="1" ht="22.5" hidden="1" customHeight="1" x14ac:dyDescent="0.3">
      <c r="A1169" s="3">
        <v>2020</v>
      </c>
      <c r="B1169" s="3" t="s">
        <v>132</v>
      </c>
      <c r="C1169" s="5">
        <v>44007</v>
      </c>
      <c r="D1169" s="79" t="s">
        <v>509</v>
      </c>
      <c r="E1169" s="3" t="s">
        <v>100</v>
      </c>
      <c r="F1169" s="2"/>
      <c r="G1169" s="2">
        <v>4692.45</v>
      </c>
      <c r="H1169" s="4">
        <f t="shared" si="18"/>
        <v>29478.090000000058</v>
      </c>
      <c r="I1169" s="1"/>
      <c r="J1169" s="3">
        <v>2177</v>
      </c>
      <c r="K1169" s="3"/>
    </row>
    <row r="1170" spans="1:11" s="11" customFormat="1" ht="22.5" hidden="1" customHeight="1" x14ac:dyDescent="0.3">
      <c r="A1170" s="3">
        <v>2020</v>
      </c>
      <c r="B1170" s="3" t="s">
        <v>132</v>
      </c>
      <c r="C1170" s="5">
        <v>44007</v>
      </c>
      <c r="D1170" s="79" t="s">
        <v>384</v>
      </c>
      <c r="E1170" s="3" t="s">
        <v>100</v>
      </c>
      <c r="F1170" s="2"/>
      <c r="G1170" s="2">
        <v>95</v>
      </c>
      <c r="H1170" s="4">
        <f t="shared" si="18"/>
        <v>29383.090000000058</v>
      </c>
      <c r="I1170" s="1"/>
      <c r="J1170" s="3">
        <v>2178</v>
      </c>
      <c r="K1170" s="3"/>
    </row>
    <row r="1171" spans="1:11" s="11" customFormat="1" ht="22.5" hidden="1" customHeight="1" x14ac:dyDescent="0.3">
      <c r="A1171" s="3">
        <v>2020</v>
      </c>
      <c r="B1171" s="3" t="s">
        <v>132</v>
      </c>
      <c r="C1171" s="5">
        <v>44007</v>
      </c>
      <c r="D1171" s="79" t="s">
        <v>312</v>
      </c>
      <c r="E1171" s="3"/>
      <c r="F1171" s="2"/>
      <c r="G1171" s="2">
        <v>1.8</v>
      </c>
      <c r="H1171" s="4">
        <f t="shared" si="18"/>
        <v>29381.290000000059</v>
      </c>
      <c r="I1171" s="1"/>
      <c r="J1171" s="3">
        <v>2500</v>
      </c>
      <c r="K1171" s="3"/>
    </row>
    <row r="1172" spans="1:11" s="11" customFormat="1" ht="22.5" hidden="1" customHeight="1" x14ac:dyDescent="0.3">
      <c r="A1172" s="3">
        <v>2020</v>
      </c>
      <c r="B1172" s="3" t="s">
        <v>132</v>
      </c>
      <c r="C1172" s="5">
        <v>44008</v>
      </c>
      <c r="D1172" s="79" t="s">
        <v>323</v>
      </c>
      <c r="E1172" s="3"/>
      <c r="F1172" s="2"/>
      <c r="G1172" s="2">
        <v>3000</v>
      </c>
      <c r="H1172" s="4">
        <f t="shared" si="18"/>
        <v>26381.290000000059</v>
      </c>
      <c r="I1172" s="1"/>
      <c r="J1172" s="3">
        <v>2513</v>
      </c>
      <c r="K1172" s="3"/>
    </row>
    <row r="1173" spans="1:11" s="11" customFormat="1" ht="22.5" hidden="1" customHeight="1" x14ac:dyDescent="0.3">
      <c r="A1173" s="3">
        <v>2020</v>
      </c>
      <c r="B1173" s="3" t="s">
        <v>132</v>
      </c>
      <c r="C1173" s="5">
        <v>44011</v>
      </c>
      <c r="D1173" s="79" t="s">
        <v>490</v>
      </c>
      <c r="E1173" s="3" t="s">
        <v>310</v>
      </c>
      <c r="F1173" s="2">
        <v>7600</v>
      </c>
      <c r="G1173" s="2"/>
      <c r="H1173" s="4">
        <f t="shared" si="18"/>
        <v>33981.290000000059</v>
      </c>
      <c r="I1173" s="1"/>
      <c r="J1173" s="3">
        <v>817</v>
      </c>
      <c r="K1173" s="3"/>
    </row>
    <row r="1174" spans="1:11" s="11" customFormat="1" ht="22.5" hidden="1" customHeight="1" x14ac:dyDescent="0.3">
      <c r="A1174" s="3">
        <v>2020</v>
      </c>
      <c r="B1174" s="3" t="s">
        <v>132</v>
      </c>
      <c r="C1174" s="5">
        <v>44011</v>
      </c>
      <c r="D1174" s="79" t="s">
        <v>484</v>
      </c>
      <c r="E1174" s="3" t="s">
        <v>310</v>
      </c>
      <c r="F1174" s="2">
        <v>212.1</v>
      </c>
      <c r="G1174" s="2"/>
      <c r="H1174" s="4">
        <f t="shared" si="18"/>
        <v>34193.390000000058</v>
      </c>
      <c r="I1174" s="1"/>
      <c r="J1174" s="3">
        <v>821</v>
      </c>
      <c r="K1174" s="3"/>
    </row>
    <row r="1175" spans="1:11" s="11" customFormat="1" ht="22.5" hidden="1" customHeight="1" x14ac:dyDescent="0.3">
      <c r="A1175" s="3">
        <v>2020</v>
      </c>
      <c r="B1175" s="3" t="s">
        <v>132</v>
      </c>
      <c r="C1175" s="5">
        <v>44012</v>
      </c>
      <c r="D1175" s="79" t="s">
        <v>461</v>
      </c>
      <c r="E1175" s="3" t="s">
        <v>310</v>
      </c>
      <c r="F1175" s="2">
        <v>1150</v>
      </c>
      <c r="G1175" s="2"/>
      <c r="H1175" s="4">
        <f t="shared" si="18"/>
        <v>35343.390000000058</v>
      </c>
      <c r="I1175" s="1"/>
      <c r="J1175" s="3">
        <v>818</v>
      </c>
      <c r="K1175" s="3"/>
    </row>
    <row r="1176" spans="1:11" s="11" customFormat="1" ht="22.5" hidden="1" customHeight="1" x14ac:dyDescent="0.3">
      <c r="A1176" s="3">
        <v>2020</v>
      </c>
      <c r="B1176" s="3" t="s">
        <v>132</v>
      </c>
      <c r="C1176" s="5">
        <v>44012</v>
      </c>
      <c r="D1176" s="79" t="s">
        <v>263</v>
      </c>
      <c r="E1176" s="3" t="s">
        <v>100</v>
      </c>
      <c r="F1176" s="2"/>
      <c r="G1176" s="2">
        <v>144.5</v>
      </c>
      <c r="H1176" s="4">
        <f t="shared" si="18"/>
        <v>35198.890000000058</v>
      </c>
      <c r="I1176" s="1"/>
      <c r="J1176" s="3">
        <v>2205</v>
      </c>
      <c r="K1176" s="3"/>
    </row>
    <row r="1177" spans="1:11" s="11" customFormat="1" ht="22.5" hidden="1" customHeight="1" x14ac:dyDescent="0.3">
      <c r="A1177" s="3">
        <v>2020</v>
      </c>
      <c r="B1177" s="3" t="s">
        <v>132</v>
      </c>
      <c r="C1177" s="5">
        <v>44012</v>
      </c>
      <c r="D1177" s="79" t="s">
        <v>320</v>
      </c>
      <c r="E1177" s="3"/>
      <c r="F1177" s="2">
        <v>650</v>
      </c>
      <c r="G1177" s="2"/>
      <c r="H1177" s="4">
        <f t="shared" si="18"/>
        <v>35848.890000000058</v>
      </c>
      <c r="I1177" s="1"/>
      <c r="J1177" s="3">
        <v>1655</v>
      </c>
      <c r="K1177" s="3"/>
    </row>
    <row r="1178" spans="1:11" s="11" customFormat="1" ht="22.5" hidden="1" customHeight="1" x14ac:dyDescent="0.3">
      <c r="A1178" s="3">
        <v>2020</v>
      </c>
      <c r="B1178" s="3" t="s">
        <v>132</v>
      </c>
      <c r="C1178" s="5">
        <v>44012</v>
      </c>
      <c r="D1178" s="79" t="s">
        <v>343</v>
      </c>
      <c r="E1178" s="3"/>
      <c r="F1178" s="26">
        <v>360</v>
      </c>
      <c r="G1178" s="26"/>
      <c r="H1178" s="4">
        <f t="shared" si="18"/>
        <v>36208.890000000058</v>
      </c>
      <c r="I1178" s="1"/>
      <c r="J1178" s="3">
        <v>1656</v>
      </c>
      <c r="K1178" s="3"/>
    </row>
    <row r="1179" spans="1:11" s="11" customFormat="1" ht="22.5" hidden="1" customHeight="1" thickBot="1" x14ac:dyDescent="0.35">
      <c r="A1179" s="34">
        <v>2020</v>
      </c>
      <c r="B1179" s="34" t="s">
        <v>132</v>
      </c>
      <c r="C1179" s="19">
        <v>44012</v>
      </c>
      <c r="D1179" s="132" t="s">
        <v>60</v>
      </c>
      <c r="E1179" s="34" t="s">
        <v>310</v>
      </c>
      <c r="F1179" s="21">
        <v>2200</v>
      </c>
      <c r="G1179" s="21"/>
      <c r="H1179" s="22">
        <f t="shared" si="18"/>
        <v>38408.890000000058</v>
      </c>
      <c r="I1179" s="24"/>
      <c r="J1179" s="34">
        <v>822</v>
      </c>
      <c r="K1179" s="3"/>
    </row>
    <row r="1180" spans="1:11" s="11" customFormat="1" ht="22.5" hidden="1" customHeight="1" x14ac:dyDescent="0.3">
      <c r="A1180" s="3">
        <v>2020</v>
      </c>
      <c r="B1180" s="3" t="s">
        <v>133</v>
      </c>
      <c r="C1180" s="5">
        <v>44013</v>
      </c>
      <c r="D1180" s="79" t="s">
        <v>340</v>
      </c>
      <c r="E1180" s="3" t="s">
        <v>100</v>
      </c>
      <c r="F1180" s="2"/>
      <c r="G1180" s="2">
        <v>20040.88</v>
      </c>
      <c r="H1180" s="4">
        <f t="shared" si="18"/>
        <v>18368.010000000057</v>
      </c>
      <c r="I1180" s="1"/>
      <c r="J1180" s="3">
        <v>2206</v>
      </c>
      <c r="K1180" s="3"/>
    </row>
    <row r="1181" spans="1:11" s="11" customFormat="1" ht="22.5" hidden="1" customHeight="1" x14ac:dyDescent="0.3">
      <c r="A1181" s="3">
        <v>2020</v>
      </c>
      <c r="B1181" s="3" t="s">
        <v>133</v>
      </c>
      <c r="C1181" s="5">
        <v>44013</v>
      </c>
      <c r="D1181" s="79" t="s">
        <v>312</v>
      </c>
      <c r="E1181" s="3"/>
      <c r="F1181" s="2"/>
      <c r="G1181" s="2">
        <v>0.1</v>
      </c>
      <c r="H1181" s="4">
        <f t="shared" si="18"/>
        <v>18367.910000000058</v>
      </c>
      <c r="I1181" s="1"/>
      <c r="J1181" s="3">
        <v>2514</v>
      </c>
      <c r="K1181" s="3"/>
    </row>
    <row r="1182" spans="1:11" s="11" customFormat="1" ht="22.5" hidden="1" customHeight="1" x14ac:dyDescent="0.3">
      <c r="A1182" s="3">
        <v>2020</v>
      </c>
      <c r="B1182" s="3" t="s">
        <v>133</v>
      </c>
      <c r="C1182" s="5">
        <v>44013</v>
      </c>
      <c r="D1182" s="79" t="s">
        <v>323</v>
      </c>
      <c r="E1182" s="3"/>
      <c r="F1182" s="2"/>
      <c r="G1182" s="2">
        <v>5000</v>
      </c>
      <c r="H1182" s="4">
        <f t="shared" si="18"/>
        <v>13367.910000000058</v>
      </c>
      <c r="I1182" s="1"/>
      <c r="J1182" s="3">
        <v>2515</v>
      </c>
      <c r="K1182" s="3"/>
    </row>
    <row r="1183" spans="1:11" s="11" customFormat="1" ht="22.5" hidden="1" customHeight="1" x14ac:dyDescent="0.3">
      <c r="A1183" s="3">
        <v>2020</v>
      </c>
      <c r="B1183" s="3" t="s">
        <v>133</v>
      </c>
      <c r="C1183" s="5">
        <v>44014</v>
      </c>
      <c r="D1183" s="79" t="s">
        <v>460</v>
      </c>
      <c r="E1183" s="3" t="s">
        <v>310</v>
      </c>
      <c r="F1183" s="2">
        <v>1050</v>
      </c>
      <c r="G1183" s="2"/>
      <c r="H1183" s="4">
        <f t="shared" si="18"/>
        <v>14417.910000000058</v>
      </c>
      <c r="I1183" s="1"/>
      <c r="J1183" s="3">
        <v>827</v>
      </c>
      <c r="K1183" s="3"/>
    </row>
    <row r="1184" spans="1:11" s="11" customFormat="1" ht="22.5" hidden="1" customHeight="1" x14ac:dyDescent="0.3">
      <c r="A1184" s="3">
        <v>2020</v>
      </c>
      <c r="B1184" s="3" t="s">
        <v>133</v>
      </c>
      <c r="C1184" s="5">
        <v>44014</v>
      </c>
      <c r="D1184" s="1" t="s">
        <v>26</v>
      </c>
      <c r="E1184" s="3" t="s">
        <v>310</v>
      </c>
      <c r="F1184" s="2">
        <v>1250</v>
      </c>
      <c r="G1184" s="2"/>
      <c r="H1184" s="4">
        <f t="shared" si="18"/>
        <v>15667.910000000058</v>
      </c>
      <c r="I1184" s="1"/>
      <c r="J1184" s="3">
        <v>846</v>
      </c>
      <c r="K1184" s="3"/>
    </row>
    <row r="1185" spans="1:11" s="11" customFormat="1" ht="22.5" hidden="1" customHeight="1" x14ac:dyDescent="0.3">
      <c r="A1185" s="3">
        <v>2020</v>
      </c>
      <c r="B1185" s="3" t="s">
        <v>133</v>
      </c>
      <c r="C1185" s="5">
        <v>44015</v>
      </c>
      <c r="D1185" s="79" t="s">
        <v>313</v>
      </c>
      <c r="E1185" s="3"/>
      <c r="F1185" s="2">
        <v>10000</v>
      </c>
      <c r="G1185" s="2"/>
      <c r="H1185" s="4">
        <f t="shared" si="18"/>
        <v>25667.910000000058</v>
      </c>
      <c r="I1185" s="1"/>
      <c r="J1185" s="3"/>
      <c r="K1185" s="3"/>
    </row>
    <row r="1186" spans="1:11" s="11" customFormat="1" ht="22.5" hidden="1" customHeight="1" x14ac:dyDescent="0.3">
      <c r="A1186" s="3">
        <v>2020</v>
      </c>
      <c r="B1186" s="3" t="s">
        <v>133</v>
      </c>
      <c r="C1186" s="5">
        <v>44017</v>
      </c>
      <c r="D1186" s="79" t="s">
        <v>169</v>
      </c>
      <c r="E1186" s="3"/>
      <c r="F1186" s="2"/>
      <c r="G1186" s="2">
        <v>5000</v>
      </c>
      <c r="H1186" s="4">
        <f t="shared" si="18"/>
        <v>20667.910000000058</v>
      </c>
      <c r="I1186" s="1"/>
      <c r="J1186" s="3">
        <v>2516</v>
      </c>
      <c r="K1186" s="3"/>
    </row>
    <row r="1187" spans="1:11" s="11" customFormat="1" ht="22.5" hidden="1" customHeight="1" x14ac:dyDescent="0.3">
      <c r="A1187" s="3">
        <v>2020</v>
      </c>
      <c r="B1187" s="3" t="s">
        <v>133</v>
      </c>
      <c r="C1187" s="5">
        <v>44017</v>
      </c>
      <c r="D1187" s="79" t="s">
        <v>86</v>
      </c>
      <c r="E1187" s="3"/>
      <c r="F1187" s="2"/>
      <c r="G1187" s="2">
        <v>23234</v>
      </c>
      <c r="H1187" s="4">
        <f t="shared" si="18"/>
        <v>-2566.0899999999419</v>
      </c>
      <c r="I1187" s="1"/>
      <c r="J1187" s="3">
        <v>2517</v>
      </c>
      <c r="K1187" s="3"/>
    </row>
    <row r="1188" spans="1:11" s="11" customFormat="1" ht="22.5" hidden="1" customHeight="1" x14ac:dyDescent="0.3">
      <c r="A1188" s="3">
        <v>2020</v>
      </c>
      <c r="B1188" s="3" t="s">
        <v>133</v>
      </c>
      <c r="C1188" s="5">
        <v>44020</v>
      </c>
      <c r="D1188" s="79" t="s">
        <v>376</v>
      </c>
      <c r="E1188" s="3" t="s">
        <v>100</v>
      </c>
      <c r="F1188" s="2"/>
      <c r="G1188" s="2">
        <v>1200</v>
      </c>
      <c r="H1188" s="4">
        <f t="shared" si="18"/>
        <v>-3766.0899999999419</v>
      </c>
      <c r="I1188" s="1"/>
      <c r="J1188" s="3">
        <v>2179</v>
      </c>
      <c r="K1188" s="3"/>
    </row>
    <row r="1189" spans="1:11" s="11" customFormat="1" ht="22.5" hidden="1" customHeight="1" x14ac:dyDescent="0.3">
      <c r="A1189" s="3">
        <v>2020</v>
      </c>
      <c r="B1189" s="3" t="s">
        <v>133</v>
      </c>
      <c r="C1189" s="5">
        <v>44020</v>
      </c>
      <c r="D1189" s="79" t="s">
        <v>394</v>
      </c>
      <c r="E1189" s="3" t="s">
        <v>310</v>
      </c>
      <c r="F1189" s="2">
        <v>19500</v>
      </c>
      <c r="G1189" s="2"/>
      <c r="H1189" s="4">
        <f t="shared" si="18"/>
        <v>15733.910000000058</v>
      </c>
      <c r="I1189" s="1"/>
      <c r="J1189" s="3">
        <v>828</v>
      </c>
      <c r="K1189" s="3"/>
    </row>
    <row r="1190" spans="1:11" s="11" customFormat="1" ht="22.5" hidden="1" customHeight="1" x14ac:dyDescent="0.3">
      <c r="A1190" s="3">
        <v>2020</v>
      </c>
      <c r="B1190" s="3" t="s">
        <v>133</v>
      </c>
      <c r="C1190" s="5">
        <v>44020</v>
      </c>
      <c r="D1190" s="79" t="s">
        <v>323</v>
      </c>
      <c r="E1190" s="3"/>
      <c r="F1190" s="2"/>
      <c r="G1190" s="2">
        <v>3000</v>
      </c>
      <c r="H1190" s="4">
        <f t="shared" si="18"/>
        <v>12733.910000000058</v>
      </c>
      <c r="I1190" s="1"/>
      <c r="J1190" s="3">
        <v>2518</v>
      </c>
      <c r="K1190" s="3"/>
    </row>
    <row r="1191" spans="1:11" s="11" customFormat="1" ht="22.5" hidden="1" customHeight="1" x14ac:dyDescent="0.3">
      <c r="A1191" s="3">
        <v>2020</v>
      </c>
      <c r="B1191" s="3" t="s">
        <v>133</v>
      </c>
      <c r="C1191" s="5">
        <v>44022</v>
      </c>
      <c r="D1191" s="79" t="s">
        <v>151</v>
      </c>
      <c r="E1191" s="3" t="s">
        <v>310</v>
      </c>
      <c r="F1191" s="2">
        <v>5994</v>
      </c>
      <c r="G1191" s="2"/>
      <c r="H1191" s="4">
        <f t="shared" si="18"/>
        <v>18727.910000000058</v>
      </c>
      <c r="I1191" s="1"/>
      <c r="J1191" s="3">
        <v>829</v>
      </c>
      <c r="K1191" s="3"/>
    </row>
    <row r="1192" spans="1:11" s="11" customFormat="1" ht="22.5" hidden="1" customHeight="1" x14ac:dyDescent="0.3">
      <c r="A1192" s="3">
        <v>2020</v>
      </c>
      <c r="B1192" s="3" t="s">
        <v>133</v>
      </c>
      <c r="C1192" s="5">
        <v>44022</v>
      </c>
      <c r="D1192" s="79" t="s">
        <v>198</v>
      </c>
      <c r="E1192" s="3" t="s">
        <v>310</v>
      </c>
      <c r="F1192" s="2">
        <v>1800</v>
      </c>
      <c r="G1192" s="2"/>
      <c r="H1192" s="4">
        <f t="shared" si="18"/>
        <v>20527.910000000058</v>
      </c>
      <c r="I1192" s="1"/>
      <c r="J1192" s="3">
        <v>830</v>
      </c>
      <c r="K1192" s="3"/>
    </row>
    <row r="1193" spans="1:11" s="11" customFormat="1" ht="22.5" hidden="1" customHeight="1" x14ac:dyDescent="0.3">
      <c r="A1193" s="3">
        <v>2020</v>
      </c>
      <c r="B1193" s="3" t="s">
        <v>133</v>
      </c>
      <c r="C1193" s="5">
        <v>44022</v>
      </c>
      <c r="D1193" s="79" t="s">
        <v>359</v>
      </c>
      <c r="E1193" s="3" t="s">
        <v>310</v>
      </c>
      <c r="F1193" s="2">
        <v>5560</v>
      </c>
      <c r="G1193" s="2"/>
      <c r="H1193" s="4">
        <f t="shared" si="18"/>
        <v>26087.910000000058</v>
      </c>
      <c r="I1193" s="1"/>
      <c r="J1193" s="3">
        <v>831</v>
      </c>
      <c r="K1193" s="3"/>
    </row>
    <row r="1194" spans="1:11" s="11" customFormat="1" ht="22.5" hidden="1" customHeight="1" x14ac:dyDescent="0.3">
      <c r="A1194" s="3">
        <v>2020</v>
      </c>
      <c r="B1194" s="3" t="s">
        <v>133</v>
      </c>
      <c r="C1194" s="5">
        <v>44022</v>
      </c>
      <c r="D1194" s="79" t="s">
        <v>461</v>
      </c>
      <c r="E1194" s="3" t="s">
        <v>310</v>
      </c>
      <c r="F1194" s="2">
        <v>1150</v>
      </c>
      <c r="G1194" s="2"/>
      <c r="H1194" s="4">
        <f t="shared" si="18"/>
        <v>27237.910000000058</v>
      </c>
      <c r="I1194" s="1"/>
      <c r="J1194" s="3">
        <v>832</v>
      </c>
      <c r="K1194" s="3"/>
    </row>
    <row r="1195" spans="1:11" s="11" customFormat="1" ht="22.5" hidden="1" customHeight="1" x14ac:dyDescent="0.3">
      <c r="A1195" s="3">
        <v>2020</v>
      </c>
      <c r="B1195" s="3" t="s">
        <v>133</v>
      </c>
      <c r="C1195" s="5">
        <v>44024</v>
      </c>
      <c r="D1195" s="79" t="s">
        <v>323</v>
      </c>
      <c r="E1195" s="3"/>
      <c r="F1195" s="2"/>
      <c r="G1195" s="2">
        <v>5000</v>
      </c>
      <c r="H1195" s="4">
        <f t="shared" si="18"/>
        <v>22237.910000000058</v>
      </c>
      <c r="I1195" s="1"/>
      <c r="J1195" s="3">
        <v>2519</v>
      </c>
      <c r="K1195" s="3"/>
    </row>
    <row r="1196" spans="1:11" s="11" customFormat="1" ht="22.5" hidden="1" customHeight="1" x14ac:dyDescent="0.3">
      <c r="A1196" s="3">
        <v>2020</v>
      </c>
      <c r="B1196" s="3" t="s">
        <v>133</v>
      </c>
      <c r="C1196" s="5">
        <v>44025</v>
      </c>
      <c r="D1196" s="79" t="s">
        <v>1447</v>
      </c>
      <c r="E1196" s="3" t="s">
        <v>100</v>
      </c>
      <c r="F1196" s="2"/>
      <c r="G1196" s="2">
        <v>132.84</v>
      </c>
      <c r="H1196" s="4">
        <f t="shared" si="18"/>
        <v>22105.070000000058</v>
      </c>
      <c r="I1196" s="1"/>
      <c r="J1196" s="3">
        <v>2180</v>
      </c>
      <c r="K1196" s="3"/>
    </row>
    <row r="1197" spans="1:11" s="11" customFormat="1" ht="22.5" hidden="1" customHeight="1" x14ac:dyDescent="0.3">
      <c r="A1197" s="3">
        <v>2020</v>
      </c>
      <c r="B1197" s="3" t="s">
        <v>133</v>
      </c>
      <c r="C1197" s="5">
        <v>44025</v>
      </c>
      <c r="D1197" s="79" t="s">
        <v>312</v>
      </c>
      <c r="E1197" s="3"/>
      <c r="F1197" s="2"/>
      <c r="G1197" s="2">
        <v>0.1</v>
      </c>
      <c r="H1197" s="4">
        <f t="shared" si="18"/>
        <v>22104.970000000059</v>
      </c>
      <c r="I1197" s="1"/>
      <c r="J1197" s="3">
        <v>2514</v>
      </c>
      <c r="K1197" s="3"/>
    </row>
    <row r="1198" spans="1:11" s="11" customFormat="1" ht="22.5" hidden="1" customHeight="1" x14ac:dyDescent="0.3">
      <c r="A1198" s="3">
        <v>2020</v>
      </c>
      <c r="B1198" s="3" t="s">
        <v>133</v>
      </c>
      <c r="C1198" s="5">
        <v>44025</v>
      </c>
      <c r="D1198" s="79" t="s">
        <v>42</v>
      </c>
      <c r="E1198" s="3"/>
      <c r="F1198" s="2"/>
      <c r="G1198" s="2">
        <v>3100</v>
      </c>
      <c r="H1198" s="4">
        <f t="shared" si="18"/>
        <v>19004.970000000059</v>
      </c>
      <c r="I1198" s="1"/>
      <c r="J1198" s="3">
        <v>2520</v>
      </c>
      <c r="K1198" s="3"/>
    </row>
    <row r="1199" spans="1:11" s="11" customFormat="1" ht="22.5" hidden="1" customHeight="1" x14ac:dyDescent="0.3">
      <c r="A1199" s="3">
        <v>2020</v>
      </c>
      <c r="B1199" s="3" t="s">
        <v>133</v>
      </c>
      <c r="C1199" s="5">
        <v>44025</v>
      </c>
      <c r="D1199" s="79" t="s">
        <v>30</v>
      </c>
      <c r="E1199" s="3"/>
      <c r="F1199" s="2"/>
      <c r="G1199" s="2">
        <v>339.7</v>
      </c>
      <c r="H1199" s="4">
        <f t="shared" si="18"/>
        <v>18665.270000000059</v>
      </c>
      <c r="I1199" s="1"/>
      <c r="J1199" s="3">
        <v>2521</v>
      </c>
      <c r="K1199" s="3"/>
    </row>
    <row r="1200" spans="1:11" s="11" customFormat="1" ht="22.5" hidden="1" customHeight="1" x14ac:dyDescent="0.3">
      <c r="A1200" s="3">
        <v>2020</v>
      </c>
      <c r="B1200" s="3" t="s">
        <v>133</v>
      </c>
      <c r="C1200" s="5">
        <v>44025</v>
      </c>
      <c r="D1200" s="79" t="s">
        <v>112</v>
      </c>
      <c r="E1200" s="3"/>
      <c r="F1200" s="2"/>
      <c r="G1200" s="2">
        <v>60.4</v>
      </c>
      <c r="H1200" s="4">
        <f t="shared" si="18"/>
        <v>18604.870000000057</v>
      </c>
      <c r="I1200" s="1"/>
      <c r="J1200" s="3">
        <v>2522</v>
      </c>
      <c r="K1200" s="3"/>
    </row>
    <row r="1201" spans="1:11" s="11" customFormat="1" ht="22.5" hidden="1" customHeight="1" x14ac:dyDescent="0.3">
      <c r="A1201" s="3">
        <v>2020</v>
      </c>
      <c r="B1201" s="3" t="s">
        <v>133</v>
      </c>
      <c r="C1201" s="5">
        <v>44025</v>
      </c>
      <c r="D1201" s="79" t="s">
        <v>35</v>
      </c>
      <c r="E1201" s="3"/>
      <c r="F1201" s="2"/>
      <c r="G1201" s="2">
        <v>300</v>
      </c>
      <c r="H1201" s="4">
        <f t="shared" si="18"/>
        <v>18304.870000000057</v>
      </c>
      <c r="I1201" s="1"/>
      <c r="J1201" s="3">
        <v>2523</v>
      </c>
      <c r="K1201" s="3"/>
    </row>
    <row r="1202" spans="1:11" s="11" customFormat="1" ht="22.5" hidden="1" customHeight="1" x14ac:dyDescent="0.3">
      <c r="A1202" s="3">
        <v>2020</v>
      </c>
      <c r="B1202" s="3" t="s">
        <v>133</v>
      </c>
      <c r="C1202" s="5">
        <v>44025</v>
      </c>
      <c r="D1202" s="79" t="s">
        <v>240</v>
      </c>
      <c r="E1202" s="3" t="s">
        <v>100</v>
      </c>
      <c r="F1202" s="2"/>
      <c r="G1202" s="2">
        <v>1738.4</v>
      </c>
      <c r="H1202" s="4">
        <f t="shared" si="18"/>
        <v>16566.470000000056</v>
      </c>
      <c r="I1202" s="1"/>
      <c r="J1202" s="3">
        <v>2181</v>
      </c>
      <c r="K1202" s="3"/>
    </row>
    <row r="1203" spans="1:11" s="11" customFormat="1" ht="22.5" hidden="1" customHeight="1" x14ac:dyDescent="0.3">
      <c r="A1203" s="3">
        <v>2020</v>
      </c>
      <c r="B1203" s="3" t="s">
        <v>133</v>
      </c>
      <c r="C1203" s="5">
        <v>44025</v>
      </c>
      <c r="D1203" s="79" t="s">
        <v>410</v>
      </c>
      <c r="E1203" s="3" t="s">
        <v>100</v>
      </c>
      <c r="F1203" s="2"/>
      <c r="G1203" s="2">
        <v>4091.6</v>
      </c>
      <c r="H1203" s="4">
        <f t="shared" si="18"/>
        <v>12474.870000000055</v>
      </c>
      <c r="I1203" s="1"/>
      <c r="J1203" s="3">
        <v>2182</v>
      </c>
      <c r="K1203" s="3"/>
    </row>
    <row r="1204" spans="1:11" s="11" customFormat="1" ht="22.5" hidden="1" customHeight="1" x14ac:dyDescent="0.3">
      <c r="A1204" s="3">
        <v>2020</v>
      </c>
      <c r="B1204" s="3" t="s">
        <v>133</v>
      </c>
      <c r="C1204" s="5">
        <v>44025</v>
      </c>
      <c r="D1204" s="79" t="s">
        <v>312</v>
      </c>
      <c r="E1204" s="3"/>
      <c r="F1204" s="2"/>
      <c r="G1204" s="2">
        <v>0.2</v>
      </c>
      <c r="H1204" s="4">
        <f t="shared" si="18"/>
        <v>12474.670000000055</v>
      </c>
      <c r="I1204" s="1"/>
      <c r="J1204" s="3">
        <v>2514</v>
      </c>
      <c r="K1204" s="3"/>
    </row>
    <row r="1205" spans="1:11" s="11" customFormat="1" ht="22.5" hidden="1" customHeight="1" x14ac:dyDescent="0.3">
      <c r="A1205" s="3">
        <v>2020</v>
      </c>
      <c r="B1205" s="3" t="s">
        <v>133</v>
      </c>
      <c r="C1205" s="5">
        <v>44027</v>
      </c>
      <c r="D1205" s="79" t="s">
        <v>491</v>
      </c>
      <c r="E1205" s="3"/>
      <c r="F1205" s="2">
        <v>9600</v>
      </c>
      <c r="G1205" s="2"/>
      <c r="H1205" s="4">
        <f t="shared" si="18"/>
        <v>22074.670000000056</v>
      </c>
      <c r="I1205" s="1"/>
      <c r="J1205" s="3">
        <v>1657</v>
      </c>
      <c r="K1205" s="3"/>
    </row>
    <row r="1206" spans="1:11" s="11" customFormat="1" ht="22.5" hidden="1" customHeight="1" x14ac:dyDescent="0.3">
      <c r="A1206" s="3">
        <v>2020</v>
      </c>
      <c r="B1206" s="3" t="s">
        <v>133</v>
      </c>
      <c r="C1206" s="5">
        <v>44028</v>
      </c>
      <c r="D1206" s="79" t="s">
        <v>283</v>
      </c>
      <c r="E1206" s="3" t="s">
        <v>100</v>
      </c>
      <c r="F1206" s="2"/>
      <c r="G1206" s="2">
        <v>6290.08</v>
      </c>
      <c r="H1206" s="4">
        <f t="shared" si="18"/>
        <v>15784.590000000057</v>
      </c>
      <c r="I1206" s="1"/>
      <c r="J1206" s="3">
        <v>2183</v>
      </c>
      <c r="K1206" s="3"/>
    </row>
    <row r="1207" spans="1:11" s="11" customFormat="1" ht="22.5" hidden="1" customHeight="1" x14ac:dyDescent="0.3">
      <c r="A1207" s="3">
        <v>2020</v>
      </c>
      <c r="B1207" s="3" t="s">
        <v>133</v>
      </c>
      <c r="C1207" s="5">
        <v>44028</v>
      </c>
      <c r="D1207" s="79" t="s">
        <v>312</v>
      </c>
      <c r="E1207" s="3"/>
      <c r="F1207" s="2"/>
      <c r="G1207" s="2">
        <v>0.1</v>
      </c>
      <c r="H1207" s="4">
        <f t="shared" si="18"/>
        <v>15784.490000000056</v>
      </c>
      <c r="I1207" s="1"/>
      <c r="J1207" s="3">
        <v>2514</v>
      </c>
      <c r="K1207" s="3"/>
    </row>
    <row r="1208" spans="1:11" s="11" customFormat="1" ht="22.5" hidden="1" customHeight="1" x14ac:dyDescent="0.3">
      <c r="A1208" s="3">
        <v>2020</v>
      </c>
      <c r="B1208" s="3" t="s">
        <v>133</v>
      </c>
      <c r="C1208" s="5">
        <v>44028</v>
      </c>
      <c r="D1208" s="79" t="s">
        <v>323</v>
      </c>
      <c r="E1208" s="3"/>
      <c r="F1208" s="2"/>
      <c r="G1208" s="2">
        <v>5000</v>
      </c>
      <c r="H1208" s="4">
        <f t="shared" si="18"/>
        <v>10784.490000000056</v>
      </c>
      <c r="I1208" s="1"/>
      <c r="J1208" s="3">
        <v>2524</v>
      </c>
      <c r="K1208" s="3"/>
    </row>
    <row r="1209" spans="1:11" s="11" customFormat="1" ht="22.5" hidden="1" customHeight="1" x14ac:dyDescent="0.3">
      <c r="A1209" s="3">
        <v>2020</v>
      </c>
      <c r="B1209" s="3" t="s">
        <v>133</v>
      </c>
      <c r="C1209" s="5">
        <v>44028</v>
      </c>
      <c r="D1209" s="79" t="s">
        <v>460</v>
      </c>
      <c r="E1209" s="3" t="s">
        <v>310</v>
      </c>
      <c r="F1209" s="2">
        <v>2100</v>
      </c>
      <c r="G1209" s="2"/>
      <c r="H1209" s="4">
        <f t="shared" si="18"/>
        <v>12884.490000000056</v>
      </c>
      <c r="I1209" s="1"/>
      <c r="J1209" s="3">
        <v>833</v>
      </c>
      <c r="K1209" s="3"/>
    </row>
    <row r="1210" spans="1:11" s="11" customFormat="1" ht="22.5" hidden="1" customHeight="1" x14ac:dyDescent="0.3">
      <c r="A1210" s="3">
        <v>2020</v>
      </c>
      <c r="B1210" s="3" t="s">
        <v>133</v>
      </c>
      <c r="C1210" s="5">
        <v>44032</v>
      </c>
      <c r="D1210" s="79" t="s">
        <v>312</v>
      </c>
      <c r="E1210" s="3"/>
      <c r="F1210" s="2"/>
      <c r="G1210" s="2">
        <v>50</v>
      </c>
      <c r="H1210" s="4">
        <f t="shared" si="18"/>
        <v>12834.490000000056</v>
      </c>
      <c r="I1210" s="1"/>
      <c r="J1210" s="3">
        <v>2514</v>
      </c>
      <c r="K1210" s="3"/>
    </row>
    <row r="1211" spans="1:11" s="11" customFormat="1" ht="22.5" hidden="1" customHeight="1" x14ac:dyDescent="0.3">
      <c r="A1211" s="3">
        <v>2020</v>
      </c>
      <c r="B1211" s="3" t="s">
        <v>133</v>
      </c>
      <c r="C1211" s="5">
        <v>44032</v>
      </c>
      <c r="D1211" s="79" t="s">
        <v>323</v>
      </c>
      <c r="E1211" s="3"/>
      <c r="F1211" s="2"/>
      <c r="G1211" s="2">
        <v>5000</v>
      </c>
      <c r="H1211" s="4">
        <f t="shared" si="18"/>
        <v>7834.4900000000562</v>
      </c>
      <c r="I1211" s="1"/>
      <c r="J1211" s="3">
        <v>2525</v>
      </c>
      <c r="K1211" s="3"/>
    </row>
    <row r="1212" spans="1:11" s="11" customFormat="1" ht="22.5" hidden="1" customHeight="1" x14ac:dyDescent="0.3">
      <c r="A1212" s="3">
        <v>2020</v>
      </c>
      <c r="B1212" s="3" t="s">
        <v>133</v>
      </c>
      <c r="C1212" s="5">
        <v>44032</v>
      </c>
      <c r="D1212" s="79" t="s">
        <v>512</v>
      </c>
      <c r="E1212" s="3" t="s">
        <v>310</v>
      </c>
      <c r="F1212" s="2">
        <v>81000</v>
      </c>
      <c r="G1212" s="2"/>
      <c r="H1212" s="4">
        <f t="shared" si="18"/>
        <v>88834.490000000049</v>
      </c>
      <c r="I1212" s="1"/>
      <c r="J1212" s="3">
        <v>834</v>
      </c>
      <c r="K1212" s="3"/>
    </row>
    <row r="1213" spans="1:11" s="11" customFormat="1" ht="22.5" hidden="1" customHeight="1" x14ac:dyDescent="0.3">
      <c r="A1213" s="3">
        <v>2020</v>
      </c>
      <c r="B1213" s="3" t="s">
        <v>133</v>
      </c>
      <c r="C1213" s="5">
        <v>44033</v>
      </c>
      <c r="D1213" s="79" t="s">
        <v>313</v>
      </c>
      <c r="E1213" s="3"/>
      <c r="F1213" s="2">
        <v>10000</v>
      </c>
      <c r="G1213" s="2"/>
      <c r="H1213" s="4">
        <f t="shared" si="18"/>
        <v>98834.490000000049</v>
      </c>
      <c r="I1213" s="1"/>
      <c r="J1213" s="3"/>
      <c r="K1213" s="3"/>
    </row>
    <row r="1214" spans="1:11" s="11" customFormat="1" ht="22.5" hidden="1" customHeight="1" x14ac:dyDescent="0.3">
      <c r="A1214" s="3">
        <v>2020</v>
      </c>
      <c r="B1214" s="3" t="s">
        <v>133</v>
      </c>
      <c r="C1214" s="5">
        <v>44033</v>
      </c>
      <c r="D1214" s="79" t="s">
        <v>40</v>
      </c>
      <c r="E1214" s="3" t="s">
        <v>100</v>
      </c>
      <c r="F1214" s="2"/>
      <c r="G1214" s="2">
        <v>14686.67</v>
      </c>
      <c r="H1214" s="4">
        <f t="shared" si="18"/>
        <v>84147.820000000051</v>
      </c>
      <c r="I1214" s="1"/>
      <c r="J1214" s="3">
        <v>2184</v>
      </c>
      <c r="K1214" s="3"/>
    </row>
    <row r="1215" spans="1:11" s="11" customFormat="1" ht="22.5" hidden="1" customHeight="1" x14ac:dyDescent="0.3">
      <c r="A1215" s="3">
        <v>2020</v>
      </c>
      <c r="B1215" s="3" t="s">
        <v>133</v>
      </c>
      <c r="C1215" s="5">
        <v>44033</v>
      </c>
      <c r="D1215" s="79" t="s">
        <v>312</v>
      </c>
      <c r="E1215" s="3"/>
      <c r="F1215" s="2"/>
      <c r="G1215" s="2">
        <v>0.1</v>
      </c>
      <c r="H1215" s="4">
        <f t="shared" si="18"/>
        <v>84147.720000000045</v>
      </c>
      <c r="I1215" s="1"/>
      <c r="J1215" s="3">
        <v>2514</v>
      </c>
      <c r="K1215" s="3"/>
    </row>
    <row r="1216" spans="1:11" s="11" customFormat="1" ht="22.5" hidden="1" customHeight="1" x14ac:dyDescent="0.3">
      <c r="A1216" s="3">
        <v>2020</v>
      </c>
      <c r="B1216" s="3" t="s">
        <v>133</v>
      </c>
      <c r="C1216" s="5">
        <v>44033</v>
      </c>
      <c r="D1216" s="79" t="s">
        <v>461</v>
      </c>
      <c r="E1216" s="3" t="s">
        <v>310</v>
      </c>
      <c r="F1216" s="2">
        <v>1150</v>
      </c>
      <c r="G1216" s="2"/>
      <c r="H1216" s="4">
        <f t="shared" si="18"/>
        <v>85297.720000000045</v>
      </c>
      <c r="I1216" s="1"/>
      <c r="J1216" s="3">
        <v>835</v>
      </c>
      <c r="K1216" s="3"/>
    </row>
    <row r="1217" spans="1:11" s="11" customFormat="1" ht="22.5" hidden="1" customHeight="1" x14ac:dyDescent="0.3">
      <c r="A1217" s="3">
        <v>2020</v>
      </c>
      <c r="B1217" s="3" t="s">
        <v>133</v>
      </c>
      <c r="C1217" s="5">
        <v>44034</v>
      </c>
      <c r="D1217" s="79" t="s">
        <v>322</v>
      </c>
      <c r="E1217" s="3"/>
      <c r="F1217" s="2"/>
      <c r="G1217" s="2">
        <v>20000</v>
      </c>
      <c r="H1217" s="4">
        <f t="shared" si="18"/>
        <v>65297.720000000045</v>
      </c>
      <c r="I1217" s="1"/>
      <c r="J1217" s="3">
        <v>1659</v>
      </c>
      <c r="K1217" s="3"/>
    </row>
    <row r="1218" spans="1:11" s="11" customFormat="1" ht="22.5" hidden="1" customHeight="1" x14ac:dyDescent="0.3">
      <c r="A1218" s="3">
        <v>2020</v>
      </c>
      <c r="B1218" s="3" t="s">
        <v>133</v>
      </c>
      <c r="C1218" s="5">
        <v>44034</v>
      </c>
      <c r="D1218" s="79" t="s">
        <v>165</v>
      </c>
      <c r="E1218" s="3" t="s">
        <v>310</v>
      </c>
      <c r="F1218" s="2">
        <v>12460</v>
      </c>
      <c r="G1218" s="2"/>
      <c r="H1218" s="4">
        <f t="shared" si="18"/>
        <v>77757.720000000045</v>
      </c>
      <c r="I1218" s="1"/>
      <c r="J1218" s="3">
        <v>836</v>
      </c>
      <c r="K1218" s="3"/>
    </row>
    <row r="1219" spans="1:11" s="11" customFormat="1" ht="22.5" hidden="1" customHeight="1" x14ac:dyDescent="0.3">
      <c r="A1219" s="3">
        <v>2020</v>
      </c>
      <c r="B1219" s="3" t="s">
        <v>133</v>
      </c>
      <c r="C1219" s="5">
        <v>44035</v>
      </c>
      <c r="D1219" s="79" t="s">
        <v>323</v>
      </c>
      <c r="E1219" s="3"/>
      <c r="F1219" s="2"/>
      <c r="G1219" s="2">
        <v>5000</v>
      </c>
      <c r="H1219" s="4">
        <f t="shared" si="18"/>
        <v>72757.720000000045</v>
      </c>
      <c r="I1219" s="1"/>
      <c r="J1219" s="3">
        <v>2527</v>
      </c>
      <c r="K1219" s="3"/>
    </row>
    <row r="1220" spans="1:11" s="11" customFormat="1" ht="22.5" hidden="1" customHeight="1" x14ac:dyDescent="0.3">
      <c r="A1220" s="3">
        <v>2020</v>
      </c>
      <c r="B1220" s="3" t="s">
        <v>133</v>
      </c>
      <c r="C1220" s="5">
        <v>44036</v>
      </c>
      <c r="D1220" s="79" t="s">
        <v>45</v>
      </c>
      <c r="E1220" s="3" t="s">
        <v>310</v>
      </c>
      <c r="F1220" s="2">
        <v>5600</v>
      </c>
      <c r="G1220" s="2"/>
      <c r="H1220" s="4">
        <f t="shared" ref="H1220:H1283" si="19">H1219+F1220-G1220</f>
        <v>78357.720000000045</v>
      </c>
      <c r="I1220" s="1"/>
      <c r="J1220" s="3">
        <v>837</v>
      </c>
      <c r="K1220" s="3"/>
    </row>
    <row r="1221" spans="1:11" s="11" customFormat="1" ht="22.5" hidden="1" customHeight="1" x14ac:dyDescent="0.3">
      <c r="A1221" s="3">
        <v>2020</v>
      </c>
      <c r="B1221" s="3" t="s">
        <v>133</v>
      </c>
      <c r="C1221" s="5">
        <v>44039</v>
      </c>
      <c r="D1221" s="79" t="s">
        <v>350</v>
      </c>
      <c r="E1221" s="3" t="s">
        <v>100</v>
      </c>
      <c r="F1221" s="2"/>
      <c r="G1221" s="2">
        <v>850</v>
      </c>
      <c r="H1221" s="4">
        <f t="shared" si="19"/>
        <v>77507.720000000045</v>
      </c>
      <c r="I1221" s="1"/>
      <c r="J1221" s="3">
        <v>2185</v>
      </c>
      <c r="K1221" s="3"/>
    </row>
    <row r="1222" spans="1:11" s="11" customFormat="1" ht="22.5" hidden="1" customHeight="1" x14ac:dyDescent="0.3">
      <c r="A1222" s="3">
        <v>2020</v>
      </c>
      <c r="B1222" s="3" t="s">
        <v>133</v>
      </c>
      <c r="C1222" s="5">
        <v>44039</v>
      </c>
      <c r="D1222" s="79" t="s">
        <v>170</v>
      </c>
      <c r="E1222" s="3" t="s">
        <v>100</v>
      </c>
      <c r="F1222" s="2"/>
      <c r="G1222" s="2">
        <v>2050</v>
      </c>
      <c r="H1222" s="4">
        <f t="shared" si="19"/>
        <v>75457.720000000045</v>
      </c>
      <c r="I1222" s="1"/>
      <c r="J1222" s="3">
        <v>2186</v>
      </c>
      <c r="K1222" s="3"/>
    </row>
    <row r="1223" spans="1:11" s="11" customFormat="1" ht="22.5" hidden="1" customHeight="1" x14ac:dyDescent="0.3">
      <c r="A1223" s="3">
        <v>2020</v>
      </c>
      <c r="B1223" s="3" t="s">
        <v>133</v>
      </c>
      <c r="C1223" s="5">
        <v>44039</v>
      </c>
      <c r="D1223" s="79" t="s">
        <v>324</v>
      </c>
      <c r="E1223" s="3" t="s">
        <v>100</v>
      </c>
      <c r="F1223" s="2"/>
      <c r="G1223" s="2">
        <v>750</v>
      </c>
      <c r="H1223" s="4">
        <f t="shared" si="19"/>
        <v>74707.720000000045</v>
      </c>
      <c r="I1223" s="1"/>
      <c r="J1223" s="3">
        <v>2187</v>
      </c>
      <c r="K1223" s="3"/>
    </row>
    <row r="1224" spans="1:11" s="11" customFormat="1" ht="22.5" hidden="1" customHeight="1" x14ac:dyDescent="0.3">
      <c r="A1224" s="3">
        <v>2020</v>
      </c>
      <c r="B1224" s="3" t="s">
        <v>133</v>
      </c>
      <c r="C1224" s="5">
        <v>44039</v>
      </c>
      <c r="D1224" s="79" t="s">
        <v>352</v>
      </c>
      <c r="E1224" s="3" t="s">
        <v>100</v>
      </c>
      <c r="F1224" s="2"/>
      <c r="G1224" s="2">
        <v>2150</v>
      </c>
      <c r="H1224" s="4">
        <f t="shared" si="19"/>
        <v>72557.720000000045</v>
      </c>
      <c r="I1224" s="1"/>
      <c r="J1224" s="3">
        <v>2188</v>
      </c>
      <c r="K1224" s="3"/>
    </row>
    <row r="1225" spans="1:11" s="11" customFormat="1" ht="22.5" hidden="1" customHeight="1" x14ac:dyDescent="0.3">
      <c r="A1225" s="3">
        <v>2020</v>
      </c>
      <c r="B1225" s="3" t="s">
        <v>133</v>
      </c>
      <c r="C1225" s="5">
        <v>44039</v>
      </c>
      <c r="D1225" s="79" t="s">
        <v>462</v>
      </c>
      <c r="E1225" s="3" t="s">
        <v>100</v>
      </c>
      <c r="F1225" s="2"/>
      <c r="G1225" s="2">
        <v>11950</v>
      </c>
      <c r="H1225" s="4">
        <f t="shared" si="19"/>
        <v>60607.720000000045</v>
      </c>
      <c r="I1225" s="1"/>
      <c r="J1225" s="3">
        <v>2189</v>
      </c>
      <c r="K1225" s="3"/>
    </row>
    <row r="1226" spans="1:11" s="11" customFormat="1" ht="22.5" hidden="1" customHeight="1" x14ac:dyDescent="0.3">
      <c r="A1226" s="3">
        <v>2020</v>
      </c>
      <c r="B1226" s="3" t="s">
        <v>133</v>
      </c>
      <c r="C1226" s="5">
        <v>44039</v>
      </c>
      <c r="D1226" s="79" t="s">
        <v>97</v>
      </c>
      <c r="E1226" s="3" t="s">
        <v>100</v>
      </c>
      <c r="F1226" s="2"/>
      <c r="G1226" s="2">
        <v>2720</v>
      </c>
      <c r="H1226" s="4">
        <f t="shared" si="19"/>
        <v>57887.720000000045</v>
      </c>
      <c r="I1226" s="1"/>
      <c r="J1226" s="3">
        <v>2190</v>
      </c>
      <c r="K1226" s="3"/>
    </row>
    <row r="1227" spans="1:11" s="11" customFormat="1" ht="22.5" hidden="1" customHeight="1" x14ac:dyDescent="0.3">
      <c r="A1227" s="3">
        <v>2020</v>
      </c>
      <c r="B1227" s="3" t="s">
        <v>133</v>
      </c>
      <c r="C1227" s="5">
        <v>44039</v>
      </c>
      <c r="D1227" s="79" t="s">
        <v>261</v>
      </c>
      <c r="E1227" s="3" t="s">
        <v>100</v>
      </c>
      <c r="F1227" s="2"/>
      <c r="G1227" s="2">
        <v>2200</v>
      </c>
      <c r="H1227" s="4">
        <f t="shared" si="19"/>
        <v>55687.720000000045</v>
      </c>
      <c r="I1227" s="1"/>
      <c r="J1227" s="3">
        <v>2191</v>
      </c>
      <c r="K1227" s="3"/>
    </row>
    <row r="1228" spans="1:11" s="11" customFormat="1" ht="22.5" hidden="1" customHeight="1" x14ac:dyDescent="0.3">
      <c r="A1228" s="3">
        <v>2020</v>
      </c>
      <c r="B1228" s="3" t="s">
        <v>133</v>
      </c>
      <c r="C1228" s="5">
        <v>44039</v>
      </c>
      <c r="D1228" s="79" t="s">
        <v>396</v>
      </c>
      <c r="E1228" s="3" t="s">
        <v>100</v>
      </c>
      <c r="F1228" s="2"/>
      <c r="G1228" s="2">
        <v>1500</v>
      </c>
      <c r="H1228" s="4">
        <f t="shared" si="19"/>
        <v>54187.720000000045</v>
      </c>
      <c r="I1228" s="1"/>
      <c r="J1228" s="3">
        <v>2192</v>
      </c>
      <c r="K1228" s="3"/>
    </row>
    <row r="1229" spans="1:11" s="11" customFormat="1" ht="22.5" hidden="1" customHeight="1" x14ac:dyDescent="0.3">
      <c r="A1229" s="3">
        <v>2020</v>
      </c>
      <c r="B1229" s="3" t="s">
        <v>133</v>
      </c>
      <c r="C1229" s="5">
        <v>44039</v>
      </c>
      <c r="D1229" s="79" t="s">
        <v>473</v>
      </c>
      <c r="E1229" s="3" t="s">
        <v>100</v>
      </c>
      <c r="F1229" s="2"/>
      <c r="G1229" s="2">
        <v>5050</v>
      </c>
      <c r="H1229" s="4">
        <f t="shared" si="19"/>
        <v>49137.720000000045</v>
      </c>
      <c r="I1229" s="1"/>
      <c r="J1229" s="3">
        <v>2193</v>
      </c>
      <c r="K1229" s="3"/>
    </row>
    <row r="1230" spans="1:11" s="11" customFormat="1" ht="22.5" hidden="1" customHeight="1" x14ac:dyDescent="0.3">
      <c r="A1230" s="3">
        <v>2020</v>
      </c>
      <c r="B1230" s="3" t="s">
        <v>133</v>
      </c>
      <c r="C1230" s="5">
        <v>44039</v>
      </c>
      <c r="D1230" s="79" t="s">
        <v>245</v>
      </c>
      <c r="E1230" s="3" t="s">
        <v>100</v>
      </c>
      <c r="F1230" s="2"/>
      <c r="G1230" s="2">
        <v>1086.56</v>
      </c>
      <c r="H1230" s="4">
        <f t="shared" si="19"/>
        <v>48051.160000000047</v>
      </c>
      <c r="I1230" s="1"/>
      <c r="J1230" s="3">
        <v>2194</v>
      </c>
      <c r="K1230" s="3"/>
    </row>
    <row r="1231" spans="1:11" s="11" customFormat="1" ht="22.5" hidden="1" customHeight="1" x14ac:dyDescent="0.3">
      <c r="A1231" s="3">
        <v>2020</v>
      </c>
      <c r="B1231" s="3" t="s">
        <v>133</v>
      </c>
      <c r="C1231" s="5">
        <v>44039</v>
      </c>
      <c r="D1231" s="79" t="s">
        <v>263</v>
      </c>
      <c r="E1231" s="3" t="s">
        <v>100</v>
      </c>
      <c r="F1231" s="2"/>
      <c r="G1231" s="2">
        <v>342.45</v>
      </c>
      <c r="H1231" s="4">
        <f t="shared" si="19"/>
        <v>47708.71000000005</v>
      </c>
      <c r="I1231" s="1"/>
      <c r="J1231" s="3">
        <v>2195</v>
      </c>
      <c r="K1231" s="3"/>
    </row>
    <row r="1232" spans="1:11" s="11" customFormat="1" ht="22.5" hidden="1" customHeight="1" x14ac:dyDescent="0.3">
      <c r="A1232" s="3">
        <v>2020</v>
      </c>
      <c r="B1232" s="3" t="s">
        <v>133</v>
      </c>
      <c r="C1232" s="5">
        <v>44039</v>
      </c>
      <c r="D1232" s="79" t="s">
        <v>452</v>
      </c>
      <c r="E1232" s="3" t="s">
        <v>100</v>
      </c>
      <c r="F1232" s="2"/>
      <c r="G1232" s="2">
        <v>16282</v>
      </c>
      <c r="H1232" s="4">
        <f t="shared" si="19"/>
        <v>31426.71000000005</v>
      </c>
      <c r="I1232" s="1"/>
      <c r="J1232" s="3">
        <v>2196</v>
      </c>
      <c r="K1232" s="3"/>
    </row>
    <row r="1233" spans="1:11" s="11" customFormat="1" ht="22.5" hidden="1" customHeight="1" x14ac:dyDescent="0.3">
      <c r="A1233" s="3">
        <v>2020</v>
      </c>
      <c r="B1233" s="3" t="s">
        <v>133</v>
      </c>
      <c r="C1233" s="5">
        <v>44039</v>
      </c>
      <c r="D1233" s="79" t="s">
        <v>504</v>
      </c>
      <c r="E1233" s="3" t="s">
        <v>100</v>
      </c>
      <c r="F1233" s="2"/>
      <c r="G1233" s="2">
        <v>6789</v>
      </c>
      <c r="H1233" s="4">
        <f t="shared" si="19"/>
        <v>24637.71000000005</v>
      </c>
      <c r="I1233" s="1"/>
      <c r="J1233" s="3">
        <v>2197</v>
      </c>
      <c r="K1233" s="3"/>
    </row>
    <row r="1234" spans="1:11" s="11" customFormat="1" ht="22.5" hidden="1" customHeight="1" x14ac:dyDescent="0.3">
      <c r="A1234" s="3">
        <v>2020</v>
      </c>
      <c r="B1234" s="3" t="s">
        <v>133</v>
      </c>
      <c r="C1234" s="5">
        <v>44039</v>
      </c>
      <c r="D1234" s="79" t="s">
        <v>504</v>
      </c>
      <c r="E1234" s="3" t="s">
        <v>100</v>
      </c>
      <c r="F1234" s="2"/>
      <c r="G1234" s="2">
        <v>5000</v>
      </c>
      <c r="H1234" s="4">
        <f t="shared" si="19"/>
        <v>19637.71000000005</v>
      </c>
      <c r="I1234" s="1"/>
      <c r="J1234" s="3">
        <v>2198</v>
      </c>
      <c r="K1234" s="3"/>
    </row>
    <row r="1235" spans="1:11" s="11" customFormat="1" ht="22.5" hidden="1" customHeight="1" x14ac:dyDescent="0.3">
      <c r="A1235" s="3">
        <v>2020</v>
      </c>
      <c r="B1235" s="3" t="s">
        <v>133</v>
      </c>
      <c r="C1235" s="5">
        <v>44039</v>
      </c>
      <c r="D1235" s="79" t="s">
        <v>93</v>
      </c>
      <c r="E1235" s="3" t="s">
        <v>100</v>
      </c>
      <c r="F1235" s="2"/>
      <c r="G1235" s="2">
        <v>2385</v>
      </c>
      <c r="H1235" s="4">
        <f t="shared" si="19"/>
        <v>17252.71000000005</v>
      </c>
      <c r="I1235" s="1"/>
      <c r="J1235" s="3">
        <v>2199</v>
      </c>
      <c r="K1235" s="3"/>
    </row>
    <row r="1236" spans="1:11" s="11" customFormat="1" ht="22.5" hidden="1" customHeight="1" x14ac:dyDescent="0.3">
      <c r="A1236" s="3">
        <v>2020</v>
      </c>
      <c r="B1236" s="3" t="s">
        <v>133</v>
      </c>
      <c r="C1236" s="5">
        <v>44039</v>
      </c>
      <c r="D1236" s="79" t="s">
        <v>407</v>
      </c>
      <c r="E1236" s="3" t="s">
        <v>100</v>
      </c>
      <c r="F1236" s="2"/>
      <c r="G1236" s="2">
        <v>1090</v>
      </c>
      <c r="H1236" s="4">
        <f t="shared" si="19"/>
        <v>16162.71000000005</v>
      </c>
      <c r="I1236" s="1"/>
      <c r="J1236" s="3">
        <v>2200</v>
      </c>
      <c r="K1236" s="3"/>
    </row>
    <row r="1237" spans="1:11" s="11" customFormat="1" ht="22.5" hidden="1" customHeight="1" x14ac:dyDescent="0.3">
      <c r="A1237" s="3">
        <v>2020</v>
      </c>
      <c r="B1237" s="3" t="s">
        <v>133</v>
      </c>
      <c r="C1237" s="5">
        <v>44039</v>
      </c>
      <c r="D1237" s="79" t="s">
        <v>453</v>
      </c>
      <c r="E1237" s="3" t="s">
        <v>100</v>
      </c>
      <c r="F1237" s="2"/>
      <c r="G1237" s="2">
        <v>4735</v>
      </c>
      <c r="H1237" s="4">
        <f t="shared" si="19"/>
        <v>11427.71000000005</v>
      </c>
      <c r="I1237" s="1"/>
      <c r="J1237" s="3">
        <v>2201</v>
      </c>
      <c r="K1237" s="3"/>
    </row>
    <row r="1238" spans="1:11" s="11" customFormat="1" ht="22.5" hidden="1" customHeight="1" x14ac:dyDescent="0.3">
      <c r="A1238" s="3">
        <v>2020</v>
      </c>
      <c r="B1238" s="3" t="s">
        <v>133</v>
      </c>
      <c r="C1238" s="5">
        <v>44039</v>
      </c>
      <c r="D1238" s="79" t="s">
        <v>286</v>
      </c>
      <c r="E1238" s="3" t="s">
        <v>100</v>
      </c>
      <c r="F1238" s="2"/>
      <c r="G1238" s="2">
        <v>5989.2</v>
      </c>
      <c r="H1238" s="4">
        <f t="shared" si="19"/>
        <v>5438.5100000000502</v>
      </c>
      <c r="I1238" s="1"/>
      <c r="J1238" s="3">
        <v>2202</v>
      </c>
      <c r="K1238" s="3"/>
    </row>
    <row r="1239" spans="1:11" s="11" customFormat="1" ht="22.5" hidden="1" customHeight="1" x14ac:dyDescent="0.3">
      <c r="A1239" s="3">
        <v>2020</v>
      </c>
      <c r="B1239" s="3" t="s">
        <v>133</v>
      </c>
      <c r="C1239" s="5">
        <v>44039</v>
      </c>
      <c r="D1239" s="79" t="s">
        <v>312</v>
      </c>
      <c r="E1239" s="3"/>
      <c r="F1239" s="2"/>
      <c r="G1239" s="2">
        <v>1.6</v>
      </c>
      <c r="H1239" s="4">
        <f t="shared" si="19"/>
        <v>5436.9100000000499</v>
      </c>
      <c r="I1239" s="1"/>
      <c r="J1239" s="3">
        <v>2514</v>
      </c>
      <c r="K1239" s="3"/>
    </row>
    <row r="1240" spans="1:11" s="11" customFormat="1" ht="22.5" hidden="1" customHeight="1" x14ac:dyDescent="0.3">
      <c r="A1240" s="3">
        <v>2020</v>
      </c>
      <c r="B1240" s="3" t="s">
        <v>133</v>
      </c>
      <c r="C1240" s="5">
        <v>44039</v>
      </c>
      <c r="D1240" s="79" t="s">
        <v>323</v>
      </c>
      <c r="E1240" s="3"/>
      <c r="F1240" s="2"/>
      <c r="G1240" s="2">
        <v>3000</v>
      </c>
      <c r="H1240" s="4">
        <f t="shared" si="19"/>
        <v>2436.9100000000499</v>
      </c>
      <c r="I1240" s="1"/>
      <c r="J1240" s="3">
        <v>2528</v>
      </c>
      <c r="K1240" s="3"/>
    </row>
    <row r="1241" spans="1:11" s="11" customFormat="1" ht="22.5" hidden="1" customHeight="1" x14ac:dyDescent="0.3">
      <c r="A1241" s="3">
        <v>2020</v>
      </c>
      <c r="B1241" s="3" t="s">
        <v>133</v>
      </c>
      <c r="C1241" s="5">
        <v>44040</v>
      </c>
      <c r="D1241" s="79" t="s">
        <v>491</v>
      </c>
      <c r="E1241" s="3"/>
      <c r="F1241" s="2">
        <v>4800</v>
      </c>
      <c r="G1241" s="2"/>
      <c r="H1241" s="4">
        <f t="shared" si="19"/>
        <v>7236.9100000000499</v>
      </c>
      <c r="I1241" s="1"/>
      <c r="J1241" s="3">
        <v>1658</v>
      </c>
      <c r="K1241" s="3"/>
    </row>
    <row r="1242" spans="1:11" s="11" customFormat="1" ht="22.5" hidden="1" customHeight="1" x14ac:dyDescent="0.3">
      <c r="A1242" s="3">
        <v>2020</v>
      </c>
      <c r="B1242" s="3" t="s">
        <v>133</v>
      </c>
      <c r="C1242" s="5">
        <v>44040</v>
      </c>
      <c r="D1242" s="79" t="s">
        <v>170</v>
      </c>
      <c r="E1242" s="3" t="s">
        <v>310</v>
      </c>
      <c r="F1242" s="2">
        <v>1600</v>
      </c>
      <c r="G1242" s="2"/>
      <c r="H1242" s="4">
        <f t="shared" si="19"/>
        <v>8836.9100000000508</v>
      </c>
      <c r="I1242" s="1"/>
      <c r="J1242" s="3">
        <v>847</v>
      </c>
      <c r="K1242" s="3"/>
    </row>
    <row r="1243" spans="1:11" s="11" customFormat="1" ht="22.5" hidden="1" customHeight="1" x14ac:dyDescent="0.3">
      <c r="A1243" s="3">
        <v>2020</v>
      </c>
      <c r="B1243" s="3" t="s">
        <v>133</v>
      </c>
      <c r="C1243" s="5">
        <v>44040</v>
      </c>
      <c r="D1243" s="79" t="s">
        <v>394</v>
      </c>
      <c r="E1243" s="3" t="s">
        <v>310</v>
      </c>
      <c r="F1243" s="2">
        <v>12250</v>
      </c>
      <c r="G1243" s="2"/>
      <c r="H1243" s="4">
        <f t="shared" si="19"/>
        <v>21086.910000000051</v>
      </c>
      <c r="I1243" s="1"/>
      <c r="J1243" s="3">
        <v>848</v>
      </c>
      <c r="K1243" s="3"/>
    </row>
    <row r="1244" spans="1:11" s="11" customFormat="1" ht="22.5" hidden="1" customHeight="1" x14ac:dyDescent="0.3">
      <c r="A1244" s="3">
        <v>2020</v>
      </c>
      <c r="B1244" s="3" t="s">
        <v>133</v>
      </c>
      <c r="C1244" s="5">
        <v>44042</v>
      </c>
      <c r="D1244" s="79" t="s">
        <v>313</v>
      </c>
      <c r="E1244" s="3"/>
      <c r="F1244" s="2">
        <v>20000</v>
      </c>
      <c r="G1244" s="2"/>
      <c r="H1244" s="4">
        <f t="shared" si="19"/>
        <v>41086.910000000047</v>
      </c>
      <c r="I1244" s="1"/>
      <c r="J1244" s="3"/>
      <c r="K1244" s="3"/>
    </row>
    <row r="1245" spans="1:11" s="11" customFormat="1" ht="22.5" hidden="1" customHeight="1" x14ac:dyDescent="0.3">
      <c r="A1245" s="3">
        <v>2020</v>
      </c>
      <c r="B1245" s="3" t="s">
        <v>133</v>
      </c>
      <c r="C1245" s="5">
        <v>44042</v>
      </c>
      <c r="D1245" s="79" t="s">
        <v>340</v>
      </c>
      <c r="E1245" s="3" t="s">
        <v>100</v>
      </c>
      <c r="F1245" s="2"/>
      <c r="G1245" s="2">
        <v>35789.69</v>
      </c>
      <c r="H1245" s="4">
        <f t="shared" si="19"/>
        <v>5297.2200000000448</v>
      </c>
      <c r="I1245" s="1"/>
      <c r="J1245" s="3">
        <v>2207</v>
      </c>
      <c r="K1245" s="3"/>
    </row>
    <row r="1246" spans="1:11" s="11" customFormat="1" ht="22.5" hidden="1" customHeight="1" x14ac:dyDescent="0.3">
      <c r="A1246" s="3">
        <v>2020</v>
      </c>
      <c r="B1246" s="3" t="s">
        <v>133</v>
      </c>
      <c r="C1246" s="5">
        <v>44042</v>
      </c>
      <c r="D1246" s="79" t="s">
        <v>312</v>
      </c>
      <c r="E1246" s="3"/>
      <c r="F1246" s="26"/>
      <c r="G1246" s="26">
        <v>0.1</v>
      </c>
      <c r="H1246" s="4">
        <f t="shared" si="19"/>
        <v>5297.1200000000445</v>
      </c>
      <c r="I1246" s="1"/>
      <c r="J1246" s="3">
        <v>2514</v>
      </c>
      <c r="K1246" s="3"/>
    </row>
    <row r="1247" spans="1:11" s="80" customFormat="1" ht="22.5" hidden="1" customHeight="1" thickBot="1" x14ac:dyDescent="0.35">
      <c r="A1247" s="34">
        <v>2020</v>
      </c>
      <c r="B1247" s="34" t="s">
        <v>135</v>
      </c>
      <c r="C1247" s="19">
        <v>44046</v>
      </c>
      <c r="D1247" s="132" t="s">
        <v>323</v>
      </c>
      <c r="E1247" s="34"/>
      <c r="F1247" s="21"/>
      <c r="G1247" s="21">
        <v>5000</v>
      </c>
      <c r="H1247" s="22">
        <f t="shared" si="19"/>
        <v>297.12000000004446</v>
      </c>
      <c r="I1247" s="24"/>
      <c r="J1247" s="34">
        <v>2544</v>
      </c>
      <c r="K1247" s="34"/>
    </row>
    <row r="1248" spans="1:11" s="11" customFormat="1" ht="22.5" hidden="1" customHeight="1" x14ac:dyDescent="0.3">
      <c r="A1248" s="3">
        <v>2020</v>
      </c>
      <c r="B1248" s="3" t="s">
        <v>135</v>
      </c>
      <c r="C1248" s="5">
        <v>44046</v>
      </c>
      <c r="D1248" s="79" t="s">
        <v>514</v>
      </c>
      <c r="E1248" s="3" t="s">
        <v>310</v>
      </c>
      <c r="F1248" s="2">
        <v>1330</v>
      </c>
      <c r="G1248" s="2"/>
      <c r="H1248" s="4">
        <f t="shared" si="19"/>
        <v>1627.1200000000445</v>
      </c>
      <c r="I1248" s="1"/>
      <c r="J1248" s="3">
        <v>849</v>
      </c>
      <c r="K1248" s="3"/>
    </row>
    <row r="1249" spans="1:11" s="11" customFormat="1" ht="22.5" hidden="1" customHeight="1" x14ac:dyDescent="0.3">
      <c r="A1249" s="3">
        <v>2020</v>
      </c>
      <c r="B1249" s="3" t="s">
        <v>135</v>
      </c>
      <c r="C1249" s="5">
        <v>44047</v>
      </c>
      <c r="D1249" s="79" t="s">
        <v>515</v>
      </c>
      <c r="E1249" s="3"/>
      <c r="F1249" s="2"/>
      <c r="G1249" s="2">
        <v>300</v>
      </c>
      <c r="H1249" s="4">
        <f t="shared" si="19"/>
        <v>1327.1200000000445</v>
      </c>
      <c r="I1249" s="1" t="s">
        <v>516</v>
      </c>
      <c r="J1249" s="3">
        <v>2545</v>
      </c>
      <c r="K1249" s="3"/>
    </row>
    <row r="1250" spans="1:11" s="11" customFormat="1" ht="22.5" hidden="1" customHeight="1" x14ac:dyDescent="0.3">
      <c r="A1250" s="3">
        <v>2020</v>
      </c>
      <c r="B1250" s="3" t="s">
        <v>135</v>
      </c>
      <c r="C1250" s="5">
        <v>44047</v>
      </c>
      <c r="D1250" s="79" t="s">
        <v>515</v>
      </c>
      <c r="E1250" s="3"/>
      <c r="F1250" s="2"/>
      <c r="G1250" s="2">
        <v>300</v>
      </c>
      <c r="H1250" s="4">
        <f t="shared" si="19"/>
        <v>1027.1200000000445</v>
      </c>
      <c r="I1250" s="1" t="s">
        <v>517</v>
      </c>
      <c r="J1250" s="3">
        <v>2546</v>
      </c>
      <c r="K1250" s="3"/>
    </row>
    <row r="1251" spans="1:11" s="11" customFormat="1" ht="22.5" hidden="1" customHeight="1" x14ac:dyDescent="0.3">
      <c r="A1251" s="3">
        <v>2020</v>
      </c>
      <c r="B1251" s="3" t="s">
        <v>135</v>
      </c>
      <c r="C1251" s="5">
        <v>44047</v>
      </c>
      <c r="D1251" s="79" t="s">
        <v>312</v>
      </c>
      <c r="E1251" s="3"/>
      <c r="F1251" s="2"/>
      <c r="G1251" s="2">
        <v>0.1</v>
      </c>
      <c r="H1251" s="4">
        <f t="shared" si="19"/>
        <v>1027.0200000000445</v>
      </c>
      <c r="I1251" s="1"/>
      <c r="J1251" s="3">
        <v>2543</v>
      </c>
      <c r="K1251" s="3"/>
    </row>
    <row r="1252" spans="1:11" s="11" customFormat="1" ht="22.5" hidden="1" customHeight="1" x14ac:dyDescent="0.3">
      <c r="A1252" s="3">
        <v>2020</v>
      </c>
      <c r="B1252" s="3" t="s">
        <v>135</v>
      </c>
      <c r="C1252" s="5">
        <v>44047</v>
      </c>
      <c r="D1252" s="79" t="s">
        <v>460</v>
      </c>
      <c r="E1252" s="3" t="s">
        <v>310</v>
      </c>
      <c r="F1252" s="2">
        <v>2100</v>
      </c>
      <c r="G1252" s="2"/>
      <c r="H1252" s="4">
        <f t="shared" si="19"/>
        <v>3127.0200000000445</v>
      </c>
      <c r="I1252" s="1"/>
      <c r="J1252" s="3">
        <v>850</v>
      </c>
      <c r="K1252" s="3"/>
    </row>
    <row r="1253" spans="1:11" s="11" customFormat="1" ht="22.5" hidden="1" customHeight="1" x14ac:dyDescent="0.3">
      <c r="A1253" s="3">
        <v>2020</v>
      </c>
      <c r="B1253" s="3" t="s">
        <v>135</v>
      </c>
      <c r="C1253" s="5">
        <v>44048</v>
      </c>
      <c r="D1253" s="79" t="s">
        <v>313</v>
      </c>
      <c r="E1253" s="3"/>
      <c r="F1253" s="2">
        <v>12500</v>
      </c>
      <c r="G1253" s="2"/>
      <c r="H1253" s="4">
        <f t="shared" si="19"/>
        <v>15627.020000000044</v>
      </c>
      <c r="I1253" s="1"/>
      <c r="J1253" s="3"/>
      <c r="K1253" s="3"/>
    </row>
    <row r="1254" spans="1:11" s="11" customFormat="1" ht="22.5" hidden="1" customHeight="1" x14ac:dyDescent="0.3">
      <c r="A1254" s="3">
        <v>2020</v>
      </c>
      <c r="B1254" s="3" t="s">
        <v>135</v>
      </c>
      <c r="C1254" s="5">
        <v>44048</v>
      </c>
      <c r="D1254" s="79" t="s">
        <v>86</v>
      </c>
      <c r="E1254" s="3"/>
      <c r="F1254" s="2"/>
      <c r="G1254" s="2">
        <v>17637.8</v>
      </c>
      <c r="H1254" s="4">
        <f t="shared" si="19"/>
        <v>-2010.7799999999552</v>
      </c>
      <c r="I1254" s="1"/>
      <c r="J1254" s="3">
        <v>2547</v>
      </c>
      <c r="K1254" s="3"/>
    </row>
    <row r="1255" spans="1:11" s="11" customFormat="1" ht="22.5" hidden="1" customHeight="1" x14ac:dyDescent="0.3">
      <c r="A1255" s="3">
        <v>2020</v>
      </c>
      <c r="B1255" s="3" t="s">
        <v>135</v>
      </c>
      <c r="C1255" s="5">
        <v>44049</v>
      </c>
      <c r="D1255" s="79" t="s">
        <v>313</v>
      </c>
      <c r="E1255" s="3"/>
      <c r="F1255" s="2">
        <v>10000</v>
      </c>
      <c r="G1255" s="2"/>
      <c r="H1255" s="4">
        <f t="shared" si="19"/>
        <v>7989.2200000000448</v>
      </c>
      <c r="I1255" s="1"/>
      <c r="J1255" s="3"/>
      <c r="K1255" s="3"/>
    </row>
    <row r="1256" spans="1:11" s="11" customFormat="1" ht="22.5" hidden="1" customHeight="1" x14ac:dyDescent="0.3">
      <c r="A1256" s="3">
        <v>2020</v>
      </c>
      <c r="B1256" s="3" t="s">
        <v>135</v>
      </c>
      <c r="C1256" s="5">
        <v>44049</v>
      </c>
      <c r="D1256" s="79" t="s">
        <v>323</v>
      </c>
      <c r="E1256" s="3"/>
      <c r="F1256" s="2"/>
      <c r="G1256" s="2">
        <v>5000</v>
      </c>
      <c r="H1256" s="4">
        <f t="shared" si="19"/>
        <v>2989.2200000000448</v>
      </c>
      <c r="I1256" s="1"/>
      <c r="J1256" s="3">
        <v>2548</v>
      </c>
      <c r="K1256" s="3"/>
    </row>
    <row r="1257" spans="1:11" s="11" customFormat="1" ht="22.5" hidden="1" customHeight="1" x14ac:dyDescent="0.3">
      <c r="A1257" s="3">
        <v>2020</v>
      </c>
      <c r="B1257" s="3" t="s">
        <v>135</v>
      </c>
      <c r="C1257" s="5">
        <v>44050</v>
      </c>
      <c r="D1257" s="79" t="s">
        <v>165</v>
      </c>
      <c r="E1257" s="3" t="s">
        <v>310</v>
      </c>
      <c r="F1257" s="2">
        <v>6250</v>
      </c>
      <c r="G1257" s="2"/>
      <c r="H1257" s="4">
        <f t="shared" si="19"/>
        <v>9239.2200000000448</v>
      </c>
      <c r="I1257" s="1"/>
      <c r="J1257" s="3">
        <v>857</v>
      </c>
      <c r="K1257" s="3"/>
    </row>
    <row r="1258" spans="1:11" s="11" customFormat="1" ht="22.5" hidden="1" customHeight="1" x14ac:dyDescent="0.3">
      <c r="A1258" s="3">
        <v>2020</v>
      </c>
      <c r="B1258" s="3" t="s">
        <v>135</v>
      </c>
      <c r="C1258" s="5">
        <v>44053</v>
      </c>
      <c r="D1258" s="79" t="s">
        <v>40</v>
      </c>
      <c r="E1258" s="3" t="s">
        <v>100</v>
      </c>
      <c r="F1258" s="2"/>
      <c r="G1258" s="2">
        <v>10000</v>
      </c>
      <c r="H1258" s="4">
        <f t="shared" si="19"/>
        <v>-760.77999999995518</v>
      </c>
      <c r="I1258" s="1"/>
      <c r="J1258" s="3">
        <v>2209</v>
      </c>
      <c r="K1258" s="3"/>
    </row>
    <row r="1259" spans="1:11" s="11" customFormat="1" ht="22.5" hidden="1" customHeight="1" x14ac:dyDescent="0.3">
      <c r="A1259" s="3">
        <v>2020</v>
      </c>
      <c r="B1259" s="3" t="s">
        <v>135</v>
      </c>
      <c r="C1259" s="5">
        <v>44053</v>
      </c>
      <c r="D1259" s="79" t="s">
        <v>312</v>
      </c>
      <c r="E1259" s="3"/>
      <c r="F1259" s="2"/>
      <c r="G1259" s="2">
        <v>0.1</v>
      </c>
      <c r="H1259" s="4">
        <f t="shared" si="19"/>
        <v>-760.8799999999552</v>
      </c>
      <c r="I1259" s="1"/>
      <c r="J1259" s="3">
        <v>2543</v>
      </c>
      <c r="K1259" s="3"/>
    </row>
    <row r="1260" spans="1:11" s="11" customFormat="1" ht="22.5" hidden="1" customHeight="1" x14ac:dyDescent="0.3">
      <c r="A1260" s="3">
        <v>2020</v>
      </c>
      <c r="B1260" s="3" t="s">
        <v>135</v>
      </c>
      <c r="C1260" s="5">
        <v>44054</v>
      </c>
      <c r="D1260" s="79" t="s">
        <v>151</v>
      </c>
      <c r="E1260" s="3" t="s">
        <v>310</v>
      </c>
      <c r="F1260" s="2">
        <v>7699</v>
      </c>
      <c r="G1260" s="2"/>
      <c r="H1260" s="4">
        <f t="shared" si="19"/>
        <v>6938.1200000000445</v>
      </c>
      <c r="I1260" s="1"/>
      <c r="J1260" s="3">
        <v>858</v>
      </c>
      <c r="K1260" s="3"/>
    </row>
    <row r="1261" spans="1:11" s="11" customFormat="1" ht="22.5" hidden="1" customHeight="1" x14ac:dyDescent="0.3">
      <c r="A1261" s="3">
        <v>2020</v>
      </c>
      <c r="B1261" s="3" t="s">
        <v>135</v>
      </c>
      <c r="C1261" s="5">
        <v>44054</v>
      </c>
      <c r="D1261" s="79" t="s">
        <v>183</v>
      </c>
      <c r="E1261" s="3" t="s">
        <v>310</v>
      </c>
      <c r="F1261" s="2">
        <v>1450</v>
      </c>
      <c r="G1261" s="2"/>
      <c r="H1261" s="4">
        <f t="shared" si="19"/>
        <v>8388.1200000000445</v>
      </c>
      <c r="I1261" s="1"/>
      <c r="J1261" s="3">
        <v>859</v>
      </c>
      <c r="K1261" s="3"/>
    </row>
    <row r="1262" spans="1:11" s="11" customFormat="1" ht="22.5" hidden="1" customHeight="1" x14ac:dyDescent="0.3">
      <c r="A1262" s="3">
        <v>2020</v>
      </c>
      <c r="B1262" s="3" t="s">
        <v>135</v>
      </c>
      <c r="C1262" s="5">
        <v>44054</v>
      </c>
      <c r="D1262" s="79" t="s">
        <v>461</v>
      </c>
      <c r="E1262" s="3" t="s">
        <v>310</v>
      </c>
      <c r="F1262" s="2">
        <v>2300</v>
      </c>
      <c r="G1262" s="2"/>
      <c r="H1262" s="4">
        <f t="shared" si="19"/>
        <v>10688.120000000044</v>
      </c>
      <c r="I1262" s="1"/>
      <c r="J1262" s="3">
        <v>860</v>
      </c>
      <c r="K1262" s="3"/>
    </row>
    <row r="1263" spans="1:11" s="11" customFormat="1" ht="22.5" hidden="1" customHeight="1" x14ac:dyDescent="0.3">
      <c r="A1263" s="3">
        <v>2020</v>
      </c>
      <c r="B1263" s="3" t="s">
        <v>135</v>
      </c>
      <c r="C1263" s="5">
        <v>44055</v>
      </c>
      <c r="D1263" s="79" t="s">
        <v>323</v>
      </c>
      <c r="E1263" s="3"/>
      <c r="F1263" s="2"/>
      <c r="G1263" s="2">
        <v>5000</v>
      </c>
      <c r="H1263" s="4">
        <f t="shared" si="19"/>
        <v>5688.1200000000445</v>
      </c>
      <c r="I1263" s="1"/>
      <c r="J1263" s="3">
        <v>2549</v>
      </c>
      <c r="K1263" s="3"/>
    </row>
    <row r="1264" spans="1:11" s="11" customFormat="1" ht="22.5" hidden="1" customHeight="1" x14ac:dyDescent="0.3">
      <c r="A1264" s="3">
        <v>2020</v>
      </c>
      <c r="B1264" s="3" t="s">
        <v>135</v>
      </c>
      <c r="C1264" s="5">
        <v>44056</v>
      </c>
      <c r="D1264" s="79" t="s">
        <v>158</v>
      </c>
      <c r="E1264" s="3" t="s">
        <v>310</v>
      </c>
      <c r="F1264" s="2">
        <v>30370</v>
      </c>
      <c r="G1264" s="2"/>
      <c r="H1264" s="4">
        <f t="shared" si="19"/>
        <v>36058.120000000046</v>
      </c>
      <c r="I1264" s="1"/>
      <c r="J1264" s="3">
        <v>861</v>
      </c>
      <c r="K1264" s="3"/>
    </row>
    <row r="1265" spans="1:11" s="11" customFormat="1" ht="22.5" hidden="1" customHeight="1" x14ac:dyDescent="0.3">
      <c r="A1265" s="3">
        <v>2020</v>
      </c>
      <c r="B1265" s="3" t="s">
        <v>135</v>
      </c>
      <c r="C1265" s="5">
        <v>44057</v>
      </c>
      <c r="D1265" s="79" t="s">
        <v>40</v>
      </c>
      <c r="E1265" s="3" t="s">
        <v>100</v>
      </c>
      <c r="F1265" s="2"/>
      <c r="G1265" s="2">
        <v>10000</v>
      </c>
      <c r="H1265" s="4">
        <f t="shared" si="19"/>
        <v>26058.120000000046</v>
      </c>
      <c r="I1265" s="1"/>
      <c r="J1265" s="3">
        <v>2210</v>
      </c>
      <c r="K1265" s="3"/>
    </row>
    <row r="1266" spans="1:11" s="11" customFormat="1" ht="22.5" hidden="1" customHeight="1" x14ac:dyDescent="0.3">
      <c r="A1266" s="3">
        <v>2020</v>
      </c>
      <c r="B1266" s="3" t="s">
        <v>135</v>
      </c>
      <c r="C1266" s="5">
        <v>44057</v>
      </c>
      <c r="D1266" s="79" t="s">
        <v>312</v>
      </c>
      <c r="E1266" s="3"/>
      <c r="F1266" s="2"/>
      <c r="G1266" s="2">
        <v>0.1</v>
      </c>
      <c r="H1266" s="4">
        <f t="shared" si="19"/>
        <v>26058.020000000048</v>
      </c>
      <c r="I1266" s="1"/>
      <c r="J1266" s="3">
        <v>2543</v>
      </c>
      <c r="K1266" s="3"/>
    </row>
    <row r="1267" spans="1:11" s="11" customFormat="1" ht="22.5" hidden="1" customHeight="1" x14ac:dyDescent="0.3">
      <c r="A1267" s="3">
        <v>2020</v>
      </c>
      <c r="B1267" s="3" t="s">
        <v>135</v>
      </c>
      <c r="C1267" s="5">
        <v>44058</v>
      </c>
      <c r="D1267" s="79" t="s">
        <v>42</v>
      </c>
      <c r="E1267" s="3"/>
      <c r="F1267" s="2"/>
      <c r="G1267" s="2">
        <v>3040</v>
      </c>
      <c r="H1267" s="4">
        <f t="shared" si="19"/>
        <v>23018.020000000048</v>
      </c>
      <c r="I1267" s="1"/>
      <c r="J1267" s="3">
        <v>2552</v>
      </c>
      <c r="K1267" s="3"/>
    </row>
    <row r="1268" spans="1:11" s="11" customFormat="1" ht="22.5" hidden="1" customHeight="1" x14ac:dyDescent="0.3">
      <c r="A1268" s="3">
        <v>2020</v>
      </c>
      <c r="B1268" s="3" t="s">
        <v>135</v>
      </c>
      <c r="C1268" s="5">
        <v>44058</v>
      </c>
      <c r="D1268" s="79" t="s">
        <v>35</v>
      </c>
      <c r="E1268" s="3"/>
      <c r="F1268" s="2"/>
      <c r="G1268" s="2">
        <v>300</v>
      </c>
      <c r="H1268" s="4">
        <f t="shared" si="19"/>
        <v>22718.020000000048</v>
      </c>
      <c r="I1268" s="1"/>
      <c r="J1268" s="3">
        <v>2557</v>
      </c>
      <c r="K1268" s="3"/>
    </row>
    <row r="1269" spans="1:11" s="11" customFormat="1" ht="22.5" hidden="1" customHeight="1" x14ac:dyDescent="0.3">
      <c r="A1269" s="3">
        <v>2020</v>
      </c>
      <c r="B1269" s="3" t="s">
        <v>135</v>
      </c>
      <c r="C1269" s="5">
        <v>44060</v>
      </c>
      <c r="D1269" s="79" t="s">
        <v>40</v>
      </c>
      <c r="E1269" s="3" t="s">
        <v>100</v>
      </c>
      <c r="F1269" s="2"/>
      <c r="G1269" s="2">
        <v>9457.1</v>
      </c>
      <c r="H1269" s="4">
        <f t="shared" si="19"/>
        <v>13260.920000000047</v>
      </c>
      <c r="I1269" s="1"/>
      <c r="J1269" s="3">
        <v>2211</v>
      </c>
      <c r="K1269" s="3"/>
    </row>
    <row r="1270" spans="1:11" s="11" customFormat="1" ht="22.5" hidden="1" customHeight="1" x14ac:dyDescent="0.3">
      <c r="A1270" s="3">
        <v>2020</v>
      </c>
      <c r="B1270" s="3" t="s">
        <v>135</v>
      </c>
      <c r="C1270" s="5">
        <v>44060</v>
      </c>
      <c r="D1270" s="79" t="s">
        <v>312</v>
      </c>
      <c r="E1270" s="3"/>
      <c r="F1270" s="2"/>
      <c r="G1270" s="2">
        <v>0.1</v>
      </c>
      <c r="H1270" s="4">
        <f t="shared" si="19"/>
        <v>13260.820000000047</v>
      </c>
      <c r="I1270" s="1"/>
      <c r="J1270" s="3">
        <v>2543</v>
      </c>
      <c r="K1270" s="3"/>
    </row>
    <row r="1271" spans="1:11" s="11" customFormat="1" ht="22.5" hidden="1" customHeight="1" x14ac:dyDescent="0.3">
      <c r="A1271" s="3">
        <v>2020</v>
      </c>
      <c r="B1271" s="3" t="s">
        <v>135</v>
      </c>
      <c r="C1271" s="5">
        <v>44061</v>
      </c>
      <c r="D1271" s="79" t="s">
        <v>26</v>
      </c>
      <c r="E1271" s="3" t="s">
        <v>310</v>
      </c>
      <c r="F1271" s="2">
        <v>2725</v>
      </c>
      <c r="G1271" s="2"/>
      <c r="H1271" s="4">
        <f t="shared" si="19"/>
        <v>15985.820000000047</v>
      </c>
      <c r="I1271" s="1"/>
      <c r="J1271" s="3">
        <v>862</v>
      </c>
      <c r="K1271" s="3"/>
    </row>
    <row r="1272" spans="1:11" s="11" customFormat="1" ht="22.5" hidden="1" customHeight="1" x14ac:dyDescent="0.3">
      <c r="A1272" s="3">
        <v>2020</v>
      </c>
      <c r="B1272" s="3" t="s">
        <v>135</v>
      </c>
      <c r="C1272" s="5">
        <v>44062</v>
      </c>
      <c r="D1272" s="79" t="s">
        <v>323</v>
      </c>
      <c r="E1272" s="3"/>
      <c r="F1272" s="2"/>
      <c r="G1272" s="2">
        <v>5000</v>
      </c>
      <c r="H1272" s="4">
        <f t="shared" si="19"/>
        <v>10985.820000000047</v>
      </c>
      <c r="I1272" s="1"/>
      <c r="J1272" s="3">
        <v>2553</v>
      </c>
      <c r="K1272" s="3"/>
    </row>
    <row r="1273" spans="1:11" s="11" customFormat="1" ht="22.5" hidden="1" customHeight="1" x14ac:dyDescent="0.3">
      <c r="A1273" s="3">
        <v>2020</v>
      </c>
      <c r="B1273" s="3" t="s">
        <v>135</v>
      </c>
      <c r="C1273" s="5">
        <v>44062</v>
      </c>
      <c r="D1273" s="79" t="s">
        <v>376</v>
      </c>
      <c r="E1273" s="3" t="s">
        <v>100</v>
      </c>
      <c r="F1273" s="2"/>
      <c r="G1273" s="2">
        <v>1200</v>
      </c>
      <c r="H1273" s="4">
        <f t="shared" si="19"/>
        <v>9785.820000000047</v>
      </c>
      <c r="I1273" s="1"/>
      <c r="J1273" s="3">
        <v>2212</v>
      </c>
      <c r="K1273" s="3"/>
    </row>
    <row r="1274" spans="1:11" s="11" customFormat="1" ht="22.5" hidden="1" customHeight="1" x14ac:dyDescent="0.3">
      <c r="A1274" s="3">
        <v>2020</v>
      </c>
      <c r="B1274" s="3" t="s">
        <v>135</v>
      </c>
      <c r="C1274" s="5">
        <v>44062</v>
      </c>
      <c r="D1274" s="79" t="s">
        <v>30</v>
      </c>
      <c r="E1274" s="3"/>
      <c r="F1274" s="2"/>
      <c r="G1274" s="2">
        <v>333</v>
      </c>
      <c r="H1274" s="4">
        <f t="shared" si="19"/>
        <v>9452.820000000047</v>
      </c>
      <c r="I1274" s="1"/>
      <c r="J1274" s="3">
        <v>2554</v>
      </c>
      <c r="K1274" s="3"/>
    </row>
    <row r="1275" spans="1:11" s="11" customFormat="1" ht="22.5" hidden="1" customHeight="1" x14ac:dyDescent="0.3">
      <c r="A1275" s="3">
        <v>2020</v>
      </c>
      <c r="B1275" s="3" t="s">
        <v>135</v>
      </c>
      <c r="C1275" s="5">
        <v>44062</v>
      </c>
      <c r="D1275" s="79" t="s">
        <v>112</v>
      </c>
      <c r="E1275" s="3"/>
      <c r="F1275" s="2"/>
      <c r="G1275" s="2">
        <v>59.2</v>
      </c>
      <c r="H1275" s="4">
        <f t="shared" si="19"/>
        <v>9393.6200000000463</v>
      </c>
      <c r="I1275" s="1"/>
      <c r="J1275" s="3">
        <v>2555</v>
      </c>
      <c r="K1275" s="3"/>
    </row>
    <row r="1276" spans="1:11" s="11" customFormat="1" ht="22.5" hidden="1" customHeight="1" x14ac:dyDescent="0.3">
      <c r="A1276" s="3">
        <v>2020</v>
      </c>
      <c r="B1276" s="3" t="s">
        <v>135</v>
      </c>
      <c r="C1276" s="5">
        <v>44064</v>
      </c>
      <c r="D1276" s="79" t="s">
        <v>40</v>
      </c>
      <c r="E1276" s="3" t="s">
        <v>100</v>
      </c>
      <c r="F1276" s="2"/>
      <c r="G1276" s="2">
        <v>10000</v>
      </c>
      <c r="H1276" s="4">
        <f t="shared" si="19"/>
        <v>-606.37999999995372</v>
      </c>
      <c r="I1276" s="1"/>
      <c r="J1276" s="3">
        <v>2213</v>
      </c>
      <c r="K1276" s="3"/>
    </row>
    <row r="1277" spans="1:11" s="11" customFormat="1" ht="22.5" hidden="1" customHeight="1" x14ac:dyDescent="0.3">
      <c r="A1277" s="3">
        <v>2020</v>
      </c>
      <c r="B1277" s="3" t="s">
        <v>135</v>
      </c>
      <c r="C1277" s="5">
        <v>44064</v>
      </c>
      <c r="D1277" s="79" t="s">
        <v>312</v>
      </c>
      <c r="E1277" s="3"/>
      <c r="F1277" s="2"/>
      <c r="G1277" s="2">
        <v>0.1</v>
      </c>
      <c r="H1277" s="4">
        <f t="shared" si="19"/>
        <v>-606.47999999995375</v>
      </c>
      <c r="I1277" s="1"/>
      <c r="J1277" s="3">
        <v>2543</v>
      </c>
      <c r="K1277" s="3"/>
    </row>
    <row r="1278" spans="1:11" s="11" customFormat="1" ht="22.5" hidden="1" customHeight="1" x14ac:dyDescent="0.3">
      <c r="A1278" s="3">
        <v>2020</v>
      </c>
      <c r="B1278" s="3" t="s">
        <v>135</v>
      </c>
      <c r="C1278" s="5">
        <v>44064</v>
      </c>
      <c r="D1278" s="79" t="s">
        <v>482</v>
      </c>
      <c r="E1278" s="3" t="s">
        <v>310</v>
      </c>
      <c r="F1278" s="2">
        <v>2170</v>
      </c>
      <c r="G1278" s="2"/>
      <c r="H1278" s="4">
        <f t="shared" si="19"/>
        <v>1563.5200000000464</v>
      </c>
      <c r="I1278" s="1"/>
      <c r="J1278" s="3">
        <v>863</v>
      </c>
      <c r="K1278" s="3"/>
    </row>
    <row r="1279" spans="1:11" s="11" customFormat="1" ht="22.5" hidden="1" customHeight="1" x14ac:dyDescent="0.3">
      <c r="A1279" s="3">
        <v>2020</v>
      </c>
      <c r="B1279" s="3" t="s">
        <v>135</v>
      </c>
      <c r="C1279" s="5">
        <v>44067</v>
      </c>
      <c r="D1279" s="79" t="s">
        <v>165</v>
      </c>
      <c r="E1279" s="3" t="s">
        <v>310</v>
      </c>
      <c r="F1279" s="2">
        <v>4200</v>
      </c>
      <c r="G1279" s="2"/>
      <c r="H1279" s="4">
        <f t="shared" si="19"/>
        <v>5763.5200000000459</v>
      </c>
      <c r="I1279" s="1"/>
      <c r="J1279" s="3">
        <v>864</v>
      </c>
      <c r="K1279" s="3"/>
    </row>
    <row r="1280" spans="1:11" s="11" customFormat="1" ht="22.5" hidden="1" customHeight="1" x14ac:dyDescent="0.3">
      <c r="A1280" s="3">
        <v>2020</v>
      </c>
      <c r="B1280" s="3" t="s">
        <v>135</v>
      </c>
      <c r="C1280" s="5">
        <v>44067</v>
      </c>
      <c r="D1280" s="79" t="s">
        <v>198</v>
      </c>
      <c r="E1280" s="3" t="s">
        <v>310</v>
      </c>
      <c r="F1280" s="2">
        <v>1060</v>
      </c>
      <c r="G1280" s="2"/>
      <c r="H1280" s="4">
        <f t="shared" si="19"/>
        <v>6823.5200000000459</v>
      </c>
      <c r="I1280" s="1"/>
      <c r="J1280" s="3">
        <v>865</v>
      </c>
      <c r="K1280" s="3"/>
    </row>
    <row r="1281" spans="1:11" s="11" customFormat="1" ht="22.5" hidden="1" customHeight="1" x14ac:dyDescent="0.3">
      <c r="A1281" s="3">
        <v>2020</v>
      </c>
      <c r="B1281" s="3" t="s">
        <v>135</v>
      </c>
      <c r="C1281" s="5">
        <v>44068</v>
      </c>
      <c r="D1281" s="79" t="s">
        <v>323</v>
      </c>
      <c r="E1281" s="3"/>
      <c r="F1281" s="2"/>
      <c r="G1281" s="2">
        <v>3000</v>
      </c>
      <c r="H1281" s="4">
        <f t="shared" si="19"/>
        <v>3823.5200000000459</v>
      </c>
      <c r="I1281" s="1"/>
      <c r="J1281" s="3">
        <v>2556</v>
      </c>
      <c r="K1281" s="3"/>
    </row>
    <row r="1282" spans="1:11" s="11" customFormat="1" ht="22.5" hidden="1" customHeight="1" x14ac:dyDescent="0.3">
      <c r="A1282" s="3">
        <v>2020</v>
      </c>
      <c r="B1282" s="3" t="s">
        <v>135</v>
      </c>
      <c r="C1282" s="5">
        <v>44068</v>
      </c>
      <c r="D1282" s="79" t="s">
        <v>330</v>
      </c>
      <c r="E1282" s="3" t="s">
        <v>310</v>
      </c>
      <c r="F1282" s="2">
        <v>15350</v>
      </c>
      <c r="G1282" s="2"/>
      <c r="H1282" s="4">
        <f t="shared" si="19"/>
        <v>19173.520000000048</v>
      </c>
      <c r="I1282" s="1"/>
      <c r="J1282" s="3">
        <v>866</v>
      </c>
      <c r="K1282" s="3"/>
    </row>
    <row r="1283" spans="1:11" s="11" customFormat="1" ht="22.5" hidden="1" customHeight="1" x14ac:dyDescent="0.3">
      <c r="A1283" s="3">
        <v>2020</v>
      </c>
      <c r="B1283" s="3" t="s">
        <v>135</v>
      </c>
      <c r="C1283" s="5">
        <v>44070</v>
      </c>
      <c r="D1283" s="79" t="s">
        <v>407</v>
      </c>
      <c r="E1283" s="3" t="s">
        <v>100</v>
      </c>
      <c r="F1283" s="2"/>
      <c r="G1283" s="2">
        <v>375</v>
      </c>
      <c r="H1283" s="4">
        <f t="shared" si="19"/>
        <v>18798.520000000048</v>
      </c>
      <c r="I1283" s="1"/>
      <c r="J1283" s="3">
        <v>2214</v>
      </c>
      <c r="K1283" s="3"/>
    </row>
    <row r="1284" spans="1:11" s="11" customFormat="1" ht="22.5" hidden="1" customHeight="1" x14ac:dyDescent="0.3">
      <c r="A1284" s="3">
        <v>2020</v>
      </c>
      <c r="B1284" s="3" t="s">
        <v>135</v>
      </c>
      <c r="C1284" s="5">
        <v>44070</v>
      </c>
      <c r="D1284" s="79" t="s">
        <v>263</v>
      </c>
      <c r="E1284" s="3" t="s">
        <v>100</v>
      </c>
      <c r="F1284" s="2"/>
      <c r="G1284" s="2">
        <v>288.85000000000002</v>
      </c>
      <c r="H1284" s="4">
        <f t="shared" ref="H1284:H1347" si="20">H1283+F1284-G1284</f>
        <v>18509.670000000049</v>
      </c>
      <c r="I1284" s="1"/>
      <c r="J1284" s="3">
        <v>2215</v>
      </c>
      <c r="K1284" s="3"/>
    </row>
    <row r="1285" spans="1:11" s="11" customFormat="1" ht="22.5" hidden="1" customHeight="1" x14ac:dyDescent="0.3">
      <c r="A1285" s="3">
        <v>2020</v>
      </c>
      <c r="B1285" s="3" t="s">
        <v>135</v>
      </c>
      <c r="C1285" s="5">
        <v>44070</v>
      </c>
      <c r="D1285" s="79" t="s">
        <v>245</v>
      </c>
      <c r="E1285" s="3" t="s">
        <v>100</v>
      </c>
      <c r="F1285" s="2"/>
      <c r="G1285" s="2">
        <v>1086.56</v>
      </c>
      <c r="H1285" s="4">
        <f t="shared" si="20"/>
        <v>17423.110000000048</v>
      </c>
      <c r="I1285" s="1"/>
      <c r="J1285" s="3">
        <v>2216</v>
      </c>
      <c r="K1285" s="3"/>
    </row>
    <row r="1286" spans="1:11" s="11" customFormat="1" ht="22.5" hidden="1" customHeight="1" x14ac:dyDescent="0.3">
      <c r="A1286" s="3">
        <v>2020</v>
      </c>
      <c r="B1286" s="3" t="s">
        <v>135</v>
      </c>
      <c r="C1286" s="5">
        <v>44070</v>
      </c>
      <c r="D1286" s="79" t="s">
        <v>462</v>
      </c>
      <c r="E1286" s="3" t="s">
        <v>100</v>
      </c>
      <c r="F1286" s="2"/>
      <c r="G1286" s="2">
        <v>4703.6000000000004</v>
      </c>
      <c r="H1286" s="4">
        <f t="shared" si="20"/>
        <v>12719.510000000048</v>
      </c>
      <c r="I1286" s="1"/>
      <c r="J1286" s="3">
        <v>2217</v>
      </c>
      <c r="K1286" s="3"/>
    </row>
    <row r="1287" spans="1:11" s="11" customFormat="1" ht="22.5" hidden="1" customHeight="1" x14ac:dyDescent="0.3">
      <c r="A1287" s="3">
        <v>2020</v>
      </c>
      <c r="B1287" s="3" t="s">
        <v>135</v>
      </c>
      <c r="C1287" s="5">
        <v>44070</v>
      </c>
      <c r="D1287" s="79" t="s">
        <v>396</v>
      </c>
      <c r="E1287" s="3" t="s">
        <v>100</v>
      </c>
      <c r="F1287" s="2"/>
      <c r="G1287" s="2">
        <v>4950</v>
      </c>
      <c r="H1287" s="4">
        <f t="shared" si="20"/>
        <v>7769.5100000000475</v>
      </c>
      <c r="I1287" s="1"/>
      <c r="J1287" s="3">
        <v>2218</v>
      </c>
      <c r="K1287" s="3"/>
    </row>
    <row r="1288" spans="1:11" s="11" customFormat="1" ht="22.5" hidden="1" customHeight="1" x14ac:dyDescent="0.3">
      <c r="A1288" s="3">
        <v>2020</v>
      </c>
      <c r="B1288" s="3" t="s">
        <v>135</v>
      </c>
      <c r="C1288" s="5">
        <v>44070</v>
      </c>
      <c r="D1288" s="79" t="s">
        <v>387</v>
      </c>
      <c r="E1288" s="3" t="s">
        <v>100</v>
      </c>
      <c r="F1288" s="2"/>
      <c r="G1288" s="2">
        <v>3200</v>
      </c>
      <c r="H1288" s="4">
        <f t="shared" si="20"/>
        <v>4569.5100000000475</v>
      </c>
      <c r="I1288" s="1"/>
      <c r="J1288" s="3">
        <v>2219</v>
      </c>
      <c r="K1288" s="3"/>
    </row>
    <row r="1289" spans="1:11" s="11" customFormat="1" ht="22.5" hidden="1" customHeight="1" x14ac:dyDescent="0.3">
      <c r="A1289" s="3">
        <v>2020</v>
      </c>
      <c r="B1289" s="3" t="s">
        <v>135</v>
      </c>
      <c r="C1289" s="5">
        <v>44070</v>
      </c>
      <c r="D1289" s="79" t="s">
        <v>324</v>
      </c>
      <c r="E1289" s="3" t="s">
        <v>100</v>
      </c>
      <c r="F1289" s="2"/>
      <c r="G1289" s="2">
        <v>850</v>
      </c>
      <c r="H1289" s="4">
        <f t="shared" si="20"/>
        <v>3719.5100000000475</v>
      </c>
      <c r="I1289" s="1"/>
      <c r="J1289" s="3">
        <v>2220</v>
      </c>
      <c r="K1289" s="3"/>
    </row>
    <row r="1290" spans="1:11" s="11" customFormat="1" ht="22.5" hidden="1" customHeight="1" x14ac:dyDescent="0.3">
      <c r="A1290" s="3">
        <v>2020</v>
      </c>
      <c r="B1290" s="3" t="s">
        <v>135</v>
      </c>
      <c r="C1290" s="5">
        <v>44070</v>
      </c>
      <c r="D1290" s="79" t="s">
        <v>170</v>
      </c>
      <c r="E1290" s="3" t="s">
        <v>100</v>
      </c>
      <c r="F1290" s="2"/>
      <c r="G1290" s="2">
        <v>2600</v>
      </c>
      <c r="H1290" s="4">
        <f t="shared" si="20"/>
        <v>1119.5100000000475</v>
      </c>
      <c r="I1290" s="1"/>
      <c r="J1290" s="3">
        <v>2221</v>
      </c>
      <c r="K1290" s="3"/>
    </row>
    <row r="1291" spans="1:11" s="11" customFormat="1" ht="22.5" hidden="1" customHeight="1" x14ac:dyDescent="0.3">
      <c r="A1291" s="3">
        <v>2020</v>
      </c>
      <c r="B1291" s="3" t="s">
        <v>135</v>
      </c>
      <c r="C1291" s="5">
        <v>44070</v>
      </c>
      <c r="D1291" s="79" t="s">
        <v>352</v>
      </c>
      <c r="E1291" s="3" t="s">
        <v>100</v>
      </c>
      <c r="F1291" s="2"/>
      <c r="G1291" s="2">
        <v>1350</v>
      </c>
      <c r="H1291" s="4">
        <f t="shared" si="20"/>
        <v>-230.48999999995249</v>
      </c>
      <c r="I1291" s="1"/>
      <c r="J1291" s="3">
        <v>2222</v>
      </c>
      <c r="K1291" s="3"/>
    </row>
    <row r="1292" spans="1:11" s="11" customFormat="1" ht="22.5" hidden="1" customHeight="1" x14ac:dyDescent="0.3">
      <c r="A1292" s="3">
        <v>2020</v>
      </c>
      <c r="B1292" s="3" t="s">
        <v>135</v>
      </c>
      <c r="C1292" s="5">
        <v>44070</v>
      </c>
      <c r="D1292" s="79" t="s">
        <v>97</v>
      </c>
      <c r="E1292" s="3" t="s">
        <v>100</v>
      </c>
      <c r="F1292" s="2"/>
      <c r="G1292" s="2">
        <v>800</v>
      </c>
      <c r="H1292" s="4">
        <f t="shared" si="20"/>
        <v>-1030.4899999999525</v>
      </c>
      <c r="I1292" s="1"/>
      <c r="J1292" s="3">
        <v>2223</v>
      </c>
      <c r="K1292" s="3"/>
    </row>
    <row r="1293" spans="1:11" s="11" customFormat="1" ht="22.5" hidden="1" customHeight="1" x14ac:dyDescent="0.3">
      <c r="A1293" s="3">
        <v>2020</v>
      </c>
      <c r="B1293" s="3" t="s">
        <v>135</v>
      </c>
      <c r="C1293" s="5">
        <v>44070</v>
      </c>
      <c r="D1293" s="79" t="s">
        <v>261</v>
      </c>
      <c r="E1293" s="3" t="s">
        <v>100</v>
      </c>
      <c r="F1293" s="2"/>
      <c r="G1293" s="2">
        <v>900</v>
      </c>
      <c r="H1293" s="4">
        <f t="shared" si="20"/>
        <v>-1930.4899999999525</v>
      </c>
      <c r="I1293" s="1"/>
      <c r="J1293" s="3">
        <v>2224</v>
      </c>
      <c r="K1293" s="3"/>
    </row>
    <row r="1294" spans="1:11" s="11" customFormat="1" ht="22.5" hidden="1" customHeight="1" x14ac:dyDescent="0.3">
      <c r="A1294" s="3">
        <v>2020</v>
      </c>
      <c r="B1294" s="3" t="s">
        <v>135</v>
      </c>
      <c r="C1294" s="5">
        <v>44070</v>
      </c>
      <c r="D1294" s="79" t="s">
        <v>25</v>
      </c>
      <c r="E1294" s="3" t="s">
        <v>100</v>
      </c>
      <c r="F1294" s="2"/>
      <c r="G1294" s="2">
        <v>950</v>
      </c>
      <c r="H1294" s="4">
        <f t="shared" si="20"/>
        <v>-2880.4899999999525</v>
      </c>
      <c r="I1294" s="1"/>
      <c r="J1294" s="3">
        <v>2225</v>
      </c>
      <c r="K1294" s="3"/>
    </row>
    <row r="1295" spans="1:11" s="11" customFormat="1" ht="22.5" hidden="1" customHeight="1" x14ac:dyDescent="0.3">
      <c r="A1295" s="3">
        <v>2020</v>
      </c>
      <c r="B1295" s="3" t="s">
        <v>135</v>
      </c>
      <c r="C1295" s="5">
        <v>44070</v>
      </c>
      <c r="D1295" s="79" t="s">
        <v>312</v>
      </c>
      <c r="E1295" s="3"/>
      <c r="F1295" s="2"/>
      <c r="G1295" s="2">
        <v>1.1000000000000001</v>
      </c>
      <c r="H1295" s="4">
        <f t="shared" si="20"/>
        <v>-2881.5899999999524</v>
      </c>
      <c r="I1295" s="1"/>
      <c r="J1295" s="3">
        <v>2543</v>
      </c>
      <c r="K1295" s="3"/>
    </row>
    <row r="1296" spans="1:11" s="11" customFormat="1" ht="22.5" hidden="1" customHeight="1" x14ac:dyDescent="0.3">
      <c r="A1296" s="3">
        <v>2020</v>
      </c>
      <c r="B1296" s="3" t="s">
        <v>135</v>
      </c>
      <c r="C1296" s="5">
        <v>44070</v>
      </c>
      <c r="D1296" s="79" t="s">
        <v>313</v>
      </c>
      <c r="E1296" s="3"/>
      <c r="F1296" s="2">
        <v>10000</v>
      </c>
      <c r="G1296" s="2"/>
      <c r="H1296" s="4">
        <f t="shared" si="20"/>
        <v>7118.4100000000471</v>
      </c>
      <c r="I1296" s="1"/>
      <c r="J1296" s="3"/>
      <c r="K1296" s="3"/>
    </row>
    <row r="1297" spans="1:11" s="11" customFormat="1" ht="22.5" hidden="1" customHeight="1" x14ac:dyDescent="0.3">
      <c r="A1297" s="3">
        <v>2020</v>
      </c>
      <c r="B1297" s="3" t="s">
        <v>135</v>
      </c>
      <c r="C1297" s="5">
        <v>44070</v>
      </c>
      <c r="D1297" s="79" t="s">
        <v>464</v>
      </c>
      <c r="E1297" s="3" t="s">
        <v>310</v>
      </c>
      <c r="F1297" s="2">
        <v>1430</v>
      </c>
      <c r="G1297" s="2"/>
      <c r="H1297" s="4">
        <f t="shared" si="20"/>
        <v>8548.4100000000471</v>
      </c>
      <c r="I1297" s="1"/>
      <c r="J1297" s="3">
        <v>867</v>
      </c>
      <c r="K1297" s="3"/>
    </row>
    <row r="1298" spans="1:11" s="11" customFormat="1" ht="22.5" hidden="1" customHeight="1" x14ac:dyDescent="0.3">
      <c r="A1298" s="3">
        <v>2020</v>
      </c>
      <c r="B1298" s="3" t="s">
        <v>135</v>
      </c>
      <c r="C1298" s="5">
        <v>44070</v>
      </c>
      <c r="D1298" s="79" t="s">
        <v>93</v>
      </c>
      <c r="E1298" s="3" t="s">
        <v>100</v>
      </c>
      <c r="F1298" s="2"/>
      <c r="G1298" s="2">
        <v>1950</v>
      </c>
      <c r="H1298" s="4">
        <f t="shared" si="20"/>
        <v>6598.4100000000471</v>
      </c>
      <c r="I1298" s="1"/>
      <c r="J1298" s="3">
        <v>2226</v>
      </c>
      <c r="K1298" s="3"/>
    </row>
    <row r="1299" spans="1:11" s="11" customFormat="1" ht="22.5" hidden="1" customHeight="1" x14ac:dyDescent="0.3">
      <c r="A1299" s="3">
        <v>2020</v>
      </c>
      <c r="B1299" s="3" t="s">
        <v>135</v>
      </c>
      <c r="C1299" s="5">
        <v>44071</v>
      </c>
      <c r="D1299" s="79" t="s">
        <v>283</v>
      </c>
      <c r="E1299" s="3" t="s">
        <v>100</v>
      </c>
      <c r="F1299" s="2"/>
      <c r="G1299" s="2">
        <v>6343.08</v>
      </c>
      <c r="H1299" s="4">
        <f t="shared" si="20"/>
        <v>255.33000000004722</v>
      </c>
      <c r="I1299" s="1"/>
      <c r="J1299" s="3">
        <v>2227</v>
      </c>
      <c r="K1299" s="3"/>
    </row>
    <row r="1300" spans="1:11" s="11" customFormat="1" ht="22.5" hidden="1" customHeight="1" x14ac:dyDescent="0.3">
      <c r="A1300" s="3">
        <v>2020</v>
      </c>
      <c r="B1300" s="3" t="s">
        <v>135</v>
      </c>
      <c r="C1300" s="5">
        <v>44071</v>
      </c>
      <c r="D1300" s="79" t="s">
        <v>312</v>
      </c>
      <c r="E1300" s="3"/>
      <c r="F1300" s="26"/>
      <c r="G1300" s="26">
        <v>0.1</v>
      </c>
      <c r="H1300" s="4">
        <f t="shared" si="20"/>
        <v>255.23000000004723</v>
      </c>
      <c r="I1300" s="1"/>
      <c r="J1300" s="3">
        <v>2543</v>
      </c>
      <c r="K1300" s="3"/>
    </row>
    <row r="1301" spans="1:11" s="11" customFormat="1" ht="22.5" hidden="1" customHeight="1" x14ac:dyDescent="0.3">
      <c r="A1301" s="3">
        <v>2020</v>
      </c>
      <c r="B1301" s="3" t="s">
        <v>135</v>
      </c>
      <c r="C1301" s="5">
        <v>44071</v>
      </c>
      <c r="D1301" s="79" t="s">
        <v>170</v>
      </c>
      <c r="E1301" s="3" t="s">
        <v>310</v>
      </c>
      <c r="F1301" s="2">
        <v>1650</v>
      </c>
      <c r="G1301" s="2"/>
      <c r="H1301" s="4">
        <f t="shared" si="20"/>
        <v>1905.2300000000473</v>
      </c>
      <c r="I1301" s="1"/>
      <c r="J1301" s="3">
        <v>868</v>
      </c>
      <c r="K1301" s="3"/>
    </row>
    <row r="1302" spans="1:11" s="11" customFormat="1" ht="22.5" hidden="1" customHeight="1" x14ac:dyDescent="0.3">
      <c r="A1302" s="3">
        <v>2020</v>
      </c>
      <c r="B1302" s="3" t="s">
        <v>135</v>
      </c>
      <c r="C1302" s="5">
        <v>44071</v>
      </c>
      <c r="D1302" s="79" t="s">
        <v>439</v>
      </c>
      <c r="E1302" s="3" t="s">
        <v>310</v>
      </c>
      <c r="F1302" s="2">
        <v>15400</v>
      </c>
      <c r="G1302" s="2"/>
      <c r="H1302" s="4">
        <f t="shared" si="20"/>
        <v>17305.230000000047</v>
      </c>
      <c r="I1302" s="1"/>
      <c r="J1302" s="3">
        <v>869</v>
      </c>
      <c r="K1302" s="3"/>
    </row>
    <row r="1303" spans="1:11" s="11" customFormat="1" ht="22.5" hidden="1" customHeight="1" x14ac:dyDescent="0.3">
      <c r="A1303" s="3">
        <v>2020</v>
      </c>
      <c r="B1303" s="3" t="s">
        <v>135</v>
      </c>
      <c r="C1303" s="5">
        <v>44071</v>
      </c>
      <c r="D1303" s="79" t="s">
        <v>45</v>
      </c>
      <c r="E1303" s="3" t="s">
        <v>310</v>
      </c>
      <c r="F1303" s="2">
        <v>10400</v>
      </c>
      <c r="G1303" s="2"/>
      <c r="H1303" s="4">
        <f t="shared" si="20"/>
        <v>27705.230000000047</v>
      </c>
      <c r="I1303" s="1"/>
      <c r="J1303" s="3">
        <v>870</v>
      </c>
      <c r="K1303" s="3"/>
    </row>
    <row r="1304" spans="1:11" s="11" customFormat="1" ht="22.5" hidden="1" customHeight="1" x14ac:dyDescent="0.3">
      <c r="A1304" s="3">
        <v>2020</v>
      </c>
      <c r="B1304" s="3" t="s">
        <v>135</v>
      </c>
      <c r="C1304" s="5">
        <v>44071</v>
      </c>
      <c r="D1304" s="79" t="s">
        <v>394</v>
      </c>
      <c r="E1304" s="3" t="s">
        <v>310</v>
      </c>
      <c r="F1304" s="2">
        <v>20300</v>
      </c>
      <c r="G1304" s="2"/>
      <c r="H1304" s="4">
        <f t="shared" si="20"/>
        <v>48005.230000000047</v>
      </c>
      <c r="I1304" s="1"/>
      <c r="J1304" s="3">
        <v>872</v>
      </c>
      <c r="K1304" s="3"/>
    </row>
    <row r="1305" spans="1:11" s="11" customFormat="1" ht="22.5" hidden="1" customHeight="1" x14ac:dyDescent="0.3">
      <c r="A1305" s="3">
        <v>2020</v>
      </c>
      <c r="B1305" s="3" t="s">
        <v>135</v>
      </c>
      <c r="C1305" s="5">
        <v>44072</v>
      </c>
      <c r="D1305" s="79" t="s">
        <v>323</v>
      </c>
      <c r="E1305" s="3"/>
      <c r="F1305" s="26"/>
      <c r="G1305" s="26">
        <v>3000</v>
      </c>
      <c r="H1305" s="4">
        <f t="shared" si="20"/>
        <v>45005.230000000047</v>
      </c>
      <c r="I1305" s="1"/>
      <c r="J1305" s="3">
        <v>2558</v>
      </c>
      <c r="K1305" s="3"/>
    </row>
    <row r="1306" spans="1:11" s="11" customFormat="1" ht="22.5" hidden="1" customHeight="1" thickBot="1" x14ac:dyDescent="0.35">
      <c r="A1306" s="34">
        <v>2020</v>
      </c>
      <c r="B1306" s="34" t="s">
        <v>147</v>
      </c>
      <c r="C1306" s="19">
        <v>44075</v>
      </c>
      <c r="D1306" s="132" t="s">
        <v>40</v>
      </c>
      <c r="E1306" s="34" t="s">
        <v>100</v>
      </c>
      <c r="F1306" s="21"/>
      <c r="G1306" s="21">
        <v>10000</v>
      </c>
      <c r="H1306" s="22">
        <f t="shared" si="20"/>
        <v>35005.230000000047</v>
      </c>
      <c r="I1306" s="24"/>
      <c r="J1306" s="34">
        <v>2243</v>
      </c>
      <c r="K1306" s="3"/>
    </row>
    <row r="1307" spans="1:11" s="11" customFormat="1" ht="22.5" hidden="1" customHeight="1" x14ac:dyDescent="0.3">
      <c r="A1307" s="3">
        <v>2020</v>
      </c>
      <c r="B1307" s="3" t="s">
        <v>147</v>
      </c>
      <c r="C1307" s="5">
        <v>44075</v>
      </c>
      <c r="D1307" s="79" t="s">
        <v>312</v>
      </c>
      <c r="E1307" s="3"/>
      <c r="F1307" s="2"/>
      <c r="G1307" s="2">
        <v>0.1</v>
      </c>
      <c r="H1307" s="4">
        <f t="shared" si="20"/>
        <v>35005.130000000048</v>
      </c>
      <c r="I1307" s="1"/>
      <c r="J1307" s="3">
        <v>2565</v>
      </c>
      <c r="K1307" s="3"/>
    </row>
    <row r="1308" spans="1:11" s="11" customFormat="1" ht="22.5" hidden="1" customHeight="1" x14ac:dyDescent="0.3">
      <c r="A1308" s="3">
        <v>2020</v>
      </c>
      <c r="B1308" s="3" t="s">
        <v>147</v>
      </c>
      <c r="C1308" s="5">
        <v>44075</v>
      </c>
      <c r="D1308" s="79" t="s">
        <v>312</v>
      </c>
      <c r="E1308" s="3"/>
      <c r="F1308" s="2"/>
      <c r="G1308" s="2">
        <v>40</v>
      </c>
      <c r="H1308" s="4">
        <f t="shared" si="20"/>
        <v>34965.130000000048</v>
      </c>
      <c r="I1308" s="1"/>
      <c r="J1308" s="3">
        <v>2565</v>
      </c>
      <c r="K1308" s="3"/>
    </row>
    <row r="1309" spans="1:11" s="11" customFormat="1" ht="22.5" hidden="1" customHeight="1" x14ac:dyDescent="0.3">
      <c r="A1309" s="3">
        <v>2020</v>
      </c>
      <c r="B1309" s="3" t="s">
        <v>147</v>
      </c>
      <c r="C1309" s="5">
        <v>44076</v>
      </c>
      <c r="D1309" s="79" t="s">
        <v>323</v>
      </c>
      <c r="E1309" s="3"/>
      <c r="F1309" s="2"/>
      <c r="G1309" s="2">
        <v>5000</v>
      </c>
      <c r="H1309" s="4">
        <f t="shared" si="20"/>
        <v>29965.130000000048</v>
      </c>
      <c r="I1309" s="1"/>
      <c r="J1309" s="3">
        <v>2566</v>
      </c>
      <c r="K1309" s="3"/>
    </row>
    <row r="1310" spans="1:11" s="11" customFormat="1" ht="22.5" hidden="1" customHeight="1" x14ac:dyDescent="0.3">
      <c r="A1310" s="3">
        <v>2020</v>
      </c>
      <c r="B1310" s="3" t="s">
        <v>147</v>
      </c>
      <c r="C1310" s="5">
        <v>44077</v>
      </c>
      <c r="D1310" s="79" t="s">
        <v>183</v>
      </c>
      <c r="E1310" s="3" t="s">
        <v>310</v>
      </c>
      <c r="F1310" s="2">
        <v>7300</v>
      </c>
      <c r="G1310" s="2"/>
      <c r="H1310" s="4">
        <f t="shared" si="20"/>
        <v>37265.130000000048</v>
      </c>
      <c r="I1310" s="1"/>
      <c r="J1310" s="3">
        <v>887</v>
      </c>
      <c r="K1310" s="3"/>
    </row>
    <row r="1311" spans="1:11" s="11" customFormat="1" ht="22.5" hidden="1" customHeight="1" x14ac:dyDescent="0.3">
      <c r="A1311" s="3">
        <v>2020</v>
      </c>
      <c r="B1311" s="3" t="s">
        <v>147</v>
      </c>
      <c r="C1311" s="5">
        <v>44077</v>
      </c>
      <c r="D1311" s="79" t="s">
        <v>482</v>
      </c>
      <c r="E1311" s="3" t="s">
        <v>310</v>
      </c>
      <c r="F1311" s="2">
        <v>2736.4</v>
      </c>
      <c r="G1311" s="2"/>
      <c r="H1311" s="4">
        <f t="shared" si="20"/>
        <v>40001.53000000005</v>
      </c>
      <c r="I1311" s="1"/>
      <c r="J1311" s="3">
        <v>888</v>
      </c>
      <c r="K1311" s="3"/>
    </row>
    <row r="1312" spans="1:11" s="11" customFormat="1" ht="22.5" hidden="1" customHeight="1" x14ac:dyDescent="0.3">
      <c r="A1312" s="3">
        <v>2020</v>
      </c>
      <c r="B1312" s="3" t="s">
        <v>147</v>
      </c>
      <c r="C1312" s="5">
        <v>44077</v>
      </c>
      <c r="D1312" s="79" t="s">
        <v>491</v>
      </c>
      <c r="E1312" s="3"/>
      <c r="F1312" s="2">
        <v>4800</v>
      </c>
      <c r="G1312" s="2"/>
      <c r="H1312" s="4">
        <f t="shared" si="20"/>
        <v>44801.53000000005</v>
      </c>
      <c r="I1312" s="1"/>
      <c r="J1312" s="3">
        <v>1663</v>
      </c>
      <c r="K1312" s="3"/>
    </row>
    <row r="1313" spans="1:11" s="11" customFormat="1" ht="22.5" hidden="1" customHeight="1" x14ac:dyDescent="0.3">
      <c r="A1313" s="3">
        <v>2020</v>
      </c>
      <c r="B1313" s="3" t="s">
        <v>147</v>
      </c>
      <c r="C1313" s="5">
        <v>44079</v>
      </c>
      <c r="D1313" s="79" t="s">
        <v>86</v>
      </c>
      <c r="E1313" s="3"/>
      <c r="F1313" s="2"/>
      <c r="G1313" s="2">
        <v>17558.900000000001</v>
      </c>
      <c r="H1313" s="4">
        <f t="shared" si="20"/>
        <v>27242.630000000048</v>
      </c>
      <c r="I1313" s="1"/>
      <c r="J1313" s="3">
        <v>2567</v>
      </c>
      <c r="K1313" s="3"/>
    </row>
    <row r="1314" spans="1:11" s="11" customFormat="1" ht="22.5" hidden="1" customHeight="1" x14ac:dyDescent="0.3">
      <c r="A1314" s="3">
        <v>2020</v>
      </c>
      <c r="B1314" s="3" t="s">
        <v>147</v>
      </c>
      <c r="C1314" s="5">
        <v>44081</v>
      </c>
      <c r="D1314" s="79" t="s">
        <v>376</v>
      </c>
      <c r="E1314" s="3" t="s">
        <v>100</v>
      </c>
      <c r="F1314" s="2"/>
      <c r="G1314" s="2">
        <v>1200</v>
      </c>
      <c r="H1314" s="4">
        <f t="shared" si="20"/>
        <v>26042.630000000048</v>
      </c>
      <c r="I1314" s="1"/>
      <c r="J1314" s="3">
        <v>2244</v>
      </c>
      <c r="K1314" s="3"/>
    </row>
    <row r="1315" spans="1:11" s="11" customFormat="1" ht="22.5" hidden="1" customHeight="1" x14ac:dyDescent="0.3">
      <c r="A1315" s="3">
        <v>2020</v>
      </c>
      <c r="B1315" s="3" t="s">
        <v>147</v>
      </c>
      <c r="C1315" s="5">
        <v>44081</v>
      </c>
      <c r="D1315" s="79" t="s">
        <v>40</v>
      </c>
      <c r="E1315" s="3" t="s">
        <v>100</v>
      </c>
      <c r="F1315" s="2"/>
      <c r="G1315" s="2">
        <v>8000</v>
      </c>
      <c r="H1315" s="4">
        <f t="shared" si="20"/>
        <v>18042.630000000048</v>
      </c>
      <c r="I1315" s="1"/>
      <c r="J1315" s="3">
        <v>2245</v>
      </c>
      <c r="K1315" s="3"/>
    </row>
    <row r="1316" spans="1:11" s="11" customFormat="1" ht="22.5" hidden="1" customHeight="1" x14ac:dyDescent="0.3">
      <c r="A1316" s="3">
        <v>2020</v>
      </c>
      <c r="B1316" s="3" t="s">
        <v>147</v>
      </c>
      <c r="C1316" s="5">
        <v>44081</v>
      </c>
      <c r="D1316" s="79" t="s">
        <v>312</v>
      </c>
      <c r="E1316" s="3"/>
      <c r="F1316" s="2"/>
      <c r="G1316" s="2">
        <v>0.1</v>
      </c>
      <c r="H1316" s="4">
        <f t="shared" si="20"/>
        <v>18042.53000000005</v>
      </c>
      <c r="I1316" s="1"/>
      <c r="J1316" s="3">
        <v>2565</v>
      </c>
      <c r="K1316" s="3"/>
    </row>
    <row r="1317" spans="1:11" s="11" customFormat="1" ht="22.5" hidden="1" customHeight="1" x14ac:dyDescent="0.3">
      <c r="A1317" s="3">
        <v>2020</v>
      </c>
      <c r="B1317" s="3" t="s">
        <v>147</v>
      </c>
      <c r="C1317" s="5">
        <v>44081</v>
      </c>
      <c r="D1317" s="79" t="s">
        <v>432</v>
      </c>
      <c r="E1317" s="3" t="s">
        <v>100</v>
      </c>
      <c r="F1317" s="2"/>
      <c r="G1317" s="2">
        <v>2993.3</v>
      </c>
      <c r="H1317" s="4">
        <f t="shared" si="20"/>
        <v>15049.23000000005</v>
      </c>
      <c r="I1317" s="1"/>
      <c r="J1317" s="3">
        <v>2246</v>
      </c>
      <c r="K1317" s="3"/>
    </row>
    <row r="1318" spans="1:11" s="11" customFormat="1" ht="22.5" hidden="1" customHeight="1" x14ac:dyDescent="0.3">
      <c r="A1318" s="3">
        <v>2020</v>
      </c>
      <c r="B1318" s="3" t="s">
        <v>147</v>
      </c>
      <c r="C1318" s="5">
        <v>44081</v>
      </c>
      <c r="D1318" s="79" t="s">
        <v>312</v>
      </c>
      <c r="E1318" s="3"/>
      <c r="F1318" s="2"/>
      <c r="G1318" s="2">
        <v>0.1</v>
      </c>
      <c r="H1318" s="4">
        <f t="shared" si="20"/>
        <v>15049.13000000005</v>
      </c>
      <c r="I1318" s="1"/>
      <c r="J1318" s="3">
        <v>2565</v>
      </c>
      <c r="K1318" s="3"/>
    </row>
    <row r="1319" spans="1:11" s="11" customFormat="1" ht="22.5" hidden="1" customHeight="1" x14ac:dyDescent="0.3">
      <c r="A1319" s="3">
        <v>2020</v>
      </c>
      <c r="B1319" s="3" t="s">
        <v>147</v>
      </c>
      <c r="C1319" s="5">
        <v>44081</v>
      </c>
      <c r="D1319" s="79" t="s">
        <v>515</v>
      </c>
      <c r="E1319" s="3"/>
      <c r="F1319" s="2"/>
      <c r="G1319" s="2">
        <v>300</v>
      </c>
      <c r="H1319" s="4">
        <f t="shared" si="20"/>
        <v>14749.13000000005</v>
      </c>
      <c r="I1319" s="1"/>
      <c r="J1319" s="3">
        <v>2568</v>
      </c>
      <c r="K1319" s="3"/>
    </row>
    <row r="1320" spans="1:11" s="11" customFormat="1" ht="22.5" hidden="1" customHeight="1" x14ac:dyDescent="0.3">
      <c r="A1320" s="3">
        <v>2020</v>
      </c>
      <c r="B1320" s="3" t="s">
        <v>147</v>
      </c>
      <c r="C1320" s="5">
        <v>44081</v>
      </c>
      <c r="D1320" s="79" t="s">
        <v>312</v>
      </c>
      <c r="E1320" s="3"/>
      <c r="F1320" s="2"/>
      <c r="G1320" s="2">
        <v>0.1</v>
      </c>
      <c r="H1320" s="4">
        <f t="shared" si="20"/>
        <v>14749.03000000005</v>
      </c>
      <c r="I1320" s="1"/>
      <c r="J1320" s="3">
        <v>2565</v>
      </c>
      <c r="K1320" s="3"/>
    </row>
    <row r="1321" spans="1:11" s="11" customFormat="1" ht="22.5" hidden="1" customHeight="1" x14ac:dyDescent="0.3">
      <c r="A1321" s="3">
        <v>2020</v>
      </c>
      <c r="B1321" s="3" t="s">
        <v>147</v>
      </c>
      <c r="C1321" s="5">
        <v>44082</v>
      </c>
      <c r="D1321" s="79" t="s">
        <v>151</v>
      </c>
      <c r="E1321" s="3" t="s">
        <v>310</v>
      </c>
      <c r="F1321" s="2">
        <v>2830</v>
      </c>
      <c r="G1321" s="2"/>
      <c r="H1321" s="4">
        <f t="shared" si="20"/>
        <v>17579.03000000005</v>
      </c>
      <c r="I1321" s="1"/>
      <c r="J1321" s="3">
        <v>895</v>
      </c>
      <c r="K1321" s="3"/>
    </row>
    <row r="1322" spans="1:11" s="11" customFormat="1" ht="22.5" hidden="1" customHeight="1" x14ac:dyDescent="0.3">
      <c r="A1322" s="3">
        <v>2020</v>
      </c>
      <c r="B1322" s="3" t="s">
        <v>147</v>
      </c>
      <c r="C1322" s="5">
        <v>44082</v>
      </c>
      <c r="D1322" s="79" t="s">
        <v>26</v>
      </c>
      <c r="E1322" s="3" t="s">
        <v>310</v>
      </c>
      <c r="F1322" s="2">
        <v>625</v>
      </c>
      <c r="G1322" s="2"/>
      <c r="H1322" s="4">
        <f t="shared" si="20"/>
        <v>18204.03000000005</v>
      </c>
      <c r="I1322" s="1"/>
      <c r="J1322" s="3">
        <v>896</v>
      </c>
      <c r="K1322" s="3"/>
    </row>
    <row r="1323" spans="1:11" s="11" customFormat="1" ht="22.5" hidden="1" customHeight="1" x14ac:dyDescent="0.3">
      <c r="A1323" s="3">
        <v>2020</v>
      </c>
      <c r="B1323" s="3" t="s">
        <v>147</v>
      </c>
      <c r="C1323" s="5">
        <v>44083</v>
      </c>
      <c r="D1323" s="79" t="s">
        <v>323</v>
      </c>
      <c r="E1323" s="3"/>
      <c r="F1323" s="2"/>
      <c r="G1323" s="2">
        <v>5000</v>
      </c>
      <c r="H1323" s="4">
        <f t="shared" si="20"/>
        <v>13204.03000000005</v>
      </c>
      <c r="I1323" s="1"/>
      <c r="J1323" s="3">
        <v>2569</v>
      </c>
      <c r="K1323" s="3"/>
    </row>
    <row r="1324" spans="1:11" s="11" customFormat="1" ht="22.5" hidden="1" customHeight="1" x14ac:dyDescent="0.3">
      <c r="A1324" s="3">
        <v>2020</v>
      </c>
      <c r="B1324" s="3" t="s">
        <v>147</v>
      </c>
      <c r="C1324" s="5">
        <v>44089</v>
      </c>
      <c r="D1324" s="79" t="s">
        <v>323</v>
      </c>
      <c r="E1324" s="3"/>
      <c r="F1324" s="2"/>
      <c r="G1324" s="2">
        <v>5000</v>
      </c>
      <c r="H1324" s="4">
        <f t="shared" si="20"/>
        <v>8204.0300000000498</v>
      </c>
      <c r="I1324" s="1"/>
      <c r="J1324" s="3">
        <v>2570</v>
      </c>
      <c r="K1324" s="3"/>
    </row>
    <row r="1325" spans="1:11" s="11" customFormat="1" ht="22.5" hidden="1" customHeight="1" x14ac:dyDescent="0.3">
      <c r="A1325" s="3">
        <v>2020</v>
      </c>
      <c r="B1325" s="3" t="s">
        <v>147</v>
      </c>
      <c r="C1325" s="5">
        <v>44089</v>
      </c>
      <c r="D1325" s="79" t="s">
        <v>42</v>
      </c>
      <c r="E1325" s="3"/>
      <c r="F1325" s="2"/>
      <c r="G1325" s="2">
        <v>2920</v>
      </c>
      <c r="H1325" s="4">
        <f t="shared" si="20"/>
        <v>5284.0300000000498</v>
      </c>
      <c r="I1325" s="1"/>
      <c r="J1325" s="3">
        <v>2571</v>
      </c>
      <c r="K1325" s="3"/>
    </row>
    <row r="1326" spans="1:11" s="11" customFormat="1" ht="22.5" hidden="1" customHeight="1" x14ac:dyDescent="0.3">
      <c r="A1326" s="3">
        <v>2020</v>
      </c>
      <c r="B1326" s="3" t="s">
        <v>147</v>
      </c>
      <c r="C1326" s="5">
        <v>44089</v>
      </c>
      <c r="D1326" s="79" t="s">
        <v>35</v>
      </c>
      <c r="E1326" s="3"/>
      <c r="F1326" s="2"/>
      <c r="G1326" s="2">
        <v>300</v>
      </c>
      <c r="H1326" s="4">
        <f t="shared" si="20"/>
        <v>4984.0300000000498</v>
      </c>
      <c r="I1326" s="1"/>
      <c r="J1326" s="3">
        <v>2572</v>
      </c>
      <c r="K1326" s="3"/>
    </row>
    <row r="1327" spans="1:11" s="11" customFormat="1" ht="22.5" hidden="1" customHeight="1" x14ac:dyDescent="0.3">
      <c r="A1327" s="3">
        <v>2020</v>
      </c>
      <c r="B1327" s="3" t="s">
        <v>147</v>
      </c>
      <c r="C1327" s="5">
        <v>44089</v>
      </c>
      <c r="D1327" s="79" t="s">
        <v>40</v>
      </c>
      <c r="E1327" s="3" t="s">
        <v>100</v>
      </c>
      <c r="F1327" s="2"/>
      <c r="G1327" s="2">
        <v>8000</v>
      </c>
      <c r="H1327" s="4">
        <f t="shared" si="20"/>
        <v>-3015.9699999999502</v>
      </c>
      <c r="I1327" s="1"/>
      <c r="J1327" s="3">
        <v>2247</v>
      </c>
      <c r="K1327" s="3"/>
    </row>
    <row r="1328" spans="1:11" s="11" customFormat="1" ht="22.5" hidden="1" customHeight="1" x14ac:dyDescent="0.3">
      <c r="A1328" s="3">
        <v>2020</v>
      </c>
      <c r="B1328" s="3" t="s">
        <v>147</v>
      </c>
      <c r="C1328" s="5">
        <v>44089</v>
      </c>
      <c r="D1328" s="79" t="s">
        <v>312</v>
      </c>
      <c r="E1328" s="3"/>
      <c r="F1328" s="2"/>
      <c r="G1328" s="2">
        <v>0.1</v>
      </c>
      <c r="H1328" s="4">
        <f t="shared" si="20"/>
        <v>-3016.0699999999501</v>
      </c>
      <c r="I1328" s="1"/>
      <c r="J1328" s="3">
        <v>2565</v>
      </c>
      <c r="K1328" s="3"/>
    </row>
    <row r="1329" spans="1:11" s="11" customFormat="1" ht="22.5" hidden="1" customHeight="1" x14ac:dyDescent="0.3">
      <c r="A1329" s="3">
        <v>2020</v>
      </c>
      <c r="B1329" s="3" t="s">
        <v>147</v>
      </c>
      <c r="C1329" s="5">
        <v>44089</v>
      </c>
      <c r="D1329" s="79" t="s">
        <v>508</v>
      </c>
      <c r="E1329" s="3" t="s">
        <v>310</v>
      </c>
      <c r="F1329" s="2">
        <v>6630</v>
      </c>
      <c r="G1329" s="2"/>
      <c r="H1329" s="4">
        <f t="shared" si="20"/>
        <v>3613.9300000000499</v>
      </c>
      <c r="I1329" s="1"/>
      <c r="J1329" s="3">
        <v>897</v>
      </c>
      <c r="K1329" s="3"/>
    </row>
    <row r="1330" spans="1:11" s="11" customFormat="1" ht="22.5" hidden="1" customHeight="1" x14ac:dyDescent="0.3">
      <c r="A1330" s="3">
        <v>2020</v>
      </c>
      <c r="B1330" s="3" t="s">
        <v>147</v>
      </c>
      <c r="C1330" s="5">
        <v>44091</v>
      </c>
      <c r="D1330" s="79" t="s">
        <v>359</v>
      </c>
      <c r="E1330" s="3" t="s">
        <v>310</v>
      </c>
      <c r="F1330" s="2">
        <v>4540</v>
      </c>
      <c r="G1330" s="2"/>
      <c r="H1330" s="4">
        <f t="shared" si="20"/>
        <v>8153.9300000000494</v>
      </c>
      <c r="I1330" s="1"/>
      <c r="J1330" s="3">
        <v>898</v>
      </c>
      <c r="K1330" s="3"/>
    </row>
    <row r="1331" spans="1:11" s="11" customFormat="1" ht="22.5" hidden="1" customHeight="1" x14ac:dyDescent="0.3">
      <c r="A1331" s="3">
        <v>2020</v>
      </c>
      <c r="B1331" s="3" t="s">
        <v>147</v>
      </c>
      <c r="C1331" s="5">
        <v>44092</v>
      </c>
      <c r="D1331" s="79" t="s">
        <v>45</v>
      </c>
      <c r="E1331" s="3" t="s">
        <v>310</v>
      </c>
      <c r="F1331" s="2">
        <v>10300</v>
      </c>
      <c r="G1331" s="2"/>
      <c r="H1331" s="4">
        <f t="shared" si="20"/>
        <v>18453.930000000051</v>
      </c>
      <c r="I1331" s="1"/>
      <c r="J1331" s="3">
        <v>899</v>
      </c>
      <c r="K1331" s="3"/>
    </row>
    <row r="1332" spans="1:11" s="11" customFormat="1" ht="22.5" hidden="1" customHeight="1" x14ac:dyDescent="0.3">
      <c r="A1332" s="3">
        <v>2020</v>
      </c>
      <c r="B1332" s="3" t="s">
        <v>147</v>
      </c>
      <c r="C1332" s="5">
        <v>44095</v>
      </c>
      <c r="D1332" s="79" t="s">
        <v>461</v>
      </c>
      <c r="E1332" s="3" t="s">
        <v>310</v>
      </c>
      <c r="F1332" s="2">
        <v>2300</v>
      </c>
      <c r="G1332" s="2"/>
      <c r="H1332" s="4">
        <f t="shared" si="20"/>
        <v>20753.930000000051</v>
      </c>
      <c r="I1332" s="1"/>
      <c r="J1332" s="3">
        <v>900</v>
      </c>
      <c r="K1332" s="3"/>
    </row>
    <row r="1333" spans="1:11" s="11" customFormat="1" ht="22.5" hidden="1" customHeight="1" x14ac:dyDescent="0.3">
      <c r="A1333" s="3">
        <v>2020</v>
      </c>
      <c r="B1333" s="3" t="s">
        <v>147</v>
      </c>
      <c r="C1333" s="5">
        <v>44096</v>
      </c>
      <c r="D1333" s="79" t="s">
        <v>460</v>
      </c>
      <c r="E1333" s="3" t="s">
        <v>310</v>
      </c>
      <c r="F1333" s="2">
        <v>2100</v>
      </c>
      <c r="G1333" s="2"/>
      <c r="H1333" s="4">
        <f t="shared" si="20"/>
        <v>22853.930000000051</v>
      </c>
      <c r="I1333" s="1"/>
      <c r="J1333" s="3">
        <v>901</v>
      </c>
      <c r="K1333" s="3"/>
    </row>
    <row r="1334" spans="1:11" s="11" customFormat="1" ht="22.5" hidden="1" customHeight="1" x14ac:dyDescent="0.3">
      <c r="A1334" s="3">
        <v>2020</v>
      </c>
      <c r="B1334" s="3" t="s">
        <v>147</v>
      </c>
      <c r="C1334" s="5">
        <v>44097</v>
      </c>
      <c r="D1334" s="79" t="s">
        <v>40</v>
      </c>
      <c r="E1334" s="3" t="s">
        <v>100</v>
      </c>
      <c r="F1334" s="2"/>
      <c r="G1334" s="2">
        <v>17633.27</v>
      </c>
      <c r="H1334" s="4">
        <f t="shared" si="20"/>
        <v>5220.6600000000508</v>
      </c>
      <c r="I1334" s="1"/>
      <c r="J1334" s="3">
        <v>2248</v>
      </c>
      <c r="K1334" s="3"/>
    </row>
    <row r="1335" spans="1:11" s="11" customFormat="1" ht="22.5" hidden="1" customHeight="1" x14ac:dyDescent="0.3">
      <c r="A1335" s="3">
        <v>2020</v>
      </c>
      <c r="B1335" s="3" t="s">
        <v>147</v>
      </c>
      <c r="C1335" s="5">
        <v>44097</v>
      </c>
      <c r="D1335" s="79" t="s">
        <v>312</v>
      </c>
      <c r="E1335" s="3"/>
      <c r="F1335" s="2"/>
      <c r="G1335" s="2">
        <v>0.1</v>
      </c>
      <c r="H1335" s="4">
        <f t="shared" si="20"/>
        <v>5220.5600000000504</v>
      </c>
      <c r="I1335" s="1"/>
      <c r="J1335" s="3">
        <v>2565</v>
      </c>
      <c r="K1335" s="3"/>
    </row>
    <row r="1336" spans="1:11" s="11" customFormat="1" ht="22.5" hidden="1" customHeight="1" x14ac:dyDescent="0.3">
      <c r="A1336" s="3">
        <v>2020</v>
      </c>
      <c r="B1336" s="3" t="s">
        <v>147</v>
      </c>
      <c r="C1336" s="5">
        <v>44097</v>
      </c>
      <c r="D1336" s="79" t="s">
        <v>323</v>
      </c>
      <c r="E1336" s="3"/>
      <c r="F1336" s="2"/>
      <c r="G1336" s="2">
        <v>3000</v>
      </c>
      <c r="H1336" s="4">
        <f t="shared" si="20"/>
        <v>2220.5600000000504</v>
      </c>
      <c r="I1336" s="1"/>
      <c r="J1336" s="3">
        <v>2573</v>
      </c>
      <c r="K1336" s="3"/>
    </row>
    <row r="1337" spans="1:11" s="11" customFormat="1" ht="22.5" hidden="1" customHeight="1" x14ac:dyDescent="0.3">
      <c r="A1337" s="3">
        <v>2020</v>
      </c>
      <c r="B1337" s="3" t="s">
        <v>147</v>
      </c>
      <c r="C1337" s="5">
        <v>44098</v>
      </c>
      <c r="D1337" s="79" t="s">
        <v>323</v>
      </c>
      <c r="E1337" s="3"/>
      <c r="F1337" s="2"/>
      <c r="G1337" s="2">
        <v>3000</v>
      </c>
      <c r="H1337" s="4">
        <f t="shared" si="20"/>
        <v>-779.43999999994958</v>
      </c>
      <c r="I1337" s="1"/>
      <c r="J1337" s="3">
        <v>2574</v>
      </c>
      <c r="K1337" s="3"/>
    </row>
    <row r="1338" spans="1:11" s="11" customFormat="1" ht="22.5" hidden="1" customHeight="1" x14ac:dyDescent="0.3">
      <c r="A1338" s="3">
        <v>2020</v>
      </c>
      <c r="B1338" s="3" t="s">
        <v>147</v>
      </c>
      <c r="C1338" s="5">
        <v>44098</v>
      </c>
      <c r="D1338" s="79" t="s">
        <v>482</v>
      </c>
      <c r="E1338" s="3" t="s">
        <v>310</v>
      </c>
      <c r="F1338" s="2">
        <v>912</v>
      </c>
      <c r="G1338" s="2"/>
      <c r="H1338" s="4">
        <f t="shared" si="20"/>
        <v>132.56000000005042</v>
      </c>
      <c r="I1338" s="1"/>
      <c r="J1338" s="3">
        <v>902</v>
      </c>
      <c r="K1338" s="3"/>
    </row>
    <row r="1339" spans="1:11" s="11" customFormat="1" ht="22.5" hidden="1" customHeight="1" x14ac:dyDescent="0.3">
      <c r="A1339" s="3">
        <v>2020</v>
      </c>
      <c r="B1339" s="3" t="s">
        <v>147</v>
      </c>
      <c r="C1339" s="5">
        <v>44099</v>
      </c>
      <c r="D1339" s="79" t="s">
        <v>330</v>
      </c>
      <c r="E1339" s="3" t="s">
        <v>310</v>
      </c>
      <c r="F1339" s="2">
        <v>31350</v>
      </c>
      <c r="G1339" s="2"/>
      <c r="H1339" s="4">
        <f t="shared" si="20"/>
        <v>31482.560000000049</v>
      </c>
      <c r="I1339" s="1"/>
      <c r="J1339" s="3">
        <v>908</v>
      </c>
      <c r="K1339" s="3"/>
    </row>
    <row r="1340" spans="1:11" s="11" customFormat="1" ht="22.5" hidden="1" customHeight="1" x14ac:dyDescent="0.3">
      <c r="A1340" s="3">
        <v>2020</v>
      </c>
      <c r="B1340" s="3" t="s">
        <v>147</v>
      </c>
      <c r="C1340" s="5">
        <v>44100</v>
      </c>
      <c r="D1340" s="79" t="s">
        <v>198</v>
      </c>
      <c r="E1340" s="3" t="s">
        <v>310</v>
      </c>
      <c r="F1340" s="2">
        <v>2500</v>
      </c>
      <c r="G1340" s="2"/>
      <c r="H1340" s="4">
        <f t="shared" si="20"/>
        <v>33982.560000000049</v>
      </c>
      <c r="I1340" s="1"/>
      <c r="J1340" s="3">
        <v>909</v>
      </c>
      <c r="K1340" s="3"/>
    </row>
    <row r="1341" spans="1:11" s="11" customFormat="1" ht="22.5" hidden="1" customHeight="1" x14ac:dyDescent="0.3">
      <c r="A1341" s="3">
        <v>2020</v>
      </c>
      <c r="B1341" s="3" t="s">
        <v>147</v>
      </c>
      <c r="C1341" s="5">
        <v>44102</v>
      </c>
      <c r="D1341" s="79" t="s">
        <v>323</v>
      </c>
      <c r="E1341" s="3"/>
      <c r="F1341" s="2"/>
      <c r="G1341" s="2">
        <v>3000</v>
      </c>
      <c r="H1341" s="4">
        <f t="shared" si="20"/>
        <v>30982.560000000049</v>
      </c>
      <c r="I1341" s="1"/>
      <c r="J1341" s="3">
        <v>2575</v>
      </c>
      <c r="K1341" s="3"/>
    </row>
    <row r="1342" spans="1:11" s="11" customFormat="1" ht="22.5" hidden="1" customHeight="1" x14ac:dyDescent="0.3">
      <c r="A1342" s="3">
        <v>2020</v>
      </c>
      <c r="B1342" s="3" t="s">
        <v>147</v>
      </c>
      <c r="C1342" s="5">
        <v>44102</v>
      </c>
      <c r="D1342" s="79" t="s">
        <v>313</v>
      </c>
      <c r="E1342" s="3"/>
      <c r="F1342" s="2">
        <v>60000</v>
      </c>
      <c r="G1342" s="2"/>
      <c r="H1342" s="4">
        <f t="shared" si="20"/>
        <v>90982.560000000056</v>
      </c>
      <c r="I1342" s="1"/>
      <c r="J1342" s="3"/>
      <c r="K1342" s="3"/>
    </row>
    <row r="1343" spans="1:11" s="11" customFormat="1" ht="22.5" hidden="1" customHeight="1" x14ac:dyDescent="0.3">
      <c r="A1343" s="3">
        <v>2020</v>
      </c>
      <c r="B1343" s="3" t="s">
        <v>147</v>
      </c>
      <c r="C1343" s="5">
        <v>44102</v>
      </c>
      <c r="D1343" s="79" t="s">
        <v>505</v>
      </c>
      <c r="E1343" s="3" t="s">
        <v>100</v>
      </c>
      <c r="F1343" s="2"/>
      <c r="G1343" s="2">
        <v>1086.56</v>
      </c>
      <c r="H1343" s="4">
        <f t="shared" si="20"/>
        <v>89896.000000000058</v>
      </c>
      <c r="I1343" s="1"/>
      <c r="J1343" s="3">
        <v>2228</v>
      </c>
      <c r="K1343" s="3"/>
    </row>
    <row r="1344" spans="1:11" s="11" customFormat="1" ht="22.5" hidden="1" customHeight="1" x14ac:dyDescent="0.3">
      <c r="A1344" s="3">
        <v>2020</v>
      </c>
      <c r="B1344" s="3" t="s">
        <v>147</v>
      </c>
      <c r="C1344" s="5">
        <v>44102</v>
      </c>
      <c r="D1344" s="79" t="s">
        <v>502</v>
      </c>
      <c r="E1344" s="3" t="s">
        <v>100</v>
      </c>
      <c r="F1344" s="2"/>
      <c r="G1344" s="2">
        <v>3467</v>
      </c>
      <c r="H1344" s="4">
        <f t="shared" si="20"/>
        <v>86429.000000000058</v>
      </c>
      <c r="I1344" s="1"/>
      <c r="J1344" s="3">
        <v>2229</v>
      </c>
      <c r="K1344" s="3"/>
    </row>
    <row r="1345" spans="1:11" s="11" customFormat="1" ht="22.5" hidden="1" customHeight="1" x14ac:dyDescent="0.3">
      <c r="A1345" s="3">
        <v>2020</v>
      </c>
      <c r="B1345" s="3" t="s">
        <v>147</v>
      </c>
      <c r="C1345" s="5">
        <v>44102</v>
      </c>
      <c r="D1345" s="79" t="s">
        <v>497</v>
      </c>
      <c r="E1345" s="3" t="s">
        <v>100</v>
      </c>
      <c r="F1345" s="2"/>
      <c r="G1345" s="2">
        <v>9420.7999999999993</v>
      </c>
      <c r="H1345" s="4">
        <f t="shared" si="20"/>
        <v>77008.200000000055</v>
      </c>
      <c r="I1345" s="1"/>
      <c r="J1345" s="3">
        <v>2230</v>
      </c>
      <c r="K1345" s="3"/>
    </row>
    <row r="1346" spans="1:11" s="11" customFormat="1" ht="22.5" hidden="1" customHeight="1" x14ac:dyDescent="0.3">
      <c r="A1346" s="3">
        <v>2020</v>
      </c>
      <c r="B1346" s="3" t="s">
        <v>147</v>
      </c>
      <c r="C1346" s="5">
        <v>44102</v>
      </c>
      <c r="D1346" s="79" t="s">
        <v>501</v>
      </c>
      <c r="E1346" s="3" t="s">
        <v>100</v>
      </c>
      <c r="F1346" s="2"/>
      <c r="G1346" s="2">
        <v>23956.6</v>
      </c>
      <c r="H1346" s="4">
        <f t="shared" si="20"/>
        <v>53051.600000000057</v>
      </c>
      <c r="I1346" s="1"/>
      <c r="J1346" s="3">
        <v>2231</v>
      </c>
      <c r="K1346" s="3"/>
    </row>
    <row r="1347" spans="1:11" s="11" customFormat="1" ht="22.5" hidden="1" customHeight="1" x14ac:dyDescent="0.3">
      <c r="A1347" s="3">
        <v>2020</v>
      </c>
      <c r="B1347" s="3" t="s">
        <v>147</v>
      </c>
      <c r="C1347" s="5">
        <v>44102</v>
      </c>
      <c r="D1347" s="79" t="s">
        <v>500</v>
      </c>
      <c r="E1347" s="3" t="s">
        <v>100</v>
      </c>
      <c r="F1347" s="2"/>
      <c r="G1347" s="2">
        <v>1974</v>
      </c>
      <c r="H1347" s="4">
        <f t="shared" si="20"/>
        <v>51077.600000000057</v>
      </c>
      <c r="I1347" s="1"/>
      <c r="J1347" s="3">
        <v>2232</v>
      </c>
      <c r="K1347" s="3"/>
    </row>
    <row r="1348" spans="1:11" s="11" customFormat="1" ht="22.5" hidden="1" customHeight="1" x14ac:dyDescent="0.3">
      <c r="A1348" s="3">
        <v>2020</v>
      </c>
      <c r="B1348" s="3" t="s">
        <v>147</v>
      </c>
      <c r="C1348" s="5">
        <v>44102</v>
      </c>
      <c r="D1348" s="79" t="s">
        <v>506</v>
      </c>
      <c r="E1348" s="3" t="s">
        <v>100</v>
      </c>
      <c r="F1348" s="2"/>
      <c r="G1348" s="2">
        <v>2250</v>
      </c>
      <c r="H1348" s="4">
        <f t="shared" ref="H1348:H1411" si="21">H1347+F1348-G1348</f>
        <v>48827.600000000057</v>
      </c>
      <c r="I1348" s="1"/>
      <c r="J1348" s="3">
        <v>2233</v>
      </c>
      <c r="K1348" s="3"/>
    </row>
    <row r="1349" spans="1:11" s="11" customFormat="1" ht="22.5" hidden="1" customHeight="1" x14ac:dyDescent="0.3">
      <c r="A1349" s="3">
        <v>2020</v>
      </c>
      <c r="B1349" s="3" t="s">
        <v>147</v>
      </c>
      <c r="C1349" s="5">
        <v>44102</v>
      </c>
      <c r="D1349" s="79" t="s">
        <v>503</v>
      </c>
      <c r="E1349" s="3" t="s">
        <v>100</v>
      </c>
      <c r="F1349" s="2"/>
      <c r="G1349" s="2">
        <v>6815</v>
      </c>
      <c r="H1349" s="4">
        <f t="shared" si="21"/>
        <v>42012.600000000057</v>
      </c>
      <c r="I1349" s="1"/>
      <c r="J1349" s="3">
        <v>2234</v>
      </c>
      <c r="K1349" s="3"/>
    </row>
    <row r="1350" spans="1:11" s="11" customFormat="1" ht="22.5" hidden="1" customHeight="1" x14ac:dyDescent="0.3">
      <c r="A1350" s="3">
        <v>2020</v>
      </c>
      <c r="B1350" s="3" t="s">
        <v>147</v>
      </c>
      <c r="C1350" s="5">
        <v>44102</v>
      </c>
      <c r="D1350" s="79" t="s">
        <v>520</v>
      </c>
      <c r="E1350" s="3" t="s">
        <v>100</v>
      </c>
      <c r="F1350" s="2"/>
      <c r="G1350" s="2">
        <v>2785</v>
      </c>
      <c r="H1350" s="4">
        <f t="shared" si="21"/>
        <v>39227.600000000057</v>
      </c>
      <c r="I1350" s="1"/>
      <c r="J1350" s="3">
        <v>2235</v>
      </c>
      <c r="K1350" s="3"/>
    </row>
    <row r="1351" spans="1:11" s="11" customFormat="1" ht="22.5" hidden="1" customHeight="1" x14ac:dyDescent="0.3">
      <c r="A1351" s="3">
        <v>2020</v>
      </c>
      <c r="B1351" s="3" t="s">
        <v>147</v>
      </c>
      <c r="C1351" s="5">
        <v>44102</v>
      </c>
      <c r="D1351" s="79" t="s">
        <v>521</v>
      </c>
      <c r="E1351" s="3" t="s">
        <v>100</v>
      </c>
      <c r="F1351" s="2"/>
      <c r="G1351" s="2">
        <v>1652</v>
      </c>
      <c r="H1351" s="4">
        <f t="shared" si="21"/>
        <v>37575.600000000057</v>
      </c>
      <c r="I1351" s="1"/>
      <c r="J1351" s="3">
        <v>2236</v>
      </c>
      <c r="K1351" s="3"/>
    </row>
    <row r="1352" spans="1:11" s="11" customFormat="1" ht="22.5" hidden="1" customHeight="1" x14ac:dyDescent="0.3">
      <c r="A1352" s="3">
        <v>2020</v>
      </c>
      <c r="B1352" s="3" t="s">
        <v>147</v>
      </c>
      <c r="C1352" s="5">
        <v>44102</v>
      </c>
      <c r="D1352" s="79" t="s">
        <v>304</v>
      </c>
      <c r="E1352" s="3" t="s">
        <v>100</v>
      </c>
      <c r="F1352" s="2"/>
      <c r="G1352" s="2">
        <v>2300</v>
      </c>
      <c r="H1352" s="4">
        <f t="shared" si="21"/>
        <v>35275.600000000057</v>
      </c>
      <c r="I1352" s="1"/>
      <c r="J1352" s="3">
        <v>2237</v>
      </c>
      <c r="K1352" s="3"/>
    </row>
    <row r="1353" spans="1:11" s="11" customFormat="1" ht="22.5" hidden="1" customHeight="1" x14ac:dyDescent="0.3">
      <c r="A1353" s="3">
        <v>2020</v>
      </c>
      <c r="B1353" s="3" t="s">
        <v>147</v>
      </c>
      <c r="C1353" s="5">
        <v>44102</v>
      </c>
      <c r="D1353" s="79" t="s">
        <v>396</v>
      </c>
      <c r="E1353" s="3" t="s">
        <v>100</v>
      </c>
      <c r="F1353" s="2"/>
      <c r="G1353" s="2">
        <v>2950</v>
      </c>
      <c r="H1353" s="4">
        <f t="shared" si="21"/>
        <v>32325.600000000057</v>
      </c>
      <c r="I1353" s="1"/>
      <c r="J1353" s="3">
        <v>2238</v>
      </c>
      <c r="K1353" s="3"/>
    </row>
    <row r="1354" spans="1:11" s="11" customFormat="1" ht="22.5" hidden="1" customHeight="1" x14ac:dyDescent="0.3">
      <c r="A1354" s="3">
        <v>2020</v>
      </c>
      <c r="B1354" s="3" t="s">
        <v>147</v>
      </c>
      <c r="C1354" s="5">
        <v>44102</v>
      </c>
      <c r="D1354" s="79" t="s">
        <v>522</v>
      </c>
      <c r="E1354" s="3" t="s">
        <v>100</v>
      </c>
      <c r="F1354" s="2"/>
      <c r="G1354" s="2">
        <v>500</v>
      </c>
      <c r="H1354" s="4">
        <f t="shared" si="21"/>
        <v>31825.600000000057</v>
      </c>
      <c r="I1354" s="1"/>
      <c r="J1354" s="3">
        <v>2239</v>
      </c>
      <c r="K1354" s="3"/>
    </row>
    <row r="1355" spans="1:11" s="11" customFormat="1" ht="22.5" hidden="1" customHeight="1" x14ac:dyDescent="0.3">
      <c r="A1355" s="3">
        <v>2020</v>
      </c>
      <c r="B1355" s="3" t="s">
        <v>147</v>
      </c>
      <c r="C1355" s="5">
        <v>44102</v>
      </c>
      <c r="D1355" s="79" t="s">
        <v>483</v>
      </c>
      <c r="E1355" s="3" t="s">
        <v>100</v>
      </c>
      <c r="F1355" s="2"/>
      <c r="G1355" s="2">
        <v>850</v>
      </c>
      <c r="H1355" s="4">
        <f t="shared" si="21"/>
        <v>30975.600000000057</v>
      </c>
      <c r="I1355" s="1"/>
      <c r="J1355" s="3">
        <v>2240</v>
      </c>
      <c r="K1355" s="3"/>
    </row>
    <row r="1356" spans="1:11" s="11" customFormat="1" ht="22.5" hidden="1" customHeight="1" x14ac:dyDescent="0.3">
      <c r="A1356" s="3">
        <v>2020</v>
      </c>
      <c r="B1356" s="3" t="s">
        <v>147</v>
      </c>
      <c r="C1356" s="5">
        <v>44102</v>
      </c>
      <c r="D1356" s="79" t="s">
        <v>498</v>
      </c>
      <c r="E1356" s="3" t="s">
        <v>100</v>
      </c>
      <c r="F1356" s="2"/>
      <c r="G1356" s="2">
        <v>2400</v>
      </c>
      <c r="H1356" s="4">
        <f t="shared" si="21"/>
        <v>28575.600000000057</v>
      </c>
      <c r="I1356" s="1"/>
      <c r="J1356" s="3">
        <v>2241</v>
      </c>
      <c r="K1356" s="3"/>
    </row>
    <row r="1357" spans="1:11" s="11" customFormat="1" ht="22.5" hidden="1" customHeight="1" x14ac:dyDescent="0.3">
      <c r="A1357" s="3">
        <v>2020</v>
      </c>
      <c r="B1357" s="3" t="s">
        <v>147</v>
      </c>
      <c r="C1357" s="5">
        <v>44102</v>
      </c>
      <c r="D1357" s="79" t="s">
        <v>182</v>
      </c>
      <c r="E1357" s="3" t="s">
        <v>100</v>
      </c>
      <c r="F1357" s="2"/>
      <c r="G1357" s="2">
        <v>3790</v>
      </c>
      <c r="H1357" s="4">
        <f t="shared" si="21"/>
        <v>24785.600000000057</v>
      </c>
      <c r="I1357" s="1"/>
      <c r="J1357" s="3">
        <v>2242</v>
      </c>
      <c r="K1357" s="3"/>
    </row>
    <row r="1358" spans="1:11" s="11" customFormat="1" ht="22.5" hidden="1" customHeight="1" x14ac:dyDescent="0.3">
      <c r="A1358" s="3">
        <v>2020</v>
      </c>
      <c r="B1358" s="3" t="s">
        <v>147</v>
      </c>
      <c r="C1358" s="5">
        <v>44102</v>
      </c>
      <c r="D1358" s="79" t="s">
        <v>312</v>
      </c>
      <c r="E1358" s="3"/>
      <c r="F1358" s="2"/>
      <c r="G1358" s="2">
        <v>1.1000000000000001</v>
      </c>
      <c r="H1358" s="4">
        <f t="shared" si="21"/>
        <v>24784.500000000058</v>
      </c>
      <c r="I1358" s="1"/>
      <c r="J1358" s="3">
        <v>2565</v>
      </c>
      <c r="K1358" s="3"/>
    </row>
    <row r="1359" spans="1:11" s="11" customFormat="1" ht="22.5" hidden="1" customHeight="1" x14ac:dyDescent="0.3">
      <c r="A1359" s="3">
        <v>2020</v>
      </c>
      <c r="B1359" s="3" t="s">
        <v>147</v>
      </c>
      <c r="C1359" s="5">
        <v>44103</v>
      </c>
      <c r="D1359" s="79" t="s">
        <v>461</v>
      </c>
      <c r="E1359" s="3" t="s">
        <v>310</v>
      </c>
      <c r="F1359" s="2">
        <v>2300</v>
      </c>
      <c r="G1359" s="2"/>
      <c r="H1359" s="4">
        <f t="shared" si="21"/>
        <v>27084.500000000058</v>
      </c>
      <c r="I1359" s="1"/>
      <c r="J1359" s="3">
        <v>910</v>
      </c>
      <c r="K1359" s="3"/>
    </row>
    <row r="1360" spans="1:11" s="11" customFormat="1" ht="22.5" hidden="1" customHeight="1" x14ac:dyDescent="0.3">
      <c r="A1360" s="3">
        <v>2020</v>
      </c>
      <c r="B1360" s="3" t="s">
        <v>147</v>
      </c>
      <c r="C1360" s="5">
        <v>44103</v>
      </c>
      <c r="D1360" s="79" t="s">
        <v>464</v>
      </c>
      <c r="E1360" s="3" t="s">
        <v>310</v>
      </c>
      <c r="F1360" s="26">
        <v>5760</v>
      </c>
      <c r="G1360" s="26"/>
      <c r="H1360" s="4">
        <f t="shared" si="21"/>
        <v>32844.500000000058</v>
      </c>
      <c r="I1360" s="1"/>
      <c r="J1360" s="3">
        <v>911</v>
      </c>
      <c r="K1360" s="3"/>
    </row>
    <row r="1361" spans="1:11" s="80" customFormat="1" ht="22.5" hidden="1" customHeight="1" thickBot="1" x14ac:dyDescent="0.35">
      <c r="A1361" s="34">
        <v>2020</v>
      </c>
      <c r="B1361" s="34" t="s">
        <v>459</v>
      </c>
      <c r="C1361" s="19">
        <v>44105</v>
      </c>
      <c r="D1361" s="132" t="s">
        <v>515</v>
      </c>
      <c r="E1361" s="34"/>
      <c r="F1361" s="21"/>
      <c r="G1361" s="21">
        <v>300</v>
      </c>
      <c r="H1361" s="22">
        <f t="shared" si="21"/>
        <v>32544.500000000058</v>
      </c>
      <c r="I1361" s="24" t="s">
        <v>516</v>
      </c>
      <c r="J1361" s="34">
        <v>2584</v>
      </c>
      <c r="K1361" s="34"/>
    </row>
    <row r="1362" spans="1:11" s="11" customFormat="1" ht="22.5" hidden="1" customHeight="1" x14ac:dyDescent="0.3">
      <c r="A1362" s="3">
        <v>2020</v>
      </c>
      <c r="B1362" s="3" t="s">
        <v>459</v>
      </c>
      <c r="C1362" s="5">
        <v>44105</v>
      </c>
      <c r="D1362" s="79" t="s">
        <v>515</v>
      </c>
      <c r="E1362" s="3"/>
      <c r="F1362" s="2"/>
      <c r="G1362" s="2">
        <v>600</v>
      </c>
      <c r="H1362" s="4">
        <f t="shared" si="21"/>
        <v>31944.500000000058</v>
      </c>
      <c r="I1362" s="1" t="s">
        <v>523</v>
      </c>
      <c r="J1362" s="3">
        <v>2585</v>
      </c>
      <c r="K1362" s="3"/>
    </row>
    <row r="1363" spans="1:11" s="11" customFormat="1" ht="22.5" hidden="1" customHeight="1" x14ac:dyDescent="0.3">
      <c r="A1363" s="3">
        <v>2020</v>
      </c>
      <c r="B1363" s="3" t="s">
        <v>459</v>
      </c>
      <c r="C1363" s="5">
        <v>44105</v>
      </c>
      <c r="D1363" s="79" t="s">
        <v>312</v>
      </c>
      <c r="E1363" s="3"/>
      <c r="F1363" s="2"/>
      <c r="G1363" s="2">
        <v>0.1</v>
      </c>
      <c r="H1363" s="4">
        <f t="shared" si="21"/>
        <v>31944.40000000006</v>
      </c>
      <c r="I1363" s="1"/>
      <c r="J1363" s="3">
        <v>2586</v>
      </c>
      <c r="K1363" s="3"/>
    </row>
    <row r="1364" spans="1:11" s="11" customFormat="1" ht="22.5" hidden="1" customHeight="1" x14ac:dyDescent="0.3">
      <c r="A1364" s="3">
        <v>2020</v>
      </c>
      <c r="B1364" s="3" t="s">
        <v>459</v>
      </c>
      <c r="C1364" s="5">
        <v>44105</v>
      </c>
      <c r="D1364" s="79" t="s">
        <v>312</v>
      </c>
      <c r="E1364" s="3"/>
      <c r="F1364" s="2"/>
      <c r="G1364" s="2">
        <v>40</v>
      </c>
      <c r="H1364" s="4">
        <f t="shared" si="21"/>
        <v>31904.40000000006</v>
      </c>
      <c r="I1364" s="1"/>
      <c r="J1364" s="3">
        <v>2586</v>
      </c>
      <c r="K1364" s="3"/>
    </row>
    <row r="1365" spans="1:11" s="11" customFormat="1" ht="22.5" hidden="1" customHeight="1" x14ac:dyDescent="0.3">
      <c r="A1365" s="3">
        <v>2020</v>
      </c>
      <c r="B1365" s="3" t="s">
        <v>459</v>
      </c>
      <c r="C1365" s="5">
        <v>44105</v>
      </c>
      <c r="D1365" s="79" t="s">
        <v>158</v>
      </c>
      <c r="E1365" s="3" t="s">
        <v>310</v>
      </c>
      <c r="F1365" s="2">
        <v>15620</v>
      </c>
      <c r="G1365" s="2"/>
      <c r="H1365" s="4">
        <f t="shared" si="21"/>
        <v>47524.40000000006</v>
      </c>
      <c r="I1365" s="1"/>
      <c r="J1365" s="3">
        <v>912</v>
      </c>
      <c r="K1365" s="3"/>
    </row>
    <row r="1366" spans="1:11" s="11" customFormat="1" ht="22.5" hidden="1" customHeight="1" x14ac:dyDescent="0.3">
      <c r="A1366" s="3">
        <v>2020</v>
      </c>
      <c r="B1366" s="3" t="s">
        <v>459</v>
      </c>
      <c r="C1366" s="5">
        <v>44107</v>
      </c>
      <c r="D1366" s="79" t="s">
        <v>323</v>
      </c>
      <c r="E1366" s="3"/>
      <c r="F1366" s="2"/>
      <c r="G1366" s="2">
        <v>5000</v>
      </c>
      <c r="H1366" s="4">
        <f t="shared" si="21"/>
        <v>42524.40000000006</v>
      </c>
      <c r="I1366" s="1"/>
      <c r="J1366" s="3">
        <v>2587</v>
      </c>
      <c r="K1366" s="3"/>
    </row>
    <row r="1367" spans="1:11" s="11" customFormat="1" ht="22.5" hidden="1" customHeight="1" x14ac:dyDescent="0.3">
      <c r="A1367" s="3">
        <v>2020</v>
      </c>
      <c r="B1367" s="3" t="s">
        <v>459</v>
      </c>
      <c r="C1367" s="5">
        <v>44108</v>
      </c>
      <c r="D1367" s="79" t="s">
        <v>86</v>
      </c>
      <c r="E1367" s="3"/>
      <c r="F1367" s="2"/>
      <c r="G1367" s="2">
        <v>18672.2</v>
      </c>
      <c r="H1367" s="4">
        <f t="shared" si="21"/>
        <v>23852.200000000059</v>
      </c>
      <c r="I1367" s="1"/>
      <c r="J1367" s="3">
        <v>2588</v>
      </c>
      <c r="K1367" s="3"/>
    </row>
    <row r="1368" spans="1:11" s="11" customFormat="1" ht="22.5" hidden="1" customHeight="1" x14ac:dyDescent="0.3">
      <c r="A1368" s="3">
        <v>2020</v>
      </c>
      <c r="B1368" s="3" t="s">
        <v>459</v>
      </c>
      <c r="C1368" s="5">
        <v>44109</v>
      </c>
      <c r="D1368" s="79" t="s">
        <v>183</v>
      </c>
      <c r="E1368" s="3" t="s">
        <v>310</v>
      </c>
      <c r="F1368" s="2">
        <v>2799.44</v>
      </c>
      <c r="G1368" s="2"/>
      <c r="H1368" s="4">
        <f t="shared" si="21"/>
        <v>26651.640000000058</v>
      </c>
      <c r="I1368" s="1"/>
      <c r="J1368" s="3">
        <v>913</v>
      </c>
      <c r="K1368" s="3"/>
    </row>
    <row r="1369" spans="1:11" s="11" customFormat="1" ht="22.5" hidden="1" customHeight="1" x14ac:dyDescent="0.3">
      <c r="A1369" s="3">
        <v>2020</v>
      </c>
      <c r="B1369" s="3" t="s">
        <v>459</v>
      </c>
      <c r="C1369" s="5">
        <v>44110</v>
      </c>
      <c r="D1369" s="79" t="s">
        <v>525</v>
      </c>
      <c r="E1369" s="3" t="s">
        <v>310</v>
      </c>
      <c r="F1369" s="2">
        <v>7650</v>
      </c>
      <c r="G1369" s="2"/>
      <c r="H1369" s="4">
        <f t="shared" si="21"/>
        <v>34301.640000000058</v>
      </c>
      <c r="I1369" s="1"/>
      <c r="J1369" s="3">
        <v>914</v>
      </c>
      <c r="K1369" s="3"/>
    </row>
    <row r="1370" spans="1:11" s="11" customFormat="1" ht="22.5" hidden="1" customHeight="1" x14ac:dyDescent="0.3">
      <c r="A1370" s="3">
        <v>2020</v>
      </c>
      <c r="B1370" s="3" t="s">
        <v>459</v>
      </c>
      <c r="C1370" s="5">
        <v>44111</v>
      </c>
      <c r="D1370" s="79" t="s">
        <v>165</v>
      </c>
      <c r="E1370" s="3" t="s">
        <v>310</v>
      </c>
      <c r="F1370" s="2">
        <v>850</v>
      </c>
      <c r="G1370" s="2"/>
      <c r="H1370" s="4">
        <f t="shared" si="21"/>
        <v>35151.640000000058</v>
      </c>
      <c r="I1370" s="1"/>
      <c r="J1370" s="3">
        <v>915</v>
      </c>
      <c r="K1370" s="3"/>
    </row>
    <row r="1371" spans="1:11" s="11" customFormat="1" ht="22.5" hidden="1" customHeight="1" x14ac:dyDescent="0.3">
      <c r="A1371" s="3">
        <v>2020</v>
      </c>
      <c r="B1371" s="3" t="s">
        <v>459</v>
      </c>
      <c r="C1371" s="5">
        <v>44111</v>
      </c>
      <c r="D1371" s="79" t="s">
        <v>151</v>
      </c>
      <c r="E1371" s="3" t="s">
        <v>310</v>
      </c>
      <c r="F1371" s="2">
        <v>11575</v>
      </c>
      <c r="G1371" s="2"/>
      <c r="H1371" s="4">
        <f t="shared" si="21"/>
        <v>46726.640000000058</v>
      </c>
      <c r="I1371" s="1"/>
      <c r="J1371" s="3">
        <v>916</v>
      </c>
      <c r="K1371" s="3"/>
    </row>
    <row r="1372" spans="1:11" s="11" customFormat="1" ht="22.5" hidden="1" customHeight="1" x14ac:dyDescent="0.3">
      <c r="A1372" s="3">
        <v>2020</v>
      </c>
      <c r="B1372" s="3" t="s">
        <v>459</v>
      </c>
      <c r="C1372" s="5">
        <v>44112</v>
      </c>
      <c r="D1372" s="79" t="s">
        <v>491</v>
      </c>
      <c r="E1372" s="3"/>
      <c r="F1372" s="2">
        <v>4800</v>
      </c>
      <c r="G1372" s="2"/>
      <c r="H1372" s="4">
        <f t="shared" si="21"/>
        <v>51526.640000000058</v>
      </c>
      <c r="I1372" s="1"/>
      <c r="J1372" s="3">
        <v>1664</v>
      </c>
      <c r="K1372" s="3"/>
    </row>
    <row r="1373" spans="1:11" s="11" customFormat="1" ht="22.5" hidden="1" customHeight="1" x14ac:dyDescent="0.3">
      <c r="A1373" s="3">
        <v>2020</v>
      </c>
      <c r="B1373" s="3" t="s">
        <v>459</v>
      </c>
      <c r="C1373" s="5">
        <v>44113</v>
      </c>
      <c r="D1373" s="79" t="s">
        <v>323</v>
      </c>
      <c r="E1373" s="3"/>
      <c r="F1373" s="2"/>
      <c r="G1373" s="2">
        <v>5000</v>
      </c>
      <c r="H1373" s="4">
        <f t="shared" si="21"/>
        <v>46526.640000000058</v>
      </c>
      <c r="I1373" s="1"/>
      <c r="J1373" s="3">
        <v>2589</v>
      </c>
      <c r="K1373" s="3"/>
    </row>
    <row r="1374" spans="1:11" s="11" customFormat="1" ht="22.5" hidden="1" customHeight="1" x14ac:dyDescent="0.3">
      <c r="A1374" s="3">
        <v>2020</v>
      </c>
      <c r="B1374" s="3" t="s">
        <v>459</v>
      </c>
      <c r="C1374" s="5">
        <v>44113</v>
      </c>
      <c r="D1374" s="79" t="s">
        <v>460</v>
      </c>
      <c r="E1374" s="3" t="s">
        <v>310</v>
      </c>
      <c r="F1374" s="2">
        <v>1100</v>
      </c>
      <c r="G1374" s="2"/>
      <c r="H1374" s="4">
        <f t="shared" si="21"/>
        <v>47626.640000000058</v>
      </c>
      <c r="I1374" s="1"/>
      <c r="J1374" s="3">
        <v>922</v>
      </c>
      <c r="K1374" s="3"/>
    </row>
    <row r="1375" spans="1:11" s="11" customFormat="1" ht="22.5" hidden="1" customHeight="1" x14ac:dyDescent="0.3">
      <c r="A1375" s="3">
        <v>2020</v>
      </c>
      <c r="B1375" s="3" t="s">
        <v>459</v>
      </c>
      <c r="C1375" s="5">
        <v>44116</v>
      </c>
      <c r="D1375" s="79" t="s">
        <v>526</v>
      </c>
      <c r="E1375" s="3"/>
      <c r="F1375" s="2"/>
      <c r="G1375" s="2">
        <v>17787</v>
      </c>
      <c r="H1375" s="4">
        <f t="shared" si="21"/>
        <v>29839.640000000058</v>
      </c>
      <c r="I1375" s="1"/>
      <c r="J1375" s="3">
        <v>2590</v>
      </c>
      <c r="K1375" s="3"/>
    </row>
    <row r="1376" spans="1:11" s="11" customFormat="1" ht="22.5" hidden="1" customHeight="1" x14ac:dyDescent="0.3">
      <c r="A1376" s="3">
        <v>2020</v>
      </c>
      <c r="B1376" s="3" t="s">
        <v>459</v>
      </c>
      <c r="C1376" s="5">
        <v>44116</v>
      </c>
      <c r="D1376" s="79" t="s">
        <v>312</v>
      </c>
      <c r="E1376" s="3"/>
      <c r="F1376" s="2"/>
      <c r="G1376" s="2">
        <v>0.5</v>
      </c>
      <c r="H1376" s="4">
        <f t="shared" si="21"/>
        <v>29839.140000000058</v>
      </c>
      <c r="I1376" s="1"/>
      <c r="J1376" s="3">
        <v>2586</v>
      </c>
      <c r="K1376" s="3"/>
    </row>
    <row r="1377" spans="1:11" s="11" customFormat="1" ht="22.5" hidden="1" customHeight="1" x14ac:dyDescent="0.3">
      <c r="A1377" s="3">
        <v>2020</v>
      </c>
      <c r="B1377" s="3" t="s">
        <v>459</v>
      </c>
      <c r="C1377" s="5">
        <v>44117</v>
      </c>
      <c r="D1377" s="79" t="s">
        <v>1447</v>
      </c>
      <c r="E1377" s="3" t="s">
        <v>310</v>
      </c>
      <c r="F1377" s="2">
        <v>1600</v>
      </c>
      <c r="G1377" s="2"/>
      <c r="H1377" s="4">
        <f t="shared" si="21"/>
        <v>31439.140000000058</v>
      </c>
      <c r="I1377" s="1"/>
      <c r="J1377" s="3">
        <v>923</v>
      </c>
      <c r="K1377" s="3"/>
    </row>
    <row r="1378" spans="1:11" s="11" customFormat="1" ht="22.5" hidden="1" customHeight="1" x14ac:dyDescent="0.3">
      <c r="A1378" s="3">
        <v>2020</v>
      </c>
      <c r="B1378" s="3" t="s">
        <v>459</v>
      </c>
      <c r="C1378" s="5">
        <v>44119</v>
      </c>
      <c r="D1378" s="79" t="s">
        <v>40</v>
      </c>
      <c r="E1378" s="3" t="s">
        <v>100</v>
      </c>
      <c r="F1378" s="2"/>
      <c r="G1378" s="2">
        <v>15000</v>
      </c>
      <c r="H1378" s="4">
        <f t="shared" si="21"/>
        <v>16439.140000000058</v>
      </c>
      <c r="I1378" s="1"/>
      <c r="J1378" s="3">
        <v>2249</v>
      </c>
      <c r="K1378" s="3"/>
    </row>
    <row r="1379" spans="1:11" s="11" customFormat="1" ht="22.5" hidden="1" customHeight="1" x14ac:dyDescent="0.3">
      <c r="A1379" s="3">
        <v>2020</v>
      </c>
      <c r="B1379" s="3" t="s">
        <v>459</v>
      </c>
      <c r="C1379" s="5">
        <v>44119</v>
      </c>
      <c r="D1379" s="79" t="s">
        <v>312</v>
      </c>
      <c r="E1379" s="3"/>
      <c r="F1379" s="2"/>
      <c r="G1379" s="2">
        <v>0.1</v>
      </c>
      <c r="H1379" s="4">
        <f t="shared" si="21"/>
        <v>16439.040000000059</v>
      </c>
      <c r="I1379" s="1"/>
      <c r="J1379" s="3">
        <v>2586</v>
      </c>
      <c r="K1379" s="3"/>
    </row>
    <row r="1380" spans="1:11" s="11" customFormat="1" ht="22.5" hidden="1" customHeight="1" x14ac:dyDescent="0.3">
      <c r="A1380" s="3">
        <v>2020</v>
      </c>
      <c r="B1380" s="3" t="s">
        <v>459</v>
      </c>
      <c r="C1380" s="5">
        <v>44119</v>
      </c>
      <c r="D1380" s="79" t="s">
        <v>323</v>
      </c>
      <c r="E1380" s="3"/>
      <c r="F1380" s="2"/>
      <c r="G1380" s="2">
        <v>3000</v>
      </c>
      <c r="H1380" s="4">
        <f t="shared" si="21"/>
        <v>13439.040000000059</v>
      </c>
      <c r="I1380" s="1"/>
      <c r="J1380" s="3">
        <v>2591</v>
      </c>
      <c r="K1380" s="3"/>
    </row>
    <row r="1381" spans="1:11" s="11" customFormat="1" ht="22.5" hidden="1" customHeight="1" x14ac:dyDescent="0.3">
      <c r="A1381" s="3">
        <v>2020</v>
      </c>
      <c r="B1381" s="3" t="s">
        <v>459</v>
      </c>
      <c r="C1381" s="5">
        <v>44119</v>
      </c>
      <c r="D1381" s="79" t="s">
        <v>42</v>
      </c>
      <c r="E1381" s="3"/>
      <c r="F1381" s="2"/>
      <c r="G1381" s="2">
        <v>2700</v>
      </c>
      <c r="H1381" s="4">
        <f t="shared" si="21"/>
        <v>10739.040000000059</v>
      </c>
      <c r="I1381" s="1"/>
      <c r="J1381" s="3">
        <v>2592</v>
      </c>
      <c r="K1381" s="3"/>
    </row>
    <row r="1382" spans="1:11" s="11" customFormat="1" ht="22.5" hidden="1" customHeight="1" x14ac:dyDescent="0.3">
      <c r="A1382" s="3">
        <v>2020</v>
      </c>
      <c r="B1382" s="3" t="s">
        <v>459</v>
      </c>
      <c r="C1382" s="5">
        <v>44119</v>
      </c>
      <c r="D1382" s="79" t="s">
        <v>30</v>
      </c>
      <c r="E1382" s="3"/>
      <c r="F1382" s="2"/>
      <c r="G1382" s="2">
        <v>295.8</v>
      </c>
      <c r="H1382" s="4">
        <f t="shared" si="21"/>
        <v>10443.24000000006</v>
      </c>
      <c r="I1382" s="1"/>
      <c r="J1382" s="3">
        <v>2593</v>
      </c>
      <c r="K1382" s="3"/>
    </row>
    <row r="1383" spans="1:11" s="11" customFormat="1" ht="22.5" hidden="1" customHeight="1" x14ac:dyDescent="0.3">
      <c r="A1383" s="3">
        <v>2020</v>
      </c>
      <c r="B1383" s="3" t="s">
        <v>459</v>
      </c>
      <c r="C1383" s="5">
        <v>44119</v>
      </c>
      <c r="D1383" s="79" t="s">
        <v>112</v>
      </c>
      <c r="E1383" s="3"/>
      <c r="F1383" s="2"/>
      <c r="G1383" s="2">
        <v>52.6</v>
      </c>
      <c r="H1383" s="4">
        <f t="shared" si="21"/>
        <v>10390.640000000059</v>
      </c>
      <c r="I1383" s="1"/>
      <c r="J1383" s="3">
        <v>2594</v>
      </c>
      <c r="K1383" s="3"/>
    </row>
    <row r="1384" spans="1:11" s="11" customFormat="1" ht="22.5" hidden="1" customHeight="1" x14ac:dyDescent="0.3">
      <c r="A1384" s="3">
        <v>2020</v>
      </c>
      <c r="B1384" s="3" t="s">
        <v>459</v>
      </c>
      <c r="C1384" s="5">
        <v>44119</v>
      </c>
      <c r="D1384" s="79" t="s">
        <v>35</v>
      </c>
      <c r="E1384" s="3"/>
      <c r="F1384" s="2"/>
      <c r="G1384" s="2">
        <v>300</v>
      </c>
      <c r="H1384" s="4">
        <f t="shared" si="21"/>
        <v>10090.640000000059</v>
      </c>
      <c r="I1384" s="1"/>
      <c r="J1384" s="3">
        <v>2595</v>
      </c>
      <c r="K1384" s="3"/>
    </row>
    <row r="1385" spans="1:11" s="11" customFormat="1" ht="22.5" hidden="1" customHeight="1" x14ac:dyDescent="0.3">
      <c r="A1385" s="3">
        <v>2020</v>
      </c>
      <c r="B1385" s="3" t="s">
        <v>459</v>
      </c>
      <c r="C1385" s="5">
        <v>44119</v>
      </c>
      <c r="D1385" s="79" t="s">
        <v>339</v>
      </c>
      <c r="E1385" s="3" t="s">
        <v>310</v>
      </c>
      <c r="F1385" s="2">
        <v>1000</v>
      </c>
      <c r="G1385" s="2"/>
      <c r="H1385" s="4">
        <f t="shared" si="21"/>
        <v>11090.640000000059</v>
      </c>
      <c r="I1385" s="1"/>
      <c r="J1385" s="3">
        <v>934</v>
      </c>
      <c r="K1385" s="3"/>
    </row>
    <row r="1386" spans="1:11" s="11" customFormat="1" ht="22.5" hidden="1" customHeight="1" x14ac:dyDescent="0.3">
      <c r="A1386" s="3">
        <v>2020</v>
      </c>
      <c r="B1386" s="3" t="s">
        <v>459</v>
      </c>
      <c r="C1386" s="5">
        <v>44119</v>
      </c>
      <c r="D1386" s="79" t="s">
        <v>122</v>
      </c>
      <c r="E1386" s="3" t="s">
        <v>310</v>
      </c>
      <c r="F1386" s="2">
        <v>2100</v>
      </c>
      <c r="G1386" s="2"/>
      <c r="H1386" s="4">
        <f t="shared" si="21"/>
        <v>13190.640000000059</v>
      </c>
      <c r="I1386" s="1"/>
      <c r="J1386" s="3">
        <v>933</v>
      </c>
      <c r="K1386" s="3"/>
    </row>
    <row r="1387" spans="1:11" s="11" customFormat="1" ht="22.5" hidden="1" customHeight="1" x14ac:dyDescent="0.3">
      <c r="A1387" s="3">
        <v>2020</v>
      </c>
      <c r="B1387" s="3" t="s">
        <v>459</v>
      </c>
      <c r="C1387" s="5">
        <v>44119</v>
      </c>
      <c r="D1387" s="79" t="s">
        <v>359</v>
      </c>
      <c r="E1387" s="3" t="s">
        <v>310</v>
      </c>
      <c r="F1387" s="2">
        <v>4460</v>
      </c>
      <c r="G1387" s="2"/>
      <c r="H1387" s="4">
        <f t="shared" si="21"/>
        <v>17650.640000000058</v>
      </c>
      <c r="I1387" s="1"/>
      <c r="J1387" s="3">
        <v>935</v>
      </c>
      <c r="K1387" s="3"/>
    </row>
    <row r="1388" spans="1:11" s="11" customFormat="1" ht="22.5" hidden="1" customHeight="1" x14ac:dyDescent="0.3">
      <c r="A1388" s="3">
        <v>2020</v>
      </c>
      <c r="B1388" s="3" t="s">
        <v>459</v>
      </c>
      <c r="C1388" s="5">
        <v>44123</v>
      </c>
      <c r="D1388" s="79" t="s">
        <v>461</v>
      </c>
      <c r="E1388" s="3" t="s">
        <v>310</v>
      </c>
      <c r="F1388" s="2">
        <v>2300</v>
      </c>
      <c r="G1388" s="2"/>
      <c r="H1388" s="4">
        <f t="shared" si="21"/>
        <v>19950.640000000058</v>
      </c>
      <c r="I1388" s="1"/>
      <c r="J1388" s="3">
        <v>936</v>
      </c>
      <c r="K1388" s="3"/>
    </row>
    <row r="1389" spans="1:11" s="11" customFormat="1" ht="22.5" hidden="1" customHeight="1" x14ac:dyDescent="0.3">
      <c r="A1389" s="3">
        <v>2020</v>
      </c>
      <c r="B1389" s="3" t="s">
        <v>459</v>
      </c>
      <c r="C1389" s="5">
        <v>44123</v>
      </c>
      <c r="D1389" s="79" t="s">
        <v>45</v>
      </c>
      <c r="E1389" s="3" t="s">
        <v>310</v>
      </c>
      <c r="F1389" s="2">
        <v>6300</v>
      </c>
      <c r="G1389" s="2"/>
      <c r="H1389" s="4">
        <f t="shared" si="21"/>
        <v>26250.640000000058</v>
      </c>
      <c r="I1389" s="1"/>
      <c r="J1389" s="3">
        <v>937</v>
      </c>
      <c r="K1389" s="3"/>
    </row>
    <row r="1390" spans="1:11" s="11" customFormat="1" ht="22.5" hidden="1" customHeight="1" x14ac:dyDescent="0.3">
      <c r="A1390" s="3">
        <v>2020</v>
      </c>
      <c r="B1390" s="3" t="s">
        <v>459</v>
      </c>
      <c r="C1390" s="5">
        <v>44124</v>
      </c>
      <c r="D1390" s="79" t="s">
        <v>323</v>
      </c>
      <c r="E1390" s="3"/>
      <c r="F1390" s="2"/>
      <c r="G1390" s="2">
        <v>5000</v>
      </c>
      <c r="H1390" s="4">
        <f t="shared" si="21"/>
        <v>21250.640000000058</v>
      </c>
      <c r="I1390" s="1"/>
      <c r="J1390" s="3">
        <v>2596</v>
      </c>
      <c r="K1390" s="3"/>
    </row>
    <row r="1391" spans="1:11" s="11" customFormat="1" ht="22.5" hidden="1" customHeight="1" x14ac:dyDescent="0.3">
      <c r="A1391" s="3">
        <v>2020</v>
      </c>
      <c r="B1391" s="3" t="s">
        <v>459</v>
      </c>
      <c r="C1391" s="5">
        <v>44125</v>
      </c>
      <c r="D1391" s="79" t="s">
        <v>40</v>
      </c>
      <c r="E1391" s="3" t="s">
        <v>100</v>
      </c>
      <c r="F1391" s="2"/>
      <c r="G1391" s="2">
        <v>18766.45</v>
      </c>
      <c r="H1391" s="4">
        <f t="shared" si="21"/>
        <v>2484.1900000000569</v>
      </c>
      <c r="I1391" s="1"/>
      <c r="J1391" s="3">
        <v>2250</v>
      </c>
      <c r="K1391" s="3"/>
    </row>
    <row r="1392" spans="1:11" s="11" customFormat="1" ht="22.5" hidden="1" customHeight="1" x14ac:dyDescent="0.3">
      <c r="A1392" s="3">
        <v>2020</v>
      </c>
      <c r="B1392" s="3" t="s">
        <v>459</v>
      </c>
      <c r="C1392" s="5">
        <v>44125</v>
      </c>
      <c r="D1392" s="79" t="s">
        <v>312</v>
      </c>
      <c r="E1392" s="3"/>
      <c r="F1392" s="2"/>
      <c r="G1392" s="2">
        <v>0.1</v>
      </c>
      <c r="H1392" s="4">
        <f t="shared" si="21"/>
        <v>2484.090000000057</v>
      </c>
      <c r="I1392" s="1"/>
      <c r="J1392" s="3">
        <v>2586</v>
      </c>
      <c r="K1392" s="3"/>
    </row>
    <row r="1393" spans="1:11" s="11" customFormat="1" ht="22.5" hidden="1" customHeight="1" x14ac:dyDescent="0.3">
      <c r="A1393" s="3">
        <v>2020</v>
      </c>
      <c r="B1393" s="3" t="s">
        <v>459</v>
      </c>
      <c r="C1393" s="5">
        <v>44126</v>
      </c>
      <c r="D1393" s="79" t="s">
        <v>527</v>
      </c>
      <c r="E1393" s="3" t="s">
        <v>310</v>
      </c>
      <c r="F1393" s="2">
        <v>700</v>
      </c>
      <c r="G1393" s="2"/>
      <c r="H1393" s="4">
        <f t="shared" si="21"/>
        <v>3184.090000000057</v>
      </c>
      <c r="I1393" s="1"/>
      <c r="J1393" s="3">
        <v>938</v>
      </c>
      <c r="K1393" s="3"/>
    </row>
    <row r="1394" spans="1:11" s="11" customFormat="1" ht="22.5" hidden="1" customHeight="1" x14ac:dyDescent="0.3">
      <c r="A1394" s="3">
        <v>2020</v>
      </c>
      <c r="B1394" s="3" t="s">
        <v>459</v>
      </c>
      <c r="C1394" s="5">
        <v>44131</v>
      </c>
      <c r="D1394" s="79" t="s">
        <v>464</v>
      </c>
      <c r="E1394" s="3" t="s">
        <v>310</v>
      </c>
      <c r="F1394" s="2">
        <v>4450</v>
      </c>
      <c r="G1394" s="2"/>
      <c r="H1394" s="4">
        <f t="shared" si="21"/>
        <v>7634.0900000000565</v>
      </c>
      <c r="I1394" s="1"/>
      <c r="J1394" s="3">
        <v>939</v>
      </c>
      <c r="K1394" s="3"/>
    </row>
    <row r="1395" spans="1:11" s="11" customFormat="1" ht="22.5" hidden="1" customHeight="1" x14ac:dyDescent="0.3">
      <c r="A1395" s="3">
        <v>2020</v>
      </c>
      <c r="B1395" s="3" t="s">
        <v>459</v>
      </c>
      <c r="C1395" s="5">
        <v>44132</v>
      </c>
      <c r="D1395" s="79" t="s">
        <v>170</v>
      </c>
      <c r="E1395" s="3" t="s">
        <v>310</v>
      </c>
      <c r="F1395" s="2">
        <v>750</v>
      </c>
      <c r="G1395" s="2"/>
      <c r="H1395" s="4">
        <f t="shared" si="21"/>
        <v>8384.0900000000565</v>
      </c>
      <c r="I1395" s="1"/>
      <c r="J1395" s="3">
        <v>940</v>
      </c>
      <c r="K1395" s="3"/>
    </row>
    <row r="1396" spans="1:11" s="11" customFormat="1" ht="22.5" hidden="1" customHeight="1" x14ac:dyDescent="0.3">
      <c r="A1396" s="3">
        <v>2020</v>
      </c>
      <c r="B1396" s="3" t="s">
        <v>459</v>
      </c>
      <c r="C1396" s="5">
        <v>44132</v>
      </c>
      <c r="D1396" s="79" t="s">
        <v>461</v>
      </c>
      <c r="E1396" s="3" t="s">
        <v>310</v>
      </c>
      <c r="F1396" s="2">
        <v>2300</v>
      </c>
      <c r="G1396" s="2"/>
      <c r="H1396" s="4">
        <f t="shared" si="21"/>
        <v>10684.090000000057</v>
      </c>
      <c r="I1396" s="1"/>
      <c r="J1396" s="3">
        <v>941</v>
      </c>
      <c r="K1396" s="3"/>
    </row>
    <row r="1397" spans="1:11" s="11" customFormat="1" ht="22.5" hidden="1" customHeight="1" x14ac:dyDescent="0.3">
      <c r="A1397" s="3">
        <v>2020</v>
      </c>
      <c r="B1397" s="3" t="s">
        <v>459</v>
      </c>
      <c r="C1397" s="5">
        <v>44133</v>
      </c>
      <c r="D1397" s="79" t="s">
        <v>323</v>
      </c>
      <c r="E1397" s="3"/>
      <c r="F1397" s="2"/>
      <c r="G1397" s="2">
        <v>3000</v>
      </c>
      <c r="H1397" s="4">
        <f t="shared" si="21"/>
        <v>7684.0900000000565</v>
      </c>
      <c r="I1397" s="1"/>
      <c r="J1397" s="3">
        <v>2597</v>
      </c>
      <c r="K1397" s="3"/>
    </row>
    <row r="1398" spans="1:11" s="11" customFormat="1" ht="22.5" hidden="1" customHeight="1" x14ac:dyDescent="0.3">
      <c r="A1398" s="3">
        <v>2020</v>
      </c>
      <c r="B1398" s="3" t="s">
        <v>459</v>
      </c>
      <c r="C1398" s="5">
        <v>44134</v>
      </c>
      <c r="D1398" s="79" t="s">
        <v>313</v>
      </c>
      <c r="E1398" s="3"/>
      <c r="F1398" s="2">
        <v>40000</v>
      </c>
      <c r="G1398" s="2"/>
      <c r="H1398" s="4">
        <f t="shared" si="21"/>
        <v>47684.090000000055</v>
      </c>
      <c r="I1398" s="1"/>
      <c r="J1398" s="3"/>
      <c r="K1398" s="3"/>
    </row>
    <row r="1399" spans="1:11" s="11" customFormat="1" ht="22.5" hidden="1" customHeight="1" x14ac:dyDescent="0.3">
      <c r="A1399" s="3">
        <v>2020</v>
      </c>
      <c r="B1399" s="3" t="s">
        <v>459</v>
      </c>
      <c r="C1399" s="5">
        <v>44134</v>
      </c>
      <c r="D1399" s="79" t="s">
        <v>528</v>
      </c>
      <c r="E1399" s="3" t="s">
        <v>100</v>
      </c>
      <c r="F1399" s="2"/>
      <c r="G1399" s="2">
        <v>5500</v>
      </c>
      <c r="H1399" s="4">
        <f t="shared" si="21"/>
        <v>42184.090000000055</v>
      </c>
      <c r="I1399" s="1"/>
      <c r="J1399" s="3">
        <v>2251</v>
      </c>
      <c r="K1399" s="3"/>
    </row>
    <row r="1400" spans="1:11" s="11" customFormat="1" ht="22.5" hidden="1" customHeight="1" x14ac:dyDescent="0.3">
      <c r="A1400" s="3">
        <v>2020</v>
      </c>
      <c r="B1400" s="3" t="s">
        <v>459</v>
      </c>
      <c r="C1400" s="5">
        <v>44134</v>
      </c>
      <c r="D1400" s="79" t="s">
        <v>505</v>
      </c>
      <c r="E1400" s="3" t="s">
        <v>100</v>
      </c>
      <c r="F1400" s="2"/>
      <c r="G1400" s="2">
        <v>1086.56</v>
      </c>
      <c r="H1400" s="4">
        <f t="shared" si="21"/>
        <v>41097.530000000057</v>
      </c>
      <c r="I1400" s="1"/>
      <c r="J1400" s="3">
        <v>2252</v>
      </c>
      <c r="K1400" s="3"/>
    </row>
    <row r="1401" spans="1:11" s="11" customFormat="1" ht="22.5" hidden="1" customHeight="1" x14ac:dyDescent="0.3">
      <c r="A1401" s="3">
        <v>2020</v>
      </c>
      <c r="B1401" s="3" t="s">
        <v>459</v>
      </c>
      <c r="C1401" s="5">
        <v>44134</v>
      </c>
      <c r="D1401" s="79" t="s">
        <v>521</v>
      </c>
      <c r="E1401" s="3" t="s">
        <v>100</v>
      </c>
      <c r="F1401" s="2"/>
      <c r="G1401" s="2">
        <v>300</v>
      </c>
      <c r="H1401" s="4">
        <f t="shared" si="21"/>
        <v>40797.530000000057</v>
      </c>
      <c r="I1401" s="1"/>
      <c r="J1401" s="3">
        <v>2253</v>
      </c>
      <c r="K1401" s="3"/>
    </row>
    <row r="1402" spans="1:11" s="11" customFormat="1" ht="22.5" hidden="1" customHeight="1" x14ac:dyDescent="0.3">
      <c r="A1402" s="3">
        <v>2020</v>
      </c>
      <c r="B1402" s="3" t="s">
        <v>459</v>
      </c>
      <c r="C1402" s="5">
        <v>44134</v>
      </c>
      <c r="D1402" s="79" t="s">
        <v>500</v>
      </c>
      <c r="E1402" s="3" t="s">
        <v>100</v>
      </c>
      <c r="F1402" s="2"/>
      <c r="G1402" s="2">
        <v>2356.8000000000002</v>
      </c>
      <c r="H1402" s="4">
        <f t="shared" si="21"/>
        <v>38440.730000000054</v>
      </c>
      <c r="I1402" s="1"/>
      <c r="J1402" s="3">
        <v>2254</v>
      </c>
      <c r="K1402" s="3"/>
    </row>
    <row r="1403" spans="1:11" s="11" customFormat="1" ht="22.5" hidden="1" customHeight="1" x14ac:dyDescent="0.3">
      <c r="A1403" s="3">
        <v>2020</v>
      </c>
      <c r="B1403" s="3" t="s">
        <v>459</v>
      </c>
      <c r="C1403" s="5">
        <v>44134</v>
      </c>
      <c r="D1403" s="79" t="s">
        <v>453</v>
      </c>
      <c r="E1403" s="3" t="s">
        <v>100</v>
      </c>
      <c r="F1403" s="2"/>
      <c r="G1403" s="2">
        <v>2425</v>
      </c>
      <c r="H1403" s="4">
        <f t="shared" si="21"/>
        <v>36015.730000000054</v>
      </c>
      <c r="I1403" s="1"/>
      <c r="J1403" s="3">
        <v>2255</v>
      </c>
      <c r="K1403" s="3"/>
    </row>
    <row r="1404" spans="1:11" s="11" customFormat="1" ht="22.5" hidden="1" customHeight="1" x14ac:dyDescent="0.3">
      <c r="A1404" s="3">
        <v>2020</v>
      </c>
      <c r="B1404" s="3" t="s">
        <v>459</v>
      </c>
      <c r="C1404" s="5">
        <v>44134</v>
      </c>
      <c r="D1404" s="79" t="s">
        <v>324</v>
      </c>
      <c r="E1404" s="3" t="s">
        <v>100</v>
      </c>
      <c r="F1404" s="2"/>
      <c r="G1404" s="2">
        <v>3000</v>
      </c>
      <c r="H1404" s="4">
        <f t="shared" si="21"/>
        <v>33015.730000000054</v>
      </c>
      <c r="I1404" s="1"/>
      <c r="J1404" s="3">
        <v>2256</v>
      </c>
      <c r="K1404" s="3"/>
    </row>
    <row r="1405" spans="1:11" s="11" customFormat="1" ht="22.5" hidden="1" customHeight="1" x14ac:dyDescent="0.3">
      <c r="A1405" s="3">
        <v>2020</v>
      </c>
      <c r="B1405" s="3" t="s">
        <v>459</v>
      </c>
      <c r="C1405" s="5">
        <v>44134</v>
      </c>
      <c r="D1405" s="79" t="s">
        <v>97</v>
      </c>
      <c r="E1405" s="3" t="s">
        <v>100</v>
      </c>
      <c r="F1405" s="2"/>
      <c r="G1405" s="2">
        <v>6190</v>
      </c>
      <c r="H1405" s="4">
        <f t="shared" si="21"/>
        <v>26825.730000000054</v>
      </c>
      <c r="I1405" s="1"/>
      <c r="J1405" s="3">
        <v>2257</v>
      </c>
      <c r="K1405" s="3"/>
    </row>
    <row r="1406" spans="1:11" s="11" customFormat="1" ht="22.5" hidden="1" customHeight="1" x14ac:dyDescent="0.3">
      <c r="A1406" s="3">
        <v>2020</v>
      </c>
      <c r="B1406" s="3" t="s">
        <v>459</v>
      </c>
      <c r="C1406" s="5">
        <v>44134</v>
      </c>
      <c r="D1406" s="79" t="s">
        <v>529</v>
      </c>
      <c r="E1406" s="3" t="s">
        <v>100</v>
      </c>
      <c r="F1406" s="2"/>
      <c r="G1406" s="2">
        <v>950</v>
      </c>
      <c r="H1406" s="4">
        <f t="shared" si="21"/>
        <v>25875.730000000054</v>
      </c>
      <c r="I1406" s="1"/>
      <c r="J1406" s="3">
        <v>2258</v>
      </c>
      <c r="K1406" s="3"/>
    </row>
    <row r="1407" spans="1:11" s="11" customFormat="1" ht="22.5" hidden="1" customHeight="1" x14ac:dyDescent="0.3">
      <c r="A1407" s="3">
        <v>2020</v>
      </c>
      <c r="B1407" s="3" t="s">
        <v>459</v>
      </c>
      <c r="C1407" s="5">
        <v>44134</v>
      </c>
      <c r="D1407" s="79" t="s">
        <v>504</v>
      </c>
      <c r="E1407" s="3" t="s">
        <v>100</v>
      </c>
      <c r="F1407" s="2"/>
      <c r="G1407" s="2">
        <v>1969.25</v>
      </c>
      <c r="H1407" s="4">
        <f t="shared" si="21"/>
        <v>23906.480000000054</v>
      </c>
      <c r="I1407" s="1"/>
      <c r="J1407" s="3">
        <v>2259</v>
      </c>
      <c r="K1407" s="3"/>
    </row>
    <row r="1408" spans="1:11" s="11" customFormat="1" ht="22.5" hidden="1" customHeight="1" x14ac:dyDescent="0.3">
      <c r="A1408" s="3">
        <v>2020</v>
      </c>
      <c r="B1408" s="3" t="s">
        <v>459</v>
      </c>
      <c r="C1408" s="5">
        <v>44134</v>
      </c>
      <c r="D1408" s="79" t="s">
        <v>506</v>
      </c>
      <c r="E1408" s="3" t="s">
        <v>100</v>
      </c>
      <c r="F1408" s="2"/>
      <c r="G1408" s="2">
        <v>2350</v>
      </c>
      <c r="H1408" s="4">
        <f t="shared" si="21"/>
        <v>21556.480000000054</v>
      </c>
      <c r="I1408" s="1"/>
      <c r="J1408" s="3">
        <v>2260</v>
      </c>
      <c r="K1408" s="3"/>
    </row>
    <row r="1409" spans="1:11" s="11" customFormat="1" ht="22.5" hidden="1" customHeight="1" x14ac:dyDescent="0.3">
      <c r="A1409" s="3">
        <v>2020</v>
      </c>
      <c r="B1409" s="3" t="s">
        <v>459</v>
      </c>
      <c r="C1409" s="5">
        <v>44134</v>
      </c>
      <c r="D1409" s="79" t="s">
        <v>503</v>
      </c>
      <c r="E1409" s="3" t="s">
        <v>100</v>
      </c>
      <c r="F1409" s="2"/>
      <c r="G1409" s="2">
        <v>4225</v>
      </c>
      <c r="H1409" s="4">
        <f t="shared" si="21"/>
        <v>17331.480000000054</v>
      </c>
      <c r="I1409" s="1"/>
      <c r="J1409" s="3">
        <v>2261</v>
      </c>
      <c r="K1409" s="3"/>
    </row>
    <row r="1410" spans="1:11" s="11" customFormat="1" ht="22.5" hidden="1" customHeight="1" x14ac:dyDescent="0.3">
      <c r="A1410" s="3">
        <v>2020</v>
      </c>
      <c r="B1410" s="3" t="s">
        <v>459</v>
      </c>
      <c r="C1410" s="5">
        <v>44134</v>
      </c>
      <c r="D1410" s="79" t="s">
        <v>312</v>
      </c>
      <c r="E1410" s="3"/>
      <c r="F1410" s="26"/>
      <c r="G1410" s="26">
        <v>0.8</v>
      </c>
      <c r="H1410" s="4">
        <f t="shared" si="21"/>
        <v>17330.680000000055</v>
      </c>
      <c r="I1410" s="1"/>
      <c r="J1410" s="3">
        <v>2586</v>
      </c>
      <c r="K1410" s="3"/>
    </row>
    <row r="1411" spans="1:11" s="80" customFormat="1" ht="22.5" hidden="1" customHeight="1" thickBot="1" x14ac:dyDescent="0.35">
      <c r="A1411" s="34">
        <v>2020</v>
      </c>
      <c r="B1411" s="34" t="s">
        <v>360</v>
      </c>
      <c r="C1411" s="19">
        <v>44136</v>
      </c>
      <c r="D1411" s="132" t="s">
        <v>312</v>
      </c>
      <c r="E1411" s="34"/>
      <c r="F1411" s="21"/>
      <c r="G1411" s="21">
        <v>40</v>
      </c>
      <c r="H1411" s="22">
        <f t="shared" si="21"/>
        <v>17290.680000000055</v>
      </c>
      <c r="I1411" s="24"/>
      <c r="J1411" s="3">
        <v>2605</v>
      </c>
      <c r="K1411" s="34"/>
    </row>
    <row r="1412" spans="1:11" s="11" customFormat="1" ht="22.5" hidden="1" customHeight="1" x14ac:dyDescent="0.3">
      <c r="A1412" s="3">
        <v>2020</v>
      </c>
      <c r="B1412" s="3" t="s">
        <v>360</v>
      </c>
      <c r="C1412" s="5">
        <v>44137</v>
      </c>
      <c r="D1412" s="79" t="s">
        <v>526</v>
      </c>
      <c r="E1412" s="3"/>
      <c r="F1412" s="2"/>
      <c r="G1412" s="2">
        <v>17787</v>
      </c>
      <c r="H1412" s="4">
        <f t="shared" ref="H1412:H1475" si="22">H1411+F1412-G1412</f>
        <v>-496.31999999994514</v>
      </c>
      <c r="I1412" s="1"/>
      <c r="J1412" s="3">
        <v>2606</v>
      </c>
      <c r="K1412" s="3"/>
    </row>
    <row r="1413" spans="1:11" s="11" customFormat="1" ht="22.5" hidden="1" customHeight="1" x14ac:dyDescent="0.3">
      <c r="A1413" s="3">
        <v>2020</v>
      </c>
      <c r="B1413" s="3" t="s">
        <v>360</v>
      </c>
      <c r="C1413" s="5">
        <v>44137</v>
      </c>
      <c r="D1413" s="79" t="s">
        <v>312</v>
      </c>
      <c r="E1413" s="3"/>
      <c r="F1413" s="2"/>
      <c r="G1413" s="2">
        <v>0.5</v>
      </c>
      <c r="H1413" s="4">
        <f t="shared" si="22"/>
        <v>-496.81999999994514</v>
      </c>
      <c r="I1413" s="1"/>
      <c r="J1413" s="3">
        <v>2605</v>
      </c>
      <c r="K1413" s="3"/>
    </row>
    <row r="1414" spans="1:11" s="11" customFormat="1" ht="22.5" hidden="1" customHeight="1" x14ac:dyDescent="0.3">
      <c r="A1414" s="3">
        <v>2020</v>
      </c>
      <c r="B1414" s="3" t="s">
        <v>360</v>
      </c>
      <c r="C1414" s="5">
        <v>44138</v>
      </c>
      <c r="D1414" s="79" t="s">
        <v>323</v>
      </c>
      <c r="E1414" s="3"/>
      <c r="F1414" s="2"/>
      <c r="G1414" s="2">
        <v>3000</v>
      </c>
      <c r="H1414" s="4">
        <f t="shared" si="22"/>
        <v>-3496.8199999999451</v>
      </c>
      <c r="I1414" s="1"/>
      <c r="J1414" s="3">
        <v>2607</v>
      </c>
      <c r="K1414" s="3"/>
    </row>
    <row r="1415" spans="1:11" s="11" customFormat="1" ht="22.5" hidden="1" customHeight="1" x14ac:dyDescent="0.3">
      <c r="A1415" s="3">
        <v>2020</v>
      </c>
      <c r="B1415" s="3" t="s">
        <v>360</v>
      </c>
      <c r="C1415" s="5">
        <v>44140</v>
      </c>
      <c r="D1415" s="79" t="s">
        <v>313</v>
      </c>
      <c r="E1415" s="3"/>
      <c r="F1415" s="2">
        <v>30000</v>
      </c>
      <c r="G1415" s="2"/>
      <c r="H1415" s="4">
        <f t="shared" si="22"/>
        <v>26503.180000000055</v>
      </c>
      <c r="I1415" s="1"/>
      <c r="J1415" s="3"/>
      <c r="K1415" s="3"/>
    </row>
    <row r="1416" spans="1:11" s="11" customFormat="1" ht="22.5" hidden="1" customHeight="1" x14ac:dyDescent="0.3">
      <c r="A1416" s="3">
        <v>2020</v>
      </c>
      <c r="B1416" s="3" t="s">
        <v>360</v>
      </c>
      <c r="C1416" s="5">
        <v>44140</v>
      </c>
      <c r="D1416" s="79" t="s">
        <v>156</v>
      </c>
      <c r="E1416" s="3"/>
      <c r="F1416" s="2"/>
      <c r="G1416" s="2">
        <v>2587</v>
      </c>
      <c r="H1416" s="4">
        <f t="shared" si="22"/>
        <v>23916.180000000055</v>
      </c>
      <c r="I1416" s="1"/>
      <c r="J1416" s="3">
        <v>2608</v>
      </c>
      <c r="K1416" s="3"/>
    </row>
    <row r="1417" spans="1:11" s="11" customFormat="1" ht="22.5" hidden="1" customHeight="1" x14ac:dyDescent="0.3">
      <c r="A1417" s="3">
        <v>2020</v>
      </c>
      <c r="B1417" s="3" t="s">
        <v>360</v>
      </c>
      <c r="C1417" s="5">
        <v>44140</v>
      </c>
      <c r="D1417" s="79" t="s">
        <v>530</v>
      </c>
      <c r="E1417" s="3"/>
      <c r="F1417" s="2"/>
      <c r="G1417" s="2">
        <v>1445</v>
      </c>
      <c r="H1417" s="4">
        <f t="shared" si="22"/>
        <v>22471.180000000055</v>
      </c>
      <c r="I1417" s="1"/>
      <c r="J1417" s="3">
        <v>2609</v>
      </c>
      <c r="K1417" s="3"/>
    </row>
    <row r="1418" spans="1:11" s="11" customFormat="1" ht="22.5" hidden="1" customHeight="1" x14ac:dyDescent="0.3">
      <c r="A1418" s="3">
        <v>2020</v>
      </c>
      <c r="B1418" s="3" t="s">
        <v>360</v>
      </c>
      <c r="C1418" s="5">
        <v>44140</v>
      </c>
      <c r="D1418" s="79" t="s">
        <v>145</v>
      </c>
      <c r="E1418" s="3"/>
      <c r="F1418" s="2"/>
      <c r="G1418" s="2">
        <v>2880</v>
      </c>
      <c r="H1418" s="4">
        <f t="shared" si="22"/>
        <v>19591.180000000055</v>
      </c>
      <c r="I1418" s="1"/>
      <c r="J1418" s="3">
        <v>2610</v>
      </c>
      <c r="K1418" s="3"/>
    </row>
    <row r="1419" spans="1:11" s="11" customFormat="1" ht="22.5" hidden="1" customHeight="1" x14ac:dyDescent="0.3">
      <c r="A1419" s="3">
        <v>2020</v>
      </c>
      <c r="B1419" s="3" t="s">
        <v>360</v>
      </c>
      <c r="C1419" s="5">
        <v>44140</v>
      </c>
      <c r="D1419" s="79" t="s">
        <v>312</v>
      </c>
      <c r="E1419" s="3"/>
      <c r="F1419" s="2"/>
      <c r="G1419" s="2">
        <v>0.3</v>
      </c>
      <c r="H1419" s="4">
        <f t="shared" si="22"/>
        <v>19590.880000000056</v>
      </c>
      <c r="I1419" s="1"/>
      <c r="J1419" s="3">
        <v>2605</v>
      </c>
      <c r="K1419" s="3"/>
    </row>
    <row r="1420" spans="1:11" s="11" customFormat="1" ht="22.5" hidden="1" customHeight="1" x14ac:dyDescent="0.3">
      <c r="A1420" s="3">
        <v>2020</v>
      </c>
      <c r="B1420" s="3" t="s">
        <v>360</v>
      </c>
      <c r="C1420" s="5">
        <v>44140</v>
      </c>
      <c r="D1420" s="79" t="s">
        <v>86</v>
      </c>
      <c r="E1420" s="3"/>
      <c r="F1420" s="2"/>
      <c r="G1420" s="2">
        <v>20503</v>
      </c>
      <c r="H1420" s="4">
        <f t="shared" si="22"/>
        <v>-912.11999999994441</v>
      </c>
      <c r="I1420" s="1"/>
      <c r="J1420" s="3">
        <v>2611</v>
      </c>
      <c r="K1420" s="3"/>
    </row>
    <row r="1421" spans="1:11" s="11" customFormat="1" ht="22.5" hidden="1" customHeight="1" x14ac:dyDescent="0.3">
      <c r="A1421" s="3">
        <v>2020</v>
      </c>
      <c r="B1421" s="3" t="s">
        <v>360</v>
      </c>
      <c r="C1421" s="5">
        <v>44141</v>
      </c>
      <c r="D1421" s="79" t="s">
        <v>394</v>
      </c>
      <c r="E1421" s="3" t="s">
        <v>310</v>
      </c>
      <c r="F1421" s="2">
        <v>10400</v>
      </c>
      <c r="G1421" s="2"/>
      <c r="H1421" s="4">
        <f t="shared" si="22"/>
        <v>9487.8800000000556</v>
      </c>
      <c r="I1421" s="1"/>
      <c r="J1421" s="3">
        <v>944</v>
      </c>
      <c r="K1421" s="3"/>
    </row>
    <row r="1422" spans="1:11" s="11" customFormat="1" ht="22.5" hidden="1" customHeight="1" x14ac:dyDescent="0.3">
      <c r="A1422" s="3">
        <v>2020</v>
      </c>
      <c r="B1422" s="3" t="s">
        <v>360</v>
      </c>
      <c r="C1422" s="5">
        <v>44141</v>
      </c>
      <c r="D1422" s="79" t="s">
        <v>323</v>
      </c>
      <c r="E1422" s="3"/>
      <c r="F1422" s="2"/>
      <c r="G1422" s="2">
        <v>5000</v>
      </c>
      <c r="H1422" s="4">
        <f t="shared" si="22"/>
        <v>4487.8800000000556</v>
      </c>
      <c r="I1422" s="1"/>
      <c r="J1422" s="3">
        <v>2612</v>
      </c>
      <c r="K1422" s="3"/>
    </row>
    <row r="1423" spans="1:11" s="11" customFormat="1" ht="22.5" hidden="1" customHeight="1" x14ac:dyDescent="0.3">
      <c r="A1423" s="3">
        <v>2020</v>
      </c>
      <c r="B1423" s="3" t="s">
        <v>360</v>
      </c>
      <c r="C1423" s="5">
        <v>44144</v>
      </c>
      <c r="D1423" s="79" t="s">
        <v>460</v>
      </c>
      <c r="E1423" s="3" t="s">
        <v>310</v>
      </c>
      <c r="F1423" s="2">
        <v>1100</v>
      </c>
      <c r="G1423" s="2"/>
      <c r="H1423" s="4">
        <f t="shared" si="22"/>
        <v>5587.8800000000556</v>
      </c>
      <c r="I1423" s="1"/>
      <c r="J1423" s="3">
        <v>945</v>
      </c>
      <c r="K1423" s="3"/>
    </row>
    <row r="1424" spans="1:11" s="11" customFormat="1" ht="22.5" hidden="1" customHeight="1" x14ac:dyDescent="0.3">
      <c r="A1424" s="3">
        <v>2020</v>
      </c>
      <c r="B1424" s="3" t="s">
        <v>360</v>
      </c>
      <c r="C1424" s="5">
        <v>44145</v>
      </c>
      <c r="D1424" s="79" t="s">
        <v>198</v>
      </c>
      <c r="E1424" s="3" t="s">
        <v>310</v>
      </c>
      <c r="F1424" s="2">
        <v>3150</v>
      </c>
      <c r="G1424" s="2"/>
      <c r="H1424" s="4">
        <f t="shared" si="22"/>
        <v>8737.8800000000556</v>
      </c>
      <c r="I1424" s="1"/>
      <c r="J1424" s="3">
        <v>946</v>
      </c>
      <c r="K1424" s="3"/>
    </row>
    <row r="1425" spans="1:11" s="11" customFormat="1" ht="22.5" hidden="1" customHeight="1" x14ac:dyDescent="0.3">
      <c r="A1425" s="3">
        <v>2020</v>
      </c>
      <c r="B1425" s="3" t="s">
        <v>360</v>
      </c>
      <c r="C1425" s="5">
        <v>44145</v>
      </c>
      <c r="D1425" s="79" t="s">
        <v>283</v>
      </c>
      <c r="E1425" s="3" t="s">
        <v>100</v>
      </c>
      <c r="F1425" s="2"/>
      <c r="G1425" s="2">
        <v>6719.82</v>
      </c>
      <c r="H1425" s="4">
        <f t="shared" si="22"/>
        <v>2018.0600000000559</v>
      </c>
      <c r="I1425" s="1"/>
      <c r="J1425" s="3">
        <v>2308</v>
      </c>
      <c r="K1425" s="3"/>
    </row>
    <row r="1426" spans="1:11" s="11" customFormat="1" ht="22.5" hidden="1" customHeight="1" x14ac:dyDescent="0.3">
      <c r="A1426" s="3">
        <v>2020</v>
      </c>
      <c r="B1426" s="3" t="s">
        <v>360</v>
      </c>
      <c r="C1426" s="5">
        <v>44145</v>
      </c>
      <c r="D1426" s="79" t="s">
        <v>312</v>
      </c>
      <c r="E1426" s="3"/>
      <c r="F1426" s="2"/>
      <c r="G1426" s="2">
        <v>0.1</v>
      </c>
      <c r="H1426" s="4">
        <f t="shared" si="22"/>
        <v>2017.960000000056</v>
      </c>
      <c r="I1426" s="1"/>
      <c r="J1426" s="3">
        <v>2605</v>
      </c>
      <c r="K1426" s="3"/>
    </row>
    <row r="1427" spans="1:11" s="11" customFormat="1" ht="22.5" hidden="1" customHeight="1" x14ac:dyDescent="0.3">
      <c r="A1427" s="3">
        <v>2020</v>
      </c>
      <c r="B1427" s="3" t="s">
        <v>360</v>
      </c>
      <c r="C1427" s="5">
        <v>44145</v>
      </c>
      <c r="D1427" s="79" t="s">
        <v>482</v>
      </c>
      <c r="E1427" s="3" t="s">
        <v>310</v>
      </c>
      <c r="F1427" s="2">
        <v>1980.24</v>
      </c>
      <c r="G1427" s="2"/>
      <c r="H1427" s="4">
        <f t="shared" si="22"/>
        <v>3998.2000000000562</v>
      </c>
      <c r="I1427" s="1"/>
      <c r="J1427" s="3">
        <v>947</v>
      </c>
      <c r="K1427" s="3"/>
    </row>
    <row r="1428" spans="1:11" s="11" customFormat="1" ht="22.5" hidden="1" customHeight="1" x14ac:dyDescent="0.3">
      <c r="A1428" s="3">
        <v>2020</v>
      </c>
      <c r="B1428" s="3" t="s">
        <v>360</v>
      </c>
      <c r="C1428" s="5">
        <v>44145</v>
      </c>
      <c r="D1428" s="79" t="s">
        <v>508</v>
      </c>
      <c r="E1428" s="3" t="s">
        <v>310</v>
      </c>
      <c r="F1428" s="2">
        <v>1550</v>
      </c>
      <c r="G1428" s="2"/>
      <c r="H1428" s="4">
        <f t="shared" si="22"/>
        <v>5548.2000000000562</v>
      </c>
      <c r="I1428" s="1"/>
      <c r="J1428" s="3">
        <v>948</v>
      </c>
      <c r="K1428" s="3"/>
    </row>
    <row r="1429" spans="1:11" s="11" customFormat="1" ht="22.5" hidden="1" customHeight="1" x14ac:dyDescent="0.3">
      <c r="A1429" s="3">
        <v>2020</v>
      </c>
      <c r="B1429" s="3" t="s">
        <v>360</v>
      </c>
      <c r="C1429" s="5">
        <v>44145</v>
      </c>
      <c r="D1429" s="79" t="s">
        <v>323</v>
      </c>
      <c r="E1429" s="3"/>
      <c r="F1429" s="2"/>
      <c r="G1429" s="2">
        <v>3000</v>
      </c>
      <c r="H1429" s="4">
        <f t="shared" si="22"/>
        <v>2548.2000000000562</v>
      </c>
      <c r="I1429" s="1"/>
      <c r="J1429" s="3">
        <v>2613</v>
      </c>
      <c r="K1429" s="3"/>
    </row>
    <row r="1430" spans="1:11" s="11" customFormat="1" ht="22.5" hidden="1" customHeight="1" x14ac:dyDescent="0.3">
      <c r="A1430" s="3">
        <v>2020</v>
      </c>
      <c r="B1430" s="3" t="s">
        <v>360</v>
      </c>
      <c r="C1430" s="5">
        <v>44145</v>
      </c>
      <c r="D1430" s="79" t="s">
        <v>536</v>
      </c>
      <c r="E1430" s="3" t="s">
        <v>310</v>
      </c>
      <c r="F1430" s="2">
        <v>32050</v>
      </c>
      <c r="G1430" s="2"/>
      <c r="H1430" s="4">
        <f t="shared" si="22"/>
        <v>34598.200000000055</v>
      </c>
      <c r="I1430" s="1"/>
      <c r="J1430" s="3">
        <v>953</v>
      </c>
      <c r="K1430" s="3"/>
    </row>
    <row r="1431" spans="1:11" s="11" customFormat="1" ht="22.5" hidden="1" customHeight="1" x14ac:dyDescent="0.3">
      <c r="A1431" s="3">
        <v>2020</v>
      </c>
      <c r="B1431" s="3" t="s">
        <v>360</v>
      </c>
      <c r="C1431" s="5">
        <v>44147</v>
      </c>
      <c r="D1431" s="79" t="s">
        <v>323</v>
      </c>
      <c r="E1431" s="3"/>
      <c r="F1431" s="2"/>
      <c r="G1431" s="2">
        <v>5000</v>
      </c>
      <c r="H1431" s="4">
        <f t="shared" si="22"/>
        <v>29598.200000000055</v>
      </c>
      <c r="I1431" s="1"/>
      <c r="J1431" s="3">
        <v>2614</v>
      </c>
      <c r="K1431" s="3"/>
    </row>
    <row r="1432" spans="1:11" s="11" customFormat="1" ht="22.5" hidden="1" customHeight="1" x14ac:dyDescent="0.3">
      <c r="A1432" s="3">
        <v>2020</v>
      </c>
      <c r="B1432" s="3" t="s">
        <v>360</v>
      </c>
      <c r="C1432" s="5">
        <v>44148</v>
      </c>
      <c r="D1432" s="79" t="s">
        <v>45</v>
      </c>
      <c r="E1432" s="3" t="s">
        <v>310</v>
      </c>
      <c r="F1432" s="2">
        <v>15400</v>
      </c>
      <c r="G1432" s="2"/>
      <c r="H1432" s="4">
        <f t="shared" si="22"/>
        <v>44998.200000000055</v>
      </c>
      <c r="I1432" s="1"/>
      <c r="J1432" s="3">
        <v>955</v>
      </c>
      <c r="K1432" s="3"/>
    </row>
    <row r="1433" spans="1:11" s="11" customFormat="1" ht="22.5" hidden="1" customHeight="1" x14ac:dyDescent="0.3">
      <c r="A1433" s="3">
        <v>2020</v>
      </c>
      <c r="B1433" s="3" t="s">
        <v>360</v>
      </c>
      <c r="C1433" s="5">
        <v>44150</v>
      </c>
      <c r="D1433" s="79" t="s">
        <v>42</v>
      </c>
      <c r="E1433" s="3"/>
      <c r="F1433" s="2"/>
      <c r="G1433" s="2">
        <v>2500</v>
      </c>
      <c r="H1433" s="4">
        <f t="shared" si="22"/>
        <v>42498.200000000055</v>
      </c>
      <c r="I1433" s="1"/>
      <c r="J1433" s="3">
        <v>2615</v>
      </c>
      <c r="K1433" s="3"/>
    </row>
    <row r="1434" spans="1:11" s="11" customFormat="1" ht="22.5" hidden="1" customHeight="1" x14ac:dyDescent="0.3">
      <c r="A1434" s="3">
        <v>2020</v>
      </c>
      <c r="B1434" s="3" t="s">
        <v>360</v>
      </c>
      <c r="C1434" s="5">
        <v>44150</v>
      </c>
      <c r="D1434" s="79" t="s">
        <v>35</v>
      </c>
      <c r="E1434" s="3"/>
      <c r="F1434" s="2"/>
      <c r="G1434" s="2">
        <v>300</v>
      </c>
      <c r="H1434" s="4">
        <f t="shared" si="22"/>
        <v>42198.200000000055</v>
      </c>
      <c r="I1434" s="1"/>
      <c r="J1434" s="3">
        <v>2616</v>
      </c>
      <c r="K1434" s="3"/>
    </row>
    <row r="1435" spans="1:11" s="11" customFormat="1" ht="22.5" hidden="1" customHeight="1" x14ac:dyDescent="0.3">
      <c r="A1435" s="3">
        <v>2020</v>
      </c>
      <c r="B1435" s="3" t="s">
        <v>360</v>
      </c>
      <c r="C1435" s="5">
        <v>44150</v>
      </c>
      <c r="D1435" s="79" t="s">
        <v>30</v>
      </c>
      <c r="E1435" s="3"/>
      <c r="F1435" s="2"/>
      <c r="G1435" s="2">
        <v>273.3</v>
      </c>
      <c r="H1435" s="4">
        <f t="shared" si="22"/>
        <v>41924.900000000052</v>
      </c>
      <c r="I1435" s="1"/>
      <c r="J1435" s="3">
        <v>2617</v>
      </c>
      <c r="K1435" s="3"/>
    </row>
    <row r="1436" spans="1:11" s="11" customFormat="1" ht="22.5" hidden="1" customHeight="1" x14ac:dyDescent="0.3">
      <c r="A1436" s="3">
        <v>2020</v>
      </c>
      <c r="B1436" s="3" t="s">
        <v>360</v>
      </c>
      <c r="C1436" s="5">
        <v>44150</v>
      </c>
      <c r="D1436" s="79" t="s">
        <v>112</v>
      </c>
      <c r="E1436" s="3"/>
      <c r="F1436" s="2"/>
      <c r="G1436" s="2">
        <v>48.6</v>
      </c>
      <c r="H1436" s="4">
        <f t="shared" si="22"/>
        <v>41876.300000000054</v>
      </c>
      <c r="I1436" s="1"/>
      <c r="J1436" s="3">
        <v>2618</v>
      </c>
      <c r="K1436" s="3"/>
    </row>
    <row r="1437" spans="1:11" s="11" customFormat="1" ht="22.5" hidden="1" customHeight="1" x14ac:dyDescent="0.3">
      <c r="A1437" s="3">
        <v>2020</v>
      </c>
      <c r="B1437" s="3" t="s">
        <v>360</v>
      </c>
      <c r="C1437" s="5">
        <v>44150</v>
      </c>
      <c r="D1437" s="79" t="s">
        <v>40</v>
      </c>
      <c r="E1437" s="3" t="s">
        <v>100</v>
      </c>
      <c r="F1437" s="2"/>
      <c r="G1437" s="2">
        <v>20000</v>
      </c>
      <c r="H1437" s="4">
        <f t="shared" si="22"/>
        <v>21876.300000000054</v>
      </c>
      <c r="I1437" s="1"/>
      <c r="J1437" s="3">
        <v>2309</v>
      </c>
      <c r="K1437" s="3"/>
    </row>
    <row r="1438" spans="1:11" s="11" customFormat="1" ht="22.5" hidden="1" customHeight="1" x14ac:dyDescent="0.3">
      <c r="A1438" s="3">
        <v>2020</v>
      </c>
      <c r="B1438" s="3" t="s">
        <v>360</v>
      </c>
      <c r="C1438" s="5">
        <v>44150</v>
      </c>
      <c r="D1438" s="79" t="s">
        <v>312</v>
      </c>
      <c r="E1438" s="3"/>
      <c r="F1438" s="2"/>
      <c r="G1438" s="2">
        <v>0.1</v>
      </c>
      <c r="H1438" s="4">
        <f t="shared" si="22"/>
        <v>21876.200000000055</v>
      </c>
      <c r="I1438" s="1"/>
      <c r="J1438" s="3">
        <v>2605</v>
      </c>
      <c r="K1438" s="3"/>
    </row>
    <row r="1439" spans="1:11" s="11" customFormat="1" ht="22.5" hidden="1" customHeight="1" x14ac:dyDescent="0.3">
      <c r="A1439" s="3">
        <v>2020</v>
      </c>
      <c r="B1439" s="3" t="s">
        <v>360</v>
      </c>
      <c r="C1439" s="5">
        <v>44152</v>
      </c>
      <c r="D1439" s="79" t="s">
        <v>359</v>
      </c>
      <c r="E1439" s="3" t="s">
        <v>310</v>
      </c>
      <c r="F1439" s="2">
        <v>2710</v>
      </c>
      <c r="G1439" s="2"/>
      <c r="H1439" s="4">
        <f t="shared" si="22"/>
        <v>24586.200000000055</v>
      </c>
      <c r="I1439" s="1"/>
      <c r="J1439" s="3">
        <v>956</v>
      </c>
      <c r="K1439" s="3"/>
    </row>
    <row r="1440" spans="1:11" s="11" customFormat="1" ht="22.5" hidden="1" customHeight="1" x14ac:dyDescent="0.3">
      <c r="A1440" s="3">
        <v>2020</v>
      </c>
      <c r="B1440" s="3" t="s">
        <v>360</v>
      </c>
      <c r="C1440" s="5">
        <v>44153</v>
      </c>
      <c r="D1440" s="79" t="s">
        <v>323</v>
      </c>
      <c r="E1440" s="3"/>
      <c r="F1440" s="2"/>
      <c r="G1440" s="2">
        <v>5000</v>
      </c>
      <c r="H1440" s="4">
        <f t="shared" si="22"/>
        <v>19586.200000000055</v>
      </c>
      <c r="I1440" s="1"/>
      <c r="J1440" s="3">
        <v>2619</v>
      </c>
      <c r="K1440" s="3"/>
    </row>
    <row r="1441" spans="1:11" s="11" customFormat="1" ht="22.5" hidden="1" customHeight="1" x14ac:dyDescent="0.3">
      <c r="A1441" s="3">
        <v>2020</v>
      </c>
      <c r="B1441" s="3" t="s">
        <v>360</v>
      </c>
      <c r="C1441" s="5">
        <v>44154</v>
      </c>
      <c r="D1441" s="79" t="s">
        <v>155</v>
      </c>
      <c r="E1441" s="3"/>
      <c r="F1441" s="2"/>
      <c r="G1441" s="2">
        <v>6811</v>
      </c>
      <c r="H1441" s="4">
        <f t="shared" si="22"/>
        <v>12775.200000000055</v>
      </c>
      <c r="I1441" s="1"/>
      <c r="J1441" s="3">
        <v>2620</v>
      </c>
      <c r="K1441" s="3"/>
    </row>
    <row r="1442" spans="1:11" s="11" customFormat="1" ht="22.5" hidden="1" customHeight="1" x14ac:dyDescent="0.3">
      <c r="A1442" s="3">
        <v>2020</v>
      </c>
      <c r="B1442" s="3" t="s">
        <v>360</v>
      </c>
      <c r="C1442" s="5">
        <v>44154</v>
      </c>
      <c r="D1442" s="79" t="s">
        <v>312</v>
      </c>
      <c r="E1442" s="3"/>
      <c r="F1442" s="2"/>
      <c r="G1442" s="2">
        <v>0.1</v>
      </c>
      <c r="H1442" s="4">
        <f t="shared" si="22"/>
        <v>12775.100000000055</v>
      </c>
      <c r="I1442" s="1"/>
      <c r="J1442" s="3">
        <v>2605</v>
      </c>
      <c r="K1442" s="3"/>
    </row>
    <row r="1443" spans="1:11" s="11" customFormat="1" ht="22.5" hidden="1" customHeight="1" x14ac:dyDescent="0.3">
      <c r="A1443" s="3">
        <v>2020</v>
      </c>
      <c r="B1443" s="3" t="s">
        <v>360</v>
      </c>
      <c r="C1443" s="5">
        <v>44154</v>
      </c>
      <c r="D1443" s="79" t="s">
        <v>461</v>
      </c>
      <c r="E1443" s="3" t="s">
        <v>310</v>
      </c>
      <c r="F1443" s="2">
        <v>1150</v>
      </c>
      <c r="G1443" s="2"/>
      <c r="H1443" s="4">
        <f t="shared" si="22"/>
        <v>13925.100000000055</v>
      </c>
      <c r="I1443" s="1"/>
      <c r="J1443" s="3">
        <v>957</v>
      </c>
      <c r="K1443" s="3"/>
    </row>
    <row r="1444" spans="1:11" s="11" customFormat="1" ht="22.5" hidden="1" customHeight="1" x14ac:dyDescent="0.3">
      <c r="A1444" s="3">
        <v>2020</v>
      </c>
      <c r="B1444" s="3" t="s">
        <v>360</v>
      </c>
      <c r="C1444" s="5">
        <v>44155</v>
      </c>
      <c r="D1444" s="79" t="s">
        <v>151</v>
      </c>
      <c r="E1444" s="3" t="s">
        <v>310</v>
      </c>
      <c r="F1444" s="2">
        <v>29711</v>
      </c>
      <c r="G1444" s="2"/>
      <c r="H1444" s="4">
        <f t="shared" si="22"/>
        <v>43636.100000000057</v>
      </c>
      <c r="I1444" s="1"/>
      <c r="J1444" s="3">
        <v>958</v>
      </c>
      <c r="K1444" s="3"/>
    </row>
    <row r="1445" spans="1:11" s="11" customFormat="1" ht="22.5" hidden="1" customHeight="1" x14ac:dyDescent="0.3">
      <c r="A1445" s="3">
        <v>2020</v>
      </c>
      <c r="B1445" s="3" t="s">
        <v>360</v>
      </c>
      <c r="C1445" s="5">
        <v>44158</v>
      </c>
      <c r="D1445" s="79" t="s">
        <v>40</v>
      </c>
      <c r="E1445" s="3" t="s">
        <v>100</v>
      </c>
      <c r="F1445" s="2"/>
      <c r="G1445" s="2">
        <v>20621.64</v>
      </c>
      <c r="H1445" s="4">
        <f t="shared" si="22"/>
        <v>23014.460000000057</v>
      </c>
      <c r="I1445" s="1"/>
      <c r="J1445" s="3">
        <v>2310</v>
      </c>
      <c r="K1445" s="3"/>
    </row>
    <row r="1446" spans="1:11" s="11" customFormat="1" ht="22.5" hidden="1" customHeight="1" x14ac:dyDescent="0.3">
      <c r="A1446" s="3">
        <v>2020</v>
      </c>
      <c r="B1446" s="3" t="s">
        <v>360</v>
      </c>
      <c r="C1446" s="5">
        <v>44158</v>
      </c>
      <c r="D1446" s="79" t="s">
        <v>312</v>
      </c>
      <c r="E1446" s="3"/>
      <c r="F1446" s="2"/>
      <c r="G1446" s="2">
        <v>0.1</v>
      </c>
      <c r="H1446" s="4">
        <f t="shared" si="22"/>
        <v>23014.360000000059</v>
      </c>
      <c r="I1446" s="1"/>
      <c r="J1446" s="3">
        <v>2605</v>
      </c>
      <c r="K1446" s="3"/>
    </row>
    <row r="1447" spans="1:11" s="11" customFormat="1" ht="22.5" hidden="1" customHeight="1" x14ac:dyDescent="0.3">
      <c r="A1447" s="3">
        <v>2020</v>
      </c>
      <c r="B1447" s="3" t="s">
        <v>360</v>
      </c>
      <c r="C1447" s="5">
        <v>44159</v>
      </c>
      <c r="D1447" s="79" t="s">
        <v>339</v>
      </c>
      <c r="E1447" s="3" t="s">
        <v>310</v>
      </c>
      <c r="F1447" s="2">
        <v>2000</v>
      </c>
      <c r="G1447" s="2"/>
      <c r="H1447" s="4">
        <f t="shared" si="22"/>
        <v>25014.360000000059</v>
      </c>
      <c r="I1447" s="1"/>
      <c r="J1447" s="3">
        <v>959</v>
      </c>
      <c r="K1447" s="3"/>
    </row>
    <row r="1448" spans="1:11" s="11" customFormat="1" ht="22.5" hidden="1" customHeight="1" x14ac:dyDescent="0.3">
      <c r="A1448" s="3">
        <v>2020</v>
      </c>
      <c r="B1448" s="3" t="s">
        <v>360</v>
      </c>
      <c r="C1448" s="5">
        <v>44159</v>
      </c>
      <c r="D1448" s="79" t="s">
        <v>122</v>
      </c>
      <c r="E1448" s="3" t="s">
        <v>310</v>
      </c>
      <c r="F1448" s="2">
        <v>2100</v>
      </c>
      <c r="G1448" s="2"/>
      <c r="H1448" s="4">
        <f t="shared" si="22"/>
        <v>27114.360000000059</v>
      </c>
      <c r="I1448" s="1"/>
      <c r="J1448" s="3">
        <v>960</v>
      </c>
      <c r="K1448" s="3"/>
    </row>
    <row r="1449" spans="1:11" s="11" customFormat="1" ht="22.5" hidden="1" customHeight="1" x14ac:dyDescent="0.3">
      <c r="A1449" s="3">
        <v>2020</v>
      </c>
      <c r="B1449" s="3" t="s">
        <v>360</v>
      </c>
      <c r="C1449" s="5">
        <v>44160</v>
      </c>
      <c r="D1449" s="79" t="s">
        <v>396</v>
      </c>
      <c r="E1449" s="3" t="s">
        <v>100</v>
      </c>
      <c r="F1449" s="2"/>
      <c r="G1449" s="2">
        <v>4550</v>
      </c>
      <c r="H1449" s="4">
        <f t="shared" si="22"/>
        <v>22564.360000000059</v>
      </c>
      <c r="I1449" s="1"/>
      <c r="J1449" s="3">
        <v>2311</v>
      </c>
      <c r="K1449" s="3"/>
    </row>
    <row r="1450" spans="1:11" s="11" customFormat="1" ht="22.5" hidden="1" customHeight="1" x14ac:dyDescent="0.3">
      <c r="A1450" s="3">
        <v>2020</v>
      </c>
      <c r="B1450" s="3" t="s">
        <v>360</v>
      </c>
      <c r="C1450" s="5">
        <v>44160</v>
      </c>
      <c r="D1450" s="79" t="s">
        <v>182</v>
      </c>
      <c r="E1450" s="3" t="s">
        <v>100</v>
      </c>
      <c r="F1450" s="2"/>
      <c r="G1450" s="2">
        <v>9748.7199999999993</v>
      </c>
      <c r="H1450" s="4">
        <f t="shared" si="22"/>
        <v>12815.640000000059</v>
      </c>
      <c r="I1450" s="1"/>
      <c r="J1450" s="3">
        <v>2312</v>
      </c>
      <c r="K1450" s="3"/>
    </row>
    <row r="1451" spans="1:11" s="11" customFormat="1" ht="22.5" hidden="1" customHeight="1" x14ac:dyDescent="0.3">
      <c r="A1451" s="3">
        <v>2020</v>
      </c>
      <c r="B1451" s="3" t="s">
        <v>360</v>
      </c>
      <c r="C1451" s="5">
        <v>44160</v>
      </c>
      <c r="D1451" s="79" t="s">
        <v>509</v>
      </c>
      <c r="E1451" s="3" t="s">
        <v>100</v>
      </c>
      <c r="F1451" s="2"/>
      <c r="G1451" s="2">
        <v>116.6</v>
      </c>
      <c r="H1451" s="4">
        <f t="shared" si="22"/>
        <v>12699.040000000059</v>
      </c>
      <c r="I1451" s="1"/>
      <c r="J1451" s="3">
        <v>2313</v>
      </c>
      <c r="K1451" s="3"/>
    </row>
    <row r="1452" spans="1:11" s="11" customFormat="1" ht="22.5" hidden="1" customHeight="1" x14ac:dyDescent="0.3">
      <c r="A1452" s="3">
        <v>2020</v>
      </c>
      <c r="B1452" s="3" t="s">
        <v>360</v>
      </c>
      <c r="C1452" s="5">
        <v>44160</v>
      </c>
      <c r="D1452" s="79" t="s">
        <v>263</v>
      </c>
      <c r="E1452" s="3" t="s">
        <v>100</v>
      </c>
      <c r="F1452" s="2"/>
      <c r="G1452" s="2">
        <v>325.5</v>
      </c>
      <c r="H1452" s="4">
        <f t="shared" si="22"/>
        <v>12373.540000000059</v>
      </c>
      <c r="I1452" s="1"/>
      <c r="J1452" s="3">
        <v>2314</v>
      </c>
      <c r="K1452" s="3"/>
    </row>
    <row r="1453" spans="1:11" s="11" customFormat="1" ht="22.5" hidden="1" customHeight="1" x14ac:dyDescent="0.3">
      <c r="A1453" s="3">
        <v>2020</v>
      </c>
      <c r="B1453" s="3" t="s">
        <v>360</v>
      </c>
      <c r="C1453" s="5">
        <v>44160</v>
      </c>
      <c r="D1453" s="79" t="s">
        <v>261</v>
      </c>
      <c r="E1453" s="3" t="s">
        <v>100</v>
      </c>
      <c r="F1453" s="2"/>
      <c r="G1453" s="2">
        <v>1150</v>
      </c>
      <c r="H1453" s="4">
        <f t="shared" si="22"/>
        <v>11223.540000000059</v>
      </c>
      <c r="I1453" s="1"/>
      <c r="J1453" s="3">
        <v>2315</v>
      </c>
      <c r="K1453" s="3"/>
    </row>
    <row r="1454" spans="1:11" s="11" customFormat="1" ht="22.5" hidden="1" customHeight="1" x14ac:dyDescent="0.3">
      <c r="A1454" s="3">
        <v>2020</v>
      </c>
      <c r="B1454" s="3" t="s">
        <v>360</v>
      </c>
      <c r="C1454" s="5">
        <v>44160</v>
      </c>
      <c r="D1454" s="79" t="s">
        <v>515</v>
      </c>
      <c r="E1454" s="3"/>
      <c r="F1454" s="2"/>
      <c r="G1454" s="2">
        <v>200</v>
      </c>
      <c r="H1454" s="4">
        <f t="shared" si="22"/>
        <v>11023.540000000059</v>
      </c>
      <c r="I1454" s="1"/>
      <c r="J1454" s="3">
        <v>2621</v>
      </c>
      <c r="K1454" s="3"/>
    </row>
    <row r="1455" spans="1:11" s="11" customFormat="1" ht="22.5" hidden="1" customHeight="1" x14ac:dyDescent="0.3">
      <c r="A1455" s="3">
        <v>2020</v>
      </c>
      <c r="B1455" s="3" t="s">
        <v>360</v>
      </c>
      <c r="C1455" s="5">
        <v>44160</v>
      </c>
      <c r="D1455" s="79" t="s">
        <v>312</v>
      </c>
      <c r="E1455" s="3"/>
      <c r="F1455" s="2"/>
      <c r="G1455" s="2">
        <v>0.6</v>
      </c>
      <c r="H1455" s="4">
        <f t="shared" si="22"/>
        <v>11022.940000000059</v>
      </c>
      <c r="I1455" s="1"/>
      <c r="J1455" s="3">
        <v>2605</v>
      </c>
      <c r="K1455" s="3"/>
    </row>
    <row r="1456" spans="1:11" s="11" customFormat="1" ht="22.5" hidden="1" customHeight="1" x14ac:dyDescent="0.3">
      <c r="A1456" s="3">
        <v>2020</v>
      </c>
      <c r="B1456" s="3" t="s">
        <v>360</v>
      </c>
      <c r="C1456" s="5">
        <v>44160</v>
      </c>
      <c r="D1456" s="79" t="s">
        <v>323</v>
      </c>
      <c r="E1456" s="3"/>
      <c r="F1456" s="2"/>
      <c r="G1456" s="2">
        <v>5000</v>
      </c>
      <c r="H1456" s="4">
        <f t="shared" si="22"/>
        <v>6022.9400000000587</v>
      </c>
      <c r="I1456" s="1"/>
      <c r="J1456" s="3">
        <v>2622</v>
      </c>
      <c r="K1456" s="3"/>
    </row>
    <row r="1457" spans="1:11" s="11" customFormat="1" ht="22.5" hidden="1" customHeight="1" x14ac:dyDescent="0.3">
      <c r="A1457" s="3">
        <v>2020</v>
      </c>
      <c r="B1457" s="3" t="s">
        <v>360</v>
      </c>
      <c r="C1457" s="5">
        <v>44160</v>
      </c>
      <c r="D1457" s="79" t="s">
        <v>464</v>
      </c>
      <c r="E1457" s="3" t="s">
        <v>310</v>
      </c>
      <c r="F1457" s="2">
        <v>2189</v>
      </c>
      <c r="G1457" s="2"/>
      <c r="H1457" s="4">
        <f t="shared" si="22"/>
        <v>8211.9400000000587</v>
      </c>
      <c r="I1457" s="1"/>
      <c r="J1457" s="3">
        <v>961</v>
      </c>
      <c r="K1457" s="3"/>
    </row>
    <row r="1458" spans="1:11" s="11" customFormat="1" ht="22.5" hidden="1" customHeight="1" x14ac:dyDescent="0.3">
      <c r="A1458" s="3">
        <v>2020</v>
      </c>
      <c r="B1458" s="3" t="s">
        <v>360</v>
      </c>
      <c r="C1458" s="5">
        <v>44161</v>
      </c>
      <c r="D1458" s="79" t="s">
        <v>313</v>
      </c>
      <c r="E1458" s="3"/>
      <c r="F1458" s="2">
        <v>50000</v>
      </c>
      <c r="G1458" s="2"/>
      <c r="H1458" s="4">
        <f t="shared" si="22"/>
        <v>58211.940000000061</v>
      </c>
      <c r="I1458" s="1"/>
      <c r="J1458" s="3"/>
      <c r="K1458" s="3"/>
    </row>
    <row r="1459" spans="1:11" s="11" customFormat="1" ht="22.5" hidden="1" customHeight="1" x14ac:dyDescent="0.3">
      <c r="A1459" s="3">
        <v>2020</v>
      </c>
      <c r="B1459" s="3" t="s">
        <v>360</v>
      </c>
      <c r="C1459" s="5">
        <v>44162</v>
      </c>
      <c r="D1459" s="79" t="s">
        <v>170</v>
      </c>
      <c r="E1459" s="3" t="s">
        <v>310</v>
      </c>
      <c r="F1459" s="2">
        <v>800</v>
      </c>
      <c r="G1459" s="2"/>
      <c r="H1459" s="4">
        <f t="shared" si="22"/>
        <v>59011.940000000061</v>
      </c>
      <c r="I1459" s="1"/>
      <c r="J1459" s="3">
        <v>962</v>
      </c>
      <c r="K1459" s="3"/>
    </row>
    <row r="1460" spans="1:11" s="11" customFormat="1" ht="22.5" hidden="1" customHeight="1" x14ac:dyDescent="0.3">
      <c r="A1460" s="3">
        <v>2020</v>
      </c>
      <c r="B1460" s="3" t="s">
        <v>360</v>
      </c>
      <c r="C1460" s="5">
        <v>44165</v>
      </c>
      <c r="D1460" s="79" t="s">
        <v>158</v>
      </c>
      <c r="E1460" s="3" t="s">
        <v>310</v>
      </c>
      <c r="F1460" s="2">
        <v>20250</v>
      </c>
      <c r="G1460" s="2"/>
      <c r="H1460" s="4">
        <f t="shared" si="22"/>
        <v>79261.940000000061</v>
      </c>
      <c r="I1460" s="1"/>
      <c r="J1460" s="3">
        <v>963</v>
      </c>
      <c r="K1460" s="3"/>
    </row>
    <row r="1461" spans="1:11" s="11" customFormat="1" ht="22.5" hidden="1" customHeight="1" x14ac:dyDescent="0.3">
      <c r="A1461" s="3">
        <v>2020</v>
      </c>
      <c r="B1461" s="3" t="s">
        <v>360</v>
      </c>
      <c r="C1461" s="5">
        <v>44165</v>
      </c>
      <c r="D1461" s="79" t="s">
        <v>26</v>
      </c>
      <c r="E1461" s="3" t="s">
        <v>310</v>
      </c>
      <c r="F1461" s="26">
        <v>1200</v>
      </c>
      <c r="G1461" s="26"/>
      <c r="H1461" s="4">
        <f t="shared" si="22"/>
        <v>80461.940000000061</v>
      </c>
      <c r="I1461" s="1"/>
      <c r="J1461" s="3">
        <v>964</v>
      </c>
      <c r="K1461" s="3"/>
    </row>
    <row r="1462" spans="1:11" s="80" customFormat="1" ht="22.5" hidden="1" customHeight="1" thickBot="1" x14ac:dyDescent="0.35">
      <c r="A1462" s="34">
        <v>2020</v>
      </c>
      <c r="B1462" s="34" t="s">
        <v>159</v>
      </c>
      <c r="C1462" s="19">
        <v>44166</v>
      </c>
      <c r="D1462" s="132" t="s">
        <v>323</v>
      </c>
      <c r="E1462" s="34"/>
      <c r="F1462" s="21"/>
      <c r="G1462" s="21">
        <v>5000</v>
      </c>
      <c r="H1462" s="22">
        <f t="shared" si="22"/>
        <v>75461.940000000061</v>
      </c>
      <c r="I1462" s="24"/>
      <c r="J1462" s="34">
        <v>2634</v>
      </c>
      <c r="K1462" s="34"/>
    </row>
    <row r="1463" spans="1:11" s="11" customFormat="1" ht="22.5" hidden="1" customHeight="1" x14ac:dyDescent="0.3">
      <c r="A1463" s="3">
        <v>2020</v>
      </c>
      <c r="B1463" s="3" t="s">
        <v>159</v>
      </c>
      <c r="C1463" s="5">
        <v>44166</v>
      </c>
      <c r="D1463" s="79" t="s">
        <v>461</v>
      </c>
      <c r="E1463" s="3" t="s">
        <v>310</v>
      </c>
      <c r="F1463" s="2">
        <v>1150</v>
      </c>
      <c r="G1463" s="2"/>
      <c r="H1463" s="4">
        <f t="shared" si="22"/>
        <v>76611.940000000061</v>
      </c>
      <c r="I1463" s="1"/>
      <c r="J1463" s="3">
        <v>976</v>
      </c>
      <c r="K1463" s="3"/>
    </row>
    <row r="1464" spans="1:11" s="11" customFormat="1" ht="22.5" hidden="1" customHeight="1" x14ac:dyDescent="0.3">
      <c r="A1464" s="3">
        <v>2020</v>
      </c>
      <c r="B1464" s="3" t="s">
        <v>159</v>
      </c>
      <c r="C1464" s="5">
        <v>44166</v>
      </c>
      <c r="D1464" s="79" t="s">
        <v>176</v>
      </c>
      <c r="E1464" s="3" t="s">
        <v>310</v>
      </c>
      <c r="F1464" s="2">
        <v>15857.68</v>
      </c>
      <c r="G1464" s="2"/>
      <c r="H1464" s="4">
        <f t="shared" si="22"/>
        <v>92469.620000000054</v>
      </c>
      <c r="I1464" s="1"/>
      <c r="J1464" s="3">
        <v>977</v>
      </c>
      <c r="K1464" s="3"/>
    </row>
    <row r="1465" spans="1:11" s="11" customFormat="1" ht="22.5" hidden="1" customHeight="1" x14ac:dyDescent="0.3">
      <c r="A1465" s="3">
        <v>2020</v>
      </c>
      <c r="B1465" s="3" t="s">
        <v>159</v>
      </c>
      <c r="C1465" s="5">
        <v>44167</v>
      </c>
      <c r="D1465" s="79" t="s">
        <v>482</v>
      </c>
      <c r="E1465" s="3" t="s">
        <v>310</v>
      </c>
      <c r="F1465" s="2">
        <v>962</v>
      </c>
      <c r="G1465" s="2"/>
      <c r="H1465" s="4">
        <f t="shared" si="22"/>
        <v>93431.620000000054</v>
      </c>
      <c r="I1465" s="1"/>
      <c r="J1465" s="3">
        <v>978</v>
      </c>
      <c r="K1465" s="3"/>
    </row>
    <row r="1466" spans="1:11" s="11" customFormat="1" ht="22.5" hidden="1" customHeight="1" x14ac:dyDescent="0.3">
      <c r="A1466" s="3">
        <v>2020</v>
      </c>
      <c r="B1466" s="3" t="s">
        <v>159</v>
      </c>
      <c r="C1466" s="5">
        <v>44167</v>
      </c>
      <c r="D1466" s="79" t="s">
        <v>145</v>
      </c>
      <c r="E1466" s="3"/>
      <c r="F1466" s="2"/>
      <c r="G1466" s="2">
        <v>2880</v>
      </c>
      <c r="H1466" s="4">
        <f t="shared" si="22"/>
        <v>90551.620000000054</v>
      </c>
      <c r="I1466" s="1"/>
      <c r="J1466" s="3">
        <v>2635</v>
      </c>
      <c r="K1466" s="3"/>
    </row>
    <row r="1467" spans="1:11" s="11" customFormat="1" ht="22.5" hidden="1" customHeight="1" x14ac:dyDescent="0.3">
      <c r="A1467" s="3">
        <v>2020</v>
      </c>
      <c r="B1467" s="3" t="s">
        <v>159</v>
      </c>
      <c r="C1467" s="5">
        <v>44167</v>
      </c>
      <c r="D1467" s="79" t="s">
        <v>156</v>
      </c>
      <c r="E1467" s="3"/>
      <c r="F1467" s="2"/>
      <c r="G1467" s="2">
        <v>4032</v>
      </c>
      <c r="H1467" s="4">
        <f t="shared" si="22"/>
        <v>86519.620000000054</v>
      </c>
      <c r="I1467" s="1"/>
      <c r="J1467" s="3">
        <v>2636</v>
      </c>
      <c r="K1467" s="3"/>
    </row>
    <row r="1468" spans="1:11" s="11" customFormat="1" ht="22.5" hidden="1" customHeight="1" x14ac:dyDescent="0.3">
      <c r="A1468" s="3">
        <v>2020</v>
      </c>
      <c r="B1468" s="3" t="s">
        <v>159</v>
      </c>
      <c r="C1468" s="5">
        <v>44167</v>
      </c>
      <c r="D1468" s="79" t="s">
        <v>312</v>
      </c>
      <c r="E1468" s="3"/>
      <c r="F1468" s="2"/>
      <c r="G1468" s="2">
        <v>0.3</v>
      </c>
      <c r="H1468" s="4">
        <f t="shared" si="22"/>
        <v>86519.320000000051</v>
      </c>
      <c r="I1468" s="1"/>
      <c r="J1468" s="3">
        <v>2633</v>
      </c>
      <c r="K1468" s="3"/>
    </row>
    <row r="1469" spans="1:11" s="11" customFormat="1" ht="22.5" hidden="1" customHeight="1" x14ac:dyDescent="0.3">
      <c r="A1469" s="3">
        <v>2020</v>
      </c>
      <c r="B1469" s="3" t="s">
        <v>159</v>
      </c>
      <c r="C1469" s="5">
        <v>44167</v>
      </c>
      <c r="D1469" s="79" t="s">
        <v>460</v>
      </c>
      <c r="E1469" s="3" t="s">
        <v>310</v>
      </c>
      <c r="F1469" s="2">
        <v>1100</v>
      </c>
      <c r="G1469" s="2"/>
      <c r="H1469" s="4">
        <f t="shared" si="22"/>
        <v>87619.320000000051</v>
      </c>
      <c r="I1469" s="1"/>
      <c r="J1469" s="3">
        <v>979</v>
      </c>
      <c r="K1469" s="3"/>
    </row>
    <row r="1470" spans="1:11" s="11" customFormat="1" ht="22.5" hidden="1" customHeight="1" x14ac:dyDescent="0.3">
      <c r="A1470" s="3">
        <v>2020</v>
      </c>
      <c r="B1470" s="3" t="s">
        <v>159</v>
      </c>
      <c r="C1470" s="5">
        <v>44168</v>
      </c>
      <c r="D1470" s="79" t="s">
        <v>183</v>
      </c>
      <c r="E1470" s="3" t="s">
        <v>310</v>
      </c>
      <c r="F1470" s="2">
        <v>2340</v>
      </c>
      <c r="G1470" s="2"/>
      <c r="H1470" s="4">
        <f t="shared" si="22"/>
        <v>89959.320000000051</v>
      </c>
      <c r="I1470" s="1"/>
      <c r="J1470" s="3">
        <v>980</v>
      </c>
      <c r="K1470" s="3"/>
    </row>
    <row r="1471" spans="1:11" s="11" customFormat="1" ht="22.5" hidden="1" customHeight="1" x14ac:dyDescent="0.3">
      <c r="A1471" s="3">
        <v>2020</v>
      </c>
      <c r="B1471" s="3" t="s">
        <v>159</v>
      </c>
      <c r="C1471" s="5">
        <v>44170</v>
      </c>
      <c r="D1471" s="79" t="s">
        <v>86</v>
      </c>
      <c r="E1471" s="3"/>
      <c r="F1471" s="2"/>
      <c r="G1471" s="2">
        <v>19325.8</v>
      </c>
      <c r="H1471" s="4">
        <f t="shared" si="22"/>
        <v>70633.520000000048</v>
      </c>
      <c r="I1471" s="1"/>
      <c r="J1471" s="3">
        <v>2637</v>
      </c>
      <c r="K1471" s="3"/>
    </row>
    <row r="1472" spans="1:11" s="11" customFormat="1" ht="22.5" hidden="1" customHeight="1" x14ac:dyDescent="0.3">
      <c r="A1472" s="3">
        <v>2020</v>
      </c>
      <c r="B1472" s="3" t="s">
        <v>159</v>
      </c>
      <c r="C1472" s="5">
        <v>44172</v>
      </c>
      <c r="D1472" s="79" t="s">
        <v>515</v>
      </c>
      <c r="E1472" s="3"/>
      <c r="F1472" s="2"/>
      <c r="G1472" s="2">
        <v>600</v>
      </c>
      <c r="H1472" s="4">
        <f t="shared" si="22"/>
        <v>70033.520000000048</v>
      </c>
      <c r="I1472" s="1"/>
      <c r="J1472" s="3">
        <v>2638</v>
      </c>
      <c r="K1472" s="3"/>
    </row>
    <row r="1473" spans="1:11" s="11" customFormat="1" ht="22.5" hidden="1" customHeight="1" x14ac:dyDescent="0.3">
      <c r="A1473" s="3">
        <v>2020</v>
      </c>
      <c r="B1473" s="3" t="s">
        <v>159</v>
      </c>
      <c r="C1473" s="5">
        <v>44172</v>
      </c>
      <c r="D1473" s="79" t="s">
        <v>312</v>
      </c>
      <c r="E1473" s="3"/>
      <c r="F1473" s="2"/>
      <c r="G1473" s="2">
        <v>0.1</v>
      </c>
      <c r="H1473" s="4">
        <f t="shared" si="22"/>
        <v>70033.420000000042</v>
      </c>
      <c r="I1473" s="1"/>
      <c r="J1473" s="3">
        <v>2633</v>
      </c>
      <c r="K1473" s="3"/>
    </row>
    <row r="1474" spans="1:11" s="11" customFormat="1" ht="22.5" hidden="1" customHeight="1" x14ac:dyDescent="0.3">
      <c r="A1474" s="3">
        <v>2020</v>
      </c>
      <c r="B1474" s="3" t="s">
        <v>159</v>
      </c>
      <c r="C1474" s="5">
        <v>44172</v>
      </c>
      <c r="D1474" s="79" t="s">
        <v>323</v>
      </c>
      <c r="E1474" s="3"/>
      <c r="F1474" s="2"/>
      <c r="G1474" s="2">
        <v>5000</v>
      </c>
      <c r="H1474" s="4">
        <f t="shared" si="22"/>
        <v>65033.420000000042</v>
      </c>
      <c r="I1474" s="1"/>
      <c r="J1474" s="3">
        <v>2639</v>
      </c>
      <c r="K1474" s="3"/>
    </row>
    <row r="1475" spans="1:11" s="11" customFormat="1" ht="22.5" hidden="1" customHeight="1" x14ac:dyDescent="0.3">
      <c r="A1475" s="3">
        <v>2020</v>
      </c>
      <c r="B1475" s="3" t="s">
        <v>159</v>
      </c>
      <c r="C1475" s="5">
        <v>44173</v>
      </c>
      <c r="D1475" s="79" t="s">
        <v>1447</v>
      </c>
      <c r="E1475" s="3" t="s">
        <v>310</v>
      </c>
      <c r="F1475" s="2">
        <v>2700</v>
      </c>
      <c r="G1475" s="2"/>
      <c r="H1475" s="4">
        <f t="shared" si="22"/>
        <v>67733.420000000042</v>
      </c>
      <c r="I1475" s="1"/>
      <c r="J1475" s="3">
        <v>981</v>
      </c>
      <c r="K1475" s="3"/>
    </row>
    <row r="1476" spans="1:11" s="11" customFormat="1" ht="22.5" hidden="1" customHeight="1" x14ac:dyDescent="0.3">
      <c r="A1476" s="3">
        <v>2020</v>
      </c>
      <c r="B1476" s="3" t="s">
        <v>159</v>
      </c>
      <c r="C1476" s="5">
        <v>44174</v>
      </c>
      <c r="D1476" s="79" t="s">
        <v>461</v>
      </c>
      <c r="E1476" s="3" t="s">
        <v>310</v>
      </c>
      <c r="F1476" s="2">
        <v>2300</v>
      </c>
      <c r="G1476" s="2"/>
      <c r="H1476" s="4">
        <f t="shared" ref="H1476:H1539" si="23">H1475+F1476-G1476</f>
        <v>70033.420000000042</v>
      </c>
      <c r="I1476" s="1"/>
      <c r="J1476" s="3">
        <v>982</v>
      </c>
      <c r="K1476" s="3"/>
    </row>
    <row r="1477" spans="1:11" s="11" customFormat="1" ht="22.5" hidden="1" customHeight="1" x14ac:dyDescent="0.3">
      <c r="A1477" s="3">
        <v>2020</v>
      </c>
      <c r="B1477" s="3" t="s">
        <v>159</v>
      </c>
      <c r="C1477" s="5">
        <v>44174</v>
      </c>
      <c r="D1477" s="79" t="s">
        <v>313</v>
      </c>
      <c r="E1477" s="3"/>
      <c r="F1477" s="2">
        <v>30000</v>
      </c>
      <c r="G1477" s="2"/>
      <c r="H1477" s="4">
        <f t="shared" si="23"/>
        <v>100033.42000000004</v>
      </c>
      <c r="I1477" s="1"/>
      <c r="J1477" s="3"/>
      <c r="K1477" s="3"/>
    </row>
    <row r="1478" spans="1:11" s="11" customFormat="1" ht="22.5" hidden="1" customHeight="1" x14ac:dyDescent="0.3">
      <c r="A1478" s="3">
        <v>2020</v>
      </c>
      <c r="B1478" s="3" t="s">
        <v>159</v>
      </c>
      <c r="C1478" s="5">
        <v>44174</v>
      </c>
      <c r="D1478" s="79" t="s">
        <v>460</v>
      </c>
      <c r="E1478" s="3" t="s">
        <v>310</v>
      </c>
      <c r="F1478" s="2">
        <v>2300</v>
      </c>
      <c r="G1478" s="2"/>
      <c r="H1478" s="4">
        <f t="shared" si="23"/>
        <v>102333.42000000004</v>
      </c>
      <c r="I1478" s="1"/>
      <c r="J1478" s="3">
        <v>983</v>
      </c>
      <c r="K1478" s="3"/>
    </row>
    <row r="1479" spans="1:11" s="11" customFormat="1" ht="22.5" hidden="1" customHeight="1" x14ac:dyDescent="0.3">
      <c r="A1479" s="3">
        <v>2020</v>
      </c>
      <c r="B1479" s="3" t="s">
        <v>159</v>
      </c>
      <c r="C1479" s="5">
        <v>44174</v>
      </c>
      <c r="D1479" s="79" t="s">
        <v>526</v>
      </c>
      <c r="E1479" s="3"/>
      <c r="F1479" s="2"/>
      <c r="G1479" s="2">
        <v>17787</v>
      </c>
      <c r="H1479" s="4">
        <f t="shared" si="23"/>
        <v>84546.420000000042</v>
      </c>
      <c r="I1479" s="1"/>
      <c r="J1479" s="3">
        <v>2640</v>
      </c>
      <c r="K1479" s="3"/>
    </row>
    <row r="1480" spans="1:11" s="11" customFormat="1" ht="22.5" hidden="1" customHeight="1" x14ac:dyDescent="0.3">
      <c r="A1480" s="3">
        <v>2020</v>
      </c>
      <c r="B1480" s="3" t="s">
        <v>159</v>
      </c>
      <c r="C1480" s="5">
        <v>44174</v>
      </c>
      <c r="D1480" s="79" t="s">
        <v>312</v>
      </c>
      <c r="E1480" s="3"/>
      <c r="F1480" s="2"/>
      <c r="G1480" s="2">
        <v>0.5</v>
      </c>
      <c r="H1480" s="4">
        <f t="shared" si="23"/>
        <v>84545.920000000042</v>
      </c>
      <c r="I1480" s="1"/>
      <c r="J1480" s="3">
        <v>2633</v>
      </c>
      <c r="K1480" s="3"/>
    </row>
    <row r="1481" spans="1:11" s="11" customFormat="1" ht="22.5" hidden="1" customHeight="1" x14ac:dyDescent="0.3">
      <c r="A1481" s="3">
        <v>2020</v>
      </c>
      <c r="B1481" s="3" t="s">
        <v>159</v>
      </c>
      <c r="C1481" s="5">
        <v>44175</v>
      </c>
      <c r="D1481" s="79" t="s">
        <v>445</v>
      </c>
      <c r="E1481" s="3" t="s">
        <v>100</v>
      </c>
      <c r="F1481" s="2"/>
      <c r="G1481" s="2">
        <v>950</v>
      </c>
      <c r="H1481" s="4">
        <f t="shared" si="23"/>
        <v>83595.920000000042</v>
      </c>
      <c r="I1481" s="1"/>
      <c r="J1481" s="3">
        <v>2316</v>
      </c>
      <c r="K1481" s="3"/>
    </row>
    <row r="1482" spans="1:11" s="11" customFormat="1" ht="22.5" hidden="1" customHeight="1" x14ac:dyDescent="0.3">
      <c r="A1482" s="3">
        <v>2020</v>
      </c>
      <c r="B1482" s="3" t="s">
        <v>159</v>
      </c>
      <c r="C1482" s="5">
        <v>44175</v>
      </c>
      <c r="D1482" s="79" t="s">
        <v>312</v>
      </c>
      <c r="E1482" s="3"/>
      <c r="F1482" s="2"/>
      <c r="G1482" s="2">
        <v>0.1</v>
      </c>
      <c r="H1482" s="4">
        <f t="shared" si="23"/>
        <v>83595.820000000036</v>
      </c>
      <c r="I1482" s="1"/>
      <c r="J1482" s="3">
        <v>2633</v>
      </c>
      <c r="K1482" s="3"/>
    </row>
    <row r="1483" spans="1:11" s="11" customFormat="1" ht="22.5" hidden="1" customHeight="1" x14ac:dyDescent="0.3">
      <c r="A1483" s="3">
        <v>2020</v>
      </c>
      <c r="B1483" s="3" t="s">
        <v>159</v>
      </c>
      <c r="C1483" s="5">
        <v>44179</v>
      </c>
      <c r="D1483" s="79" t="s">
        <v>45</v>
      </c>
      <c r="E1483" s="3" t="s">
        <v>310</v>
      </c>
      <c r="F1483" s="2">
        <v>5000</v>
      </c>
      <c r="G1483" s="2"/>
      <c r="H1483" s="4">
        <f t="shared" si="23"/>
        <v>88595.820000000036</v>
      </c>
      <c r="I1483" s="1"/>
      <c r="J1483" s="3">
        <v>984</v>
      </c>
      <c r="K1483" s="3"/>
    </row>
    <row r="1484" spans="1:11" s="11" customFormat="1" ht="22.5" hidden="1" customHeight="1" x14ac:dyDescent="0.3">
      <c r="A1484" s="3">
        <v>2020</v>
      </c>
      <c r="B1484" s="3" t="s">
        <v>159</v>
      </c>
      <c r="C1484" s="5">
        <v>44179</v>
      </c>
      <c r="D1484" s="79" t="s">
        <v>40</v>
      </c>
      <c r="E1484" s="3" t="s">
        <v>100</v>
      </c>
      <c r="F1484" s="2"/>
      <c r="G1484" s="2">
        <v>15000</v>
      </c>
      <c r="H1484" s="4">
        <f t="shared" si="23"/>
        <v>73595.820000000036</v>
      </c>
      <c r="I1484" s="1"/>
      <c r="J1484" s="3">
        <v>2317</v>
      </c>
      <c r="K1484" s="3"/>
    </row>
    <row r="1485" spans="1:11" s="11" customFormat="1" ht="22.5" hidden="1" customHeight="1" x14ac:dyDescent="0.3">
      <c r="A1485" s="3">
        <v>2020</v>
      </c>
      <c r="B1485" s="3" t="s">
        <v>159</v>
      </c>
      <c r="C1485" s="5">
        <v>44179</v>
      </c>
      <c r="D1485" s="79" t="s">
        <v>312</v>
      </c>
      <c r="E1485" s="3"/>
      <c r="F1485" s="2"/>
      <c r="G1485" s="2">
        <v>0.1</v>
      </c>
      <c r="H1485" s="4">
        <f t="shared" si="23"/>
        <v>73595.72000000003</v>
      </c>
      <c r="I1485" s="1"/>
      <c r="J1485" s="3">
        <v>2633</v>
      </c>
      <c r="K1485" s="3"/>
    </row>
    <row r="1486" spans="1:11" s="11" customFormat="1" ht="22.5" hidden="1" customHeight="1" x14ac:dyDescent="0.3">
      <c r="A1486" s="3">
        <v>2020</v>
      </c>
      <c r="B1486" s="3" t="s">
        <v>159</v>
      </c>
      <c r="C1486" s="5">
        <v>44180</v>
      </c>
      <c r="D1486" s="79" t="s">
        <v>151</v>
      </c>
      <c r="E1486" s="3" t="s">
        <v>310</v>
      </c>
      <c r="F1486" s="2">
        <v>26339.5</v>
      </c>
      <c r="G1486" s="2"/>
      <c r="H1486" s="4">
        <f t="shared" si="23"/>
        <v>99935.22000000003</v>
      </c>
      <c r="I1486" s="1"/>
      <c r="J1486" s="3">
        <v>985</v>
      </c>
      <c r="K1486" s="3"/>
    </row>
    <row r="1487" spans="1:11" s="11" customFormat="1" ht="22.5" hidden="1" customHeight="1" x14ac:dyDescent="0.3">
      <c r="A1487" s="3">
        <v>2020</v>
      </c>
      <c r="B1487" s="3" t="s">
        <v>159</v>
      </c>
      <c r="C1487" s="5">
        <v>44180</v>
      </c>
      <c r="D1487" s="79" t="s">
        <v>323</v>
      </c>
      <c r="E1487" s="3"/>
      <c r="F1487" s="2"/>
      <c r="G1487" s="2">
        <v>5000</v>
      </c>
      <c r="H1487" s="4">
        <f t="shared" si="23"/>
        <v>94935.22000000003</v>
      </c>
      <c r="I1487" s="1"/>
      <c r="J1487" s="3">
        <v>2641</v>
      </c>
      <c r="K1487" s="3"/>
    </row>
    <row r="1488" spans="1:11" s="11" customFormat="1" ht="22.5" hidden="1" customHeight="1" x14ac:dyDescent="0.3">
      <c r="A1488" s="3">
        <v>2020</v>
      </c>
      <c r="B1488" s="3" t="s">
        <v>159</v>
      </c>
      <c r="C1488" s="5">
        <v>44180</v>
      </c>
      <c r="D1488" s="79" t="s">
        <v>35</v>
      </c>
      <c r="E1488" s="3"/>
      <c r="F1488" s="2"/>
      <c r="G1488" s="2">
        <v>300</v>
      </c>
      <c r="H1488" s="4">
        <f t="shared" si="23"/>
        <v>94635.22000000003</v>
      </c>
      <c r="I1488" s="1"/>
      <c r="J1488" s="3">
        <v>2642</v>
      </c>
      <c r="K1488" s="3"/>
    </row>
    <row r="1489" spans="1:11" s="11" customFormat="1" ht="22.5" hidden="1" customHeight="1" x14ac:dyDescent="0.3">
      <c r="A1489" s="3">
        <v>2020</v>
      </c>
      <c r="B1489" s="3" t="s">
        <v>159</v>
      </c>
      <c r="C1489" s="5">
        <v>44180</v>
      </c>
      <c r="D1489" s="79" t="s">
        <v>42</v>
      </c>
      <c r="E1489" s="3"/>
      <c r="F1489" s="2"/>
      <c r="G1489" s="2">
        <v>2800</v>
      </c>
      <c r="H1489" s="4">
        <f t="shared" si="23"/>
        <v>91835.22000000003</v>
      </c>
      <c r="I1489" s="1"/>
      <c r="J1489" s="3">
        <v>2643</v>
      </c>
      <c r="K1489" s="3"/>
    </row>
    <row r="1490" spans="1:11" s="11" customFormat="1" ht="22.5" hidden="1" customHeight="1" x14ac:dyDescent="0.3">
      <c r="A1490" s="3">
        <v>2020</v>
      </c>
      <c r="B1490" s="3" t="s">
        <v>159</v>
      </c>
      <c r="C1490" s="5">
        <v>44180</v>
      </c>
      <c r="D1490" s="79" t="s">
        <v>30</v>
      </c>
      <c r="E1490" s="3"/>
      <c r="F1490" s="2"/>
      <c r="G1490" s="2">
        <v>307.10000000000002</v>
      </c>
      <c r="H1490" s="4">
        <f t="shared" si="23"/>
        <v>91528.120000000024</v>
      </c>
      <c r="I1490" s="1"/>
      <c r="J1490" s="3">
        <v>2644</v>
      </c>
      <c r="K1490" s="3"/>
    </row>
    <row r="1491" spans="1:11" s="11" customFormat="1" ht="22.5" hidden="1" customHeight="1" x14ac:dyDescent="0.3">
      <c r="A1491" s="3">
        <v>2020</v>
      </c>
      <c r="B1491" s="3" t="s">
        <v>159</v>
      </c>
      <c r="C1491" s="5">
        <v>44180</v>
      </c>
      <c r="D1491" s="79" t="s">
        <v>112</v>
      </c>
      <c r="E1491" s="3"/>
      <c r="F1491" s="2"/>
      <c r="G1491" s="2">
        <v>54.6</v>
      </c>
      <c r="H1491" s="4">
        <f t="shared" si="23"/>
        <v>91473.520000000019</v>
      </c>
      <c r="I1491" s="1"/>
      <c r="J1491" s="3">
        <v>2645</v>
      </c>
      <c r="K1491" s="3"/>
    </row>
    <row r="1492" spans="1:11" s="11" customFormat="1" ht="22.5" hidden="1" customHeight="1" x14ac:dyDescent="0.3">
      <c r="A1492" s="3">
        <v>2020</v>
      </c>
      <c r="B1492" s="3" t="s">
        <v>159</v>
      </c>
      <c r="C1492" s="5">
        <v>44182</v>
      </c>
      <c r="D1492" s="79" t="s">
        <v>461</v>
      </c>
      <c r="E1492" s="3" t="s">
        <v>310</v>
      </c>
      <c r="F1492" s="2">
        <v>1150</v>
      </c>
      <c r="G1492" s="2"/>
      <c r="H1492" s="4">
        <f t="shared" si="23"/>
        <v>92623.520000000019</v>
      </c>
      <c r="I1492" s="1"/>
      <c r="J1492" s="3">
        <v>986</v>
      </c>
      <c r="K1492" s="3"/>
    </row>
    <row r="1493" spans="1:11" s="11" customFormat="1" ht="22.5" hidden="1" customHeight="1" x14ac:dyDescent="0.3">
      <c r="A1493" s="3">
        <v>2020</v>
      </c>
      <c r="B1493" s="3" t="s">
        <v>159</v>
      </c>
      <c r="C1493" s="5">
        <v>44182</v>
      </c>
      <c r="D1493" s="79" t="s">
        <v>536</v>
      </c>
      <c r="E1493" s="3" t="s">
        <v>310</v>
      </c>
      <c r="F1493" s="2">
        <v>12332.6</v>
      </c>
      <c r="G1493" s="2"/>
      <c r="H1493" s="4">
        <f t="shared" si="23"/>
        <v>104956.12000000002</v>
      </c>
      <c r="I1493" s="1"/>
      <c r="J1493" s="3">
        <v>987</v>
      </c>
      <c r="K1493" s="3"/>
    </row>
    <row r="1494" spans="1:11" s="11" customFormat="1" ht="22.5" hidden="1" customHeight="1" x14ac:dyDescent="0.3">
      <c r="A1494" s="3">
        <v>2020</v>
      </c>
      <c r="B1494" s="3" t="s">
        <v>159</v>
      </c>
      <c r="C1494" s="5">
        <v>44186</v>
      </c>
      <c r="D1494" s="1" t="s">
        <v>97</v>
      </c>
      <c r="E1494" s="3" t="s">
        <v>100</v>
      </c>
      <c r="F1494" s="2"/>
      <c r="G1494" s="2">
        <v>5756.2</v>
      </c>
      <c r="H1494" s="4">
        <f t="shared" si="23"/>
        <v>99199.920000000027</v>
      </c>
      <c r="I1494" s="1"/>
      <c r="J1494" s="3">
        <v>2318</v>
      </c>
      <c r="K1494" s="3"/>
    </row>
    <row r="1495" spans="1:11" s="11" customFormat="1" ht="22.5" hidden="1" customHeight="1" x14ac:dyDescent="0.3">
      <c r="A1495" s="3">
        <v>2020</v>
      </c>
      <c r="B1495" s="3" t="s">
        <v>159</v>
      </c>
      <c r="C1495" s="5">
        <v>44186</v>
      </c>
      <c r="D1495" s="1" t="s">
        <v>263</v>
      </c>
      <c r="E1495" s="3" t="s">
        <v>100</v>
      </c>
      <c r="F1495" s="2"/>
      <c r="G1495" s="2">
        <v>514.04999999999995</v>
      </c>
      <c r="H1495" s="4">
        <f t="shared" si="23"/>
        <v>98685.870000000024</v>
      </c>
      <c r="I1495" s="1"/>
      <c r="J1495" s="3">
        <v>2319</v>
      </c>
      <c r="K1495" s="3"/>
    </row>
    <row r="1496" spans="1:11" s="11" customFormat="1" ht="22.5" hidden="1" customHeight="1" x14ac:dyDescent="0.3">
      <c r="A1496" s="3">
        <v>2020</v>
      </c>
      <c r="B1496" s="3" t="s">
        <v>159</v>
      </c>
      <c r="C1496" s="5">
        <v>44186</v>
      </c>
      <c r="D1496" s="1" t="s">
        <v>505</v>
      </c>
      <c r="E1496" s="3" t="s">
        <v>100</v>
      </c>
      <c r="F1496" s="2"/>
      <c r="G1496" s="2">
        <v>1086.56</v>
      </c>
      <c r="H1496" s="4">
        <f t="shared" si="23"/>
        <v>97599.310000000027</v>
      </c>
      <c r="I1496" s="1"/>
      <c r="J1496" s="3">
        <v>2320</v>
      </c>
      <c r="K1496" s="3"/>
    </row>
    <row r="1497" spans="1:11" s="11" customFormat="1" ht="22.5" hidden="1" customHeight="1" x14ac:dyDescent="0.3">
      <c r="A1497" s="3">
        <v>2020</v>
      </c>
      <c r="B1497" s="3" t="s">
        <v>159</v>
      </c>
      <c r="C1497" s="5">
        <v>44186</v>
      </c>
      <c r="D1497" s="79" t="s">
        <v>384</v>
      </c>
      <c r="E1497" s="3" t="s">
        <v>100</v>
      </c>
      <c r="F1497" s="2"/>
      <c r="G1497" s="2">
        <v>1620</v>
      </c>
      <c r="H1497" s="4">
        <f t="shared" si="23"/>
        <v>95979.310000000027</v>
      </c>
      <c r="I1497" s="1"/>
      <c r="J1497" s="3">
        <v>2321</v>
      </c>
      <c r="K1497" s="3"/>
    </row>
    <row r="1498" spans="1:11" s="11" customFormat="1" ht="22.5" hidden="1" customHeight="1" x14ac:dyDescent="0.3">
      <c r="A1498" s="3">
        <v>2020</v>
      </c>
      <c r="B1498" s="3" t="s">
        <v>159</v>
      </c>
      <c r="C1498" s="5">
        <v>44186</v>
      </c>
      <c r="D1498" s="79" t="s">
        <v>40</v>
      </c>
      <c r="E1498" s="3" t="s">
        <v>100</v>
      </c>
      <c r="F1498" s="2"/>
      <c r="G1498" s="2">
        <v>27875.09</v>
      </c>
      <c r="H1498" s="4">
        <f t="shared" si="23"/>
        <v>68104.22000000003</v>
      </c>
      <c r="I1498" s="1"/>
      <c r="J1498" s="3">
        <v>2322</v>
      </c>
      <c r="K1498" s="3"/>
    </row>
    <row r="1499" spans="1:11" s="11" customFormat="1" ht="22.5" hidden="1" customHeight="1" x14ac:dyDescent="0.3">
      <c r="A1499" s="3">
        <v>2020</v>
      </c>
      <c r="B1499" s="3" t="s">
        <v>159</v>
      </c>
      <c r="C1499" s="5">
        <v>44186</v>
      </c>
      <c r="D1499" s="79" t="s">
        <v>155</v>
      </c>
      <c r="E1499" s="3"/>
      <c r="F1499" s="2"/>
      <c r="G1499" s="2">
        <v>9022</v>
      </c>
      <c r="H1499" s="4">
        <f t="shared" si="23"/>
        <v>59082.22000000003</v>
      </c>
      <c r="I1499" s="1"/>
      <c r="J1499" s="3">
        <v>2646</v>
      </c>
      <c r="K1499" s="3"/>
    </row>
    <row r="1500" spans="1:11" s="11" customFormat="1" ht="22.5" hidden="1" customHeight="1" x14ac:dyDescent="0.3">
      <c r="A1500" s="3">
        <v>2020</v>
      </c>
      <c r="B1500" s="3" t="s">
        <v>159</v>
      </c>
      <c r="C1500" s="5">
        <v>44186</v>
      </c>
      <c r="D1500" s="79" t="s">
        <v>283</v>
      </c>
      <c r="E1500" s="3" t="s">
        <v>100</v>
      </c>
      <c r="F1500" s="2"/>
      <c r="G1500" s="2">
        <v>6951.36</v>
      </c>
      <c r="H1500" s="4">
        <f t="shared" si="23"/>
        <v>52130.86000000003</v>
      </c>
      <c r="I1500" s="1"/>
      <c r="J1500" s="3">
        <v>2323</v>
      </c>
      <c r="K1500" s="3"/>
    </row>
    <row r="1501" spans="1:11" s="11" customFormat="1" ht="22.5" hidden="1" customHeight="1" x14ac:dyDescent="0.3">
      <c r="A1501" s="3">
        <v>2020</v>
      </c>
      <c r="B1501" s="3" t="s">
        <v>159</v>
      </c>
      <c r="C1501" s="5">
        <v>44186</v>
      </c>
      <c r="D1501" s="79" t="s">
        <v>312</v>
      </c>
      <c r="E1501" s="3"/>
      <c r="F1501" s="2"/>
      <c r="G1501" s="2">
        <v>0.7</v>
      </c>
      <c r="H1501" s="4">
        <f t="shared" si="23"/>
        <v>52130.160000000033</v>
      </c>
      <c r="I1501" s="1"/>
      <c r="J1501" s="3">
        <v>2633</v>
      </c>
      <c r="K1501" s="3"/>
    </row>
    <row r="1502" spans="1:11" s="11" customFormat="1" ht="22.5" hidden="1" customHeight="1" x14ac:dyDescent="0.3">
      <c r="A1502" s="3">
        <v>2020</v>
      </c>
      <c r="B1502" s="3" t="s">
        <v>159</v>
      </c>
      <c r="C1502" s="5">
        <v>44187</v>
      </c>
      <c r="D1502" s="79" t="s">
        <v>322</v>
      </c>
      <c r="E1502" s="3"/>
      <c r="F1502" s="2"/>
      <c r="G1502" s="2">
        <v>15000</v>
      </c>
      <c r="H1502" s="4">
        <f t="shared" si="23"/>
        <v>37130.160000000033</v>
      </c>
      <c r="I1502" s="1"/>
      <c r="J1502" s="3">
        <v>1669</v>
      </c>
      <c r="K1502" s="3"/>
    </row>
    <row r="1503" spans="1:11" s="11" customFormat="1" ht="22.5" hidden="1" customHeight="1" x14ac:dyDescent="0.3">
      <c r="A1503" s="3">
        <v>2020</v>
      </c>
      <c r="B1503" s="3" t="s">
        <v>159</v>
      </c>
      <c r="C1503" s="5">
        <v>44187</v>
      </c>
      <c r="D1503" s="79" t="s">
        <v>323</v>
      </c>
      <c r="E1503" s="3"/>
      <c r="F1503" s="2"/>
      <c r="G1503" s="2">
        <v>3000</v>
      </c>
      <c r="H1503" s="4">
        <f t="shared" si="23"/>
        <v>34130.160000000033</v>
      </c>
      <c r="I1503" s="1"/>
      <c r="J1503" s="3">
        <v>2647</v>
      </c>
      <c r="K1503" s="3"/>
    </row>
    <row r="1504" spans="1:11" s="11" customFormat="1" ht="22.5" hidden="1" customHeight="1" x14ac:dyDescent="0.3">
      <c r="A1504" s="3">
        <v>2020</v>
      </c>
      <c r="B1504" s="3" t="s">
        <v>159</v>
      </c>
      <c r="C1504" s="5">
        <v>44188</v>
      </c>
      <c r="D1504" s="79" t="s">
        <v>316</v>
      </c>
      <c r="E1504" s="3"/>
      <c r="F1504" s="2">
        <v>10000</v>
      </c>
      <c r="G1504" s="2"/>
      <c r="H1504" s="4">
        <f t="shared" si="23"/>
        <v>44130.160000000033</v>
      </c>
      <c r="I1504" s="1"/>
      <c r="J1504" s="3">
        <v>1670</v>
      </c>
      <c r="K1504" s="3"/>
    </row>
    <row r="1505" spans="1:11" s="11" customFormat="1" ht="22.5" hidden="1" customHeight="1" x14ac:dyDescent="0.3">
      <c r="A1505" s="3">
        <v>2020</v>
      </c>
      <c r="B1505" s="3" t="s">
        <v>159</v>
      </c>
      <c r="C1505" s="5">
        <v>44188</v>
      </c>
      <c r="D1505" s="79" t="s">
        <v>461</v>
      </c>
      <c r="E1505" s="3" t="s">
        <v>310</v>
      </c>
      <c r="F1505" s="2">
        <v>1150</v>
      </c>
      <c r="G1505" s="2"/>
      <c r="H1505" s="4">
        <f t="shared" si="23"/>
        <v>45280.160000000033</v>
      </c>
      <c r="I1505" s="1"/>
      <c r="J1505" s="3">
        <v>988</v>
      </c>
      <c r="K1505" s="3"/>
    </row>
    <row r="1506" spans="1:11" s="11" customFormat="1" ht="22.5" hidden="1" customHeight="1" x14ac:dyDescent="0.3">
      <c r="A1506" s="3">
        <v>2020</v>
      </c>
      <c r="B1506" s="3" t="s">
        <v>159</v>
      </c>
      <c r="C1506" s="5">
        <v>44188</v>
      </c>
      <c r="D1506" s="79" t="s">
        <v>158</v>
      </c>
      <c r="E1506" s="3" t="s">
        <v>310</v>
      </c>
      <c r="F1506" s="2">
        <v>13420</v>
      </c>
      <c r="G1506" s="2"/>
      <c r="H1506" s="4">
        <f t="shared" si="23"/>
        <v>58700.160000000033</v>
      </c>
      <c r="I1506" s="1"/>
      <c r="J1506" s="3">
        <v>989</v>
      </c>
      <c r="K1506" s="3"/>
    </row>
    <row r="1507" spans="1:11" s="11" customFormat="1" ht="22.5" hidden="1" customHeight="1" x14ac:dyDescent="0.3">
      <c r="A1507" s="3">
        <v>2020</v>
      </c>
      <c r="B1507" s="3" t="s">
        <v>159</v>
      </c>
      <c r="C1507" s="5">
        <v>44188</v>
      </c>
      <c r="D1507" s="79" t="s">
        <v>482</v>
      </c>
      <c r="E1507" s="3" t="s">
        <v>100</v>
      </c>
      <c r="F1507" s="2"/>
      <c r="G1507" s="2">
        <v>3323.83</v>
      </c>
      <c r="H1507" s="4">
        <f t="shared" si="23"/>
        <v>55376.330000000031</v>
      </c>
      <c r="I1507" s="1"/>
      <c r="J1507" s="3">
        <v>2324</v>
      </c>
      <c r="K1507" s="3"/>
    </row>
    <row r="1508" spans="1:11" s="11" customFormat="1" ht="22.5" hidden="1" customHeight="1" x14ac:dyDescent="0.3">
      <c r="A1508" s="3">
        <v>2020</v>
      </c>
      <c r="B1508" s="3" t="s">
        <v>159</v>
      </c>
      <c r="C1508" s="5">
        <v>44188</v>
      </c>
      <c r="D1508" s="79" t="s">
        <v>462</v>
      </c>
      <c r="E1508" s="3" t="s">
        <v>100</v>
      </c>
      <c r="F1508" s="2"/>
      <c r="G1508" s="2">
        <v>8274</v>
      </c>
      <c r="H1508" s="4">
        <f t="shared" si="23"/>
        <v>47102.330000000031</v>
      </c>
      <c r="I1508" s="1"/>
      <c r="J1508" s="3">
        <v>2325</v>
      </c>
      <c r="K1508" s="3"/>
    </row>
    <row r="1509" spans="1:11" s="11" customFormat="1" ht="22.5" hidden="1" customHeight="1" x14ac:dyDescent="0.3">
      <c r="A1509" s="3">
        <v>2020</v>
      </c>
      <c r="B1509" s="3" t="s">
        <v>159</v>
      </c>
      <c r="C1509" s="5">
        <v>44188</v>
      </c>
      <c r="D1509" s="79" t="s">
        <v>77</v>
      </c>
      <c r="E1509" s="3" t="s">
        <v>100</v>
      </c>
      <c r="F1509" s="2"/>
      <c r="G1509" s="2">
        <v>1650</v>
      </c>
      <c r="H1509" s="4">
        <f t="shared" si="23"/>
        <v>45452.330000000031</v>
      </c>
      <c r="I1509" s="1"/>
      <c r="J1509" s="3">
        <v>2326</v>
      </c>
      <c r="K1509" s="3"/>
    </row>
    <row r="1510" spans="1:11" s="11" customFormat="1" ht="22.5" hidden="1" customHeight="1" x14ac:dyDescent="0.3">
      <c r="A1510" s="3">
        <v>2020</v>
      </c>
      <c r="B1510" s="3" t="s">
        <v>159</v>
      </c>
      <c r="C1510" s="5">
        <v>44188</v>
      </c>
      <c r="D1510" s="79" t="s">
        <v>396</v>
      </c>
      <c r="E1510" s="3" t="s">
        <v>100</v>
      </c>
      <c r="F1510" s="2"/>
      <c r="G1510" s="2">
        <v>1000</v>
      </c>
      <c r="H1510" s="4">
        <f t="shared" si="23"/>
        <v>44452.330000000031</v>
      </c>
      <c r="I1510" s="1"/>
      <c r="J1510" s="3">
        <v>2327</v>
      </c>
      <c r="K1510" s="3"/>
    </row>
    <row r="1511" spans="1:11" s="11" customFormat="1" ht="22.5" hidden="1" customHeight="1" x14ac:dyDescent="0.3">
      <c r="A1511" s="3">
        <v>2020</v>
      </c>
      <c r="B1511" s="3" t="s">
        <v>159</v>
      </c>
      <c r="C1511" s="5">
        <v>44188</v>
      </c>
      <c r="D1511" s="79" t="s">
        <v>352</v>
      </c>
      <c r="E1511" s="3" t="s">
        <v>100</v>
      </c>
      <c r="F1511" s="2"/>
      <c r="G1511" s="2">
        <v>1100</v>
      </c>
      <c r="H1511" s="4">
        <f t="shared" si="23"/>
        <v>43352.330000000031</v>
      </c>
      <c r="I1511" s="1"/>
      <c r="J1511" s="3">
        <v>2328</v>
      </c>
      <c r="K1511" s="3"/>
    </row>
    <row r="1512" spans="1:11" s="11" customFormat="1" ht="22.5" hidden="1" customHeight="1" x14ac:dyDescent="0.3">
      <c r="A1512" s="3">
        <v>2020</v>
      </c>
      <c r="B1512" s="3" t="s">
        <v>159</v>
      </c>
      <c r="C1512" s="5">
        <v>44188</v>
      </c>
      <c r="D1512" s="79" t="s">
        <v>170</v>
      </c>
      <c r="E1512" s="3" t="s">
        <v>100</v>
      </c>
      <c r="F1512" s="2"/>
      <c r="G1512" s="2">
        <v>1150</v>
      </c>
      <c r="H1512" s="4">
        <f t="shared" si="23"/>
        <v>42202.330000000031</v>
      </c>
      <c r="I1512" s="1"/>
      <c r="J1512" s="3">
        <v>2329</v>
      </c>
      <c r="K1512" s="3"/>
    </row>
    <row r="1513" spans="1:11" s="11" customFormat="1" ht="22.5" hidden="1" customHeight="1" x14ac:dyDescent="0.3">
      <c r="A1513" s="3">
        <v>2020</v>
      </c>
      <c r="B1513" s="3" t="s">
        <v>159</v>
      </c>
      <c r="C1513" s="5">
        <v>44188</v>
      </c>
      <c r="D1513" s="79" t="s">
        <v>324</v>
      </c>
      <c r="E1513" s="3" t="s">
        <v>100</v>
      </c>
      <c r="F1513" s="2"/>
      <c r="G1513" s="2">
        <v>250</v>
      </c>
      <c r="H1513" s="4">
        <f t="shared" si="23"/>
        <v>41952.330000000031</v>
      </c>
      <c r="I1513" s="1"/>
      <c r="J1513" s="3">
        <v>2330</v>
      </c>
      <c r="K1513" s="3"/>
    </row>
    <row r="1514" spans="1:11" s="11" customFormat="1" ht="22.5" hidden="1" customHeight="1" x14ac:dyDescent="0.3">
      <c r="A1514" s="3">
        <v>2020</v>
      </c>
      <c r="B1514" s="3" t="s">
        <v>159</v>
      </c>
      <c r="C1514" s="5">
        <v>44188</v>
      </c>
      <c r="D1514" s="79" t="s">
        <v>502</v>
      </c>
      <c r="E1514" s="3" t="s">
        <v>100</v>
      </c>
      <c r="F1514" s="2"/>
      <c r="G1514" s="2">
        <v>1921</v>
      </c>
      <c r="H1514" s="4">
        <f t="shared" si="23"/>
        <v>40031.330000000031</v>
      </c>
      <c r="I1514" s="1"/>
      <c r="J1514" s="3">
        <v>2331</v>
      </c>
      <c r="K1514" s="3"/>
    </row>
    <row r="1515" spans="1:11" s="11" customFormat="1" ht="22.5" hidden="1" customHeight="1" x14ac:dyDescent="0.3">
      <c r="A1515" s="3">
        <v>2020</v>
      </c>
      <c r="B1515" s="3" t="s">
        <v>159</v>
      </c>
      <c r="C1515" s="5">
        <v>44188</v>
      </c>
      <c r="D1515" s="79" t="s">
        <v>501</v>
      </c>
      <c r="E1515" s="3" t="s">
        <v>100</v>
      </c>
      <c r="F1515" s="2"/>
      <c r="G1515" s="2">
        <v>9168.2000000000007</v>
      </c>
      <c r="H1515" s="4">
        <f t="shared" si="23"/>
        <v>30863.13000000003</v>
      </c>
      <c r="I1515" s="1"/>
      <c r="J1515" s="3">
        <v>2332</v>
      </c>
      <c r="K1515" s="3"/>
    </row>
    <row r="1516" spans="1:11" s="11" customFormat="1" ht="22.5" hidden="1" customHeight="1" x14ac:dyDescent="0.3">
      <c r="A1516" s="3">
        <v>2020</v>
      </c>
      <c r="B1516" s="3" t="s">
        <v>159</v>
      </c>
      <c r="C1516" s="5">
        <v>44188</v>
      </c>
      <c r="D1516" s="79" t="s">
        <v>503</v>
      </c>
      <c r="E1516" s="3" t="s">
        <v>100</v>
      </c>
      <c r="F1516" s="2"/>
      <c r="G1516" s="2">
        <v>3765</v>
      </c>
      <c r="H1516" s="4">
        <f t="shared" si="23"/>
        <v>27098.13000000003</v>
      </c>
      <c r="I1516" s="1"/>
      <c r="J1516" s="3">
        <v>2333</v>
      </c>
      <c r="K1516" s="3"/>
    </row>
    <row r="1517" spans="1:11" s="11" customFormat="1" ht="22.5" hidden="1" customHeight="1" x14ac:dyDescent="0.3">
      <c r="A1517" s="3">
        <v>2020</v>
      </c>
      <c r="B1517" s="3" t="s">
        <v>159</v>
      </c>
      <c r="C1517" s="5">
        <v>44188</v>
      </c>
      <c r="D1517" s="79" t="s">
        <v>506</v>
      </c>
      <c r="E1517" s="3" t="s">
        <v>100</v>
      </c>
      <c r="F1517" s="2"/>
      <c r="G1517" s="2">
        <v>1050</v>
      </c>
      <c r="H1517" s="4">
        <f t="shared" si="23"/>
        <v>26048.13000000003</v>
      </c>
      <c r="I1517" s="1"/>
      <c r="J1517" s="3">
        <v>2334</v>
      </c>
      <c r="K1517" s="3"/>
    </row>
    <row r="1518" spans="1:11" s="11" customFormat="1" ht="22.5" hidden="1" customHeight="1" x14ac:dyDescent="0.3">
      <c r="A1518" s="3">
        <v>2020</v>
      </c>
      <c r="B1518" s="3" t="s">
        <v>159</v>
      </c>
      <c r="C1518" s="5">
        <v>44188</v>
      </c>
      <c r="D1518" s="79" t="s">
        <v>453</v>
      </c>
      <c r="E1518" s="3" t="s">
        <v>100</v>
      </c>
      <c r="F1518" s="2"/>
      <c r="G1518" s="2">
        <v>4320</v>
      </c>
      <c r="H1518" s="4">
        <f t="shared" si="23"/>
        <v>21728.13000000003</v>
      </c>
      <c r="I1518" s="1"/>
      <c r="J1518" s="3">
        <v>2335</v>
      </c>
      <c r="K1518" s="3"/>
    </row>
    <row r="1519" spans="1:11" s="11" customFormat="1" ht="22.5" hidden="1" customHeight="1" x14ac:dyDescent="0.3">
      <c r="A1519" s="3">
        <v>2020</v>
      </c>
      <c r="B1519" s="3" t="s">
        <v>159</v>
      </c>
      <c r="C1519" s="5">
        <v>44188</v>
      </c>
      <c r="D1519" s="79" t="s">
        <v>500</v>
      </c>
      <c r="E1519" s="3" t="s">
        <v>100</v>
      </c>
      <c r="F1519" s="2"/>
      <c r="G1519" s="2">
        <v>3490.8</v>
      </c>
      <c r="H1519" s="4">
        <f t="shared" si="23"/>
        <v>18237.330000000031</v>
      </c>
      <c r="I1519" s="1"/>
      <c r="J1519" s="3">
        <v>2336</v>
      </c>
      <c r="K1519" s="3"/>
    </row>
    <row r="1520" spans="1:11" s="11" customFormat="1" ht="22.5" hidden="1" customHeight="1" x14ac:dyDescent="0.3">
      <c r="A1520" s="3">
        <v>2020</v>
      </c>
      <c r="B1520" s="3" t="s">
        <v>159</v>
      </c>
      <c r="C1520" s="5">
        <v>44188</v>
      </c>
      <c r="D1520" s="79" t="s">
        <v>312</v>
      </c>
      <c r="E1520" s="3"/>
      <c r="F1520" s="2"/>
      <c r="G1520" s="2">
        <v>1.1000000000000001</v>
      </c>
      <c r="H1520" s="4">
        <f t="shared" si="23"/>
        <v>18236.230000000032</v>
      </c>
      <c r="I1520" s="1"/>
      <c r="J1520" s="3">
        <v>2633</v>
      </c>
      <c r="K1520" s="3"/>
    </row>
    <row r="1521" spans="1:12" s="11" customFormat="1" ht="22.5" hidden="1" customHeight="1" x14ac:dyDescent="0.3">
      <c r="A1521" s="3">
        <v>2020</v>
      </c>
      <c r="B1521" s="3" t="s">
        <v>159</v>
      </c>
      <c r="C1521" s="5">
        <v>44189</v>
      </c>
      <c r="D1521" s="79" t="s">
        <v>165</v>
      </c>
      <c r="E1521" s="3" t="s">
        <v>310</v>
      </c>
      <c r="F1521" s="2">
        <v>5700</v>
      </c>
      <c r="G1521" s="2"/>
      <c r="H1521" s="4">
        <f t="shared" si="23"/>
        <v>23936.230000000032</v>
      </c>
      <c r="I1521" s="1"/>
      <c r="J1521" s="3">
        <v>999</v>
      </c>
      <c r="K1521" s="3"/>
    </row>
    <row r="1522" spans="1:12" s="11" customFormat="1" ht="22.5" hidden="1" customHeight="1" x14ac:dyDescent="0.3">
      <c r="A1522" s="3">
        <v>2020</v>
      </c>
      <c r="B1522" s="3" t="s">
        <v>159</v>
      </c>
      <c r="C1522" s="5">
        <v>44189</v>
      </c>
      <c r="D1522" s="79" t="s">
        <v>261</v>
      </c>
      <c r="E1522" s="3" t="s">
        <v>100</v>
      </c>
      <c r="F1522" s="2"/>
      <c r="G1522" s="2">
        <v>2130</v>
      </c>
      <c r="H1522" s="4">
        <f t="shared" si="23"/>
        <v>21806.230000000032</v>
      </c>
      <c r="I1522" s="1"/>
      <c r="J1522" s="3">
        <v>2337</v>
      </c>
      <c r="K1522" s="3"/>
    </row>
    <row r="1523" spans="1:12" s="11" customFormat="1" ht="22.5" hidden="1" customHeight="1" x14ac:dyDescent="0.3">
      <c r="A1523" s="3">
        <v>2020</v>
      </c>
      <c r="B1523" s="3" t="s">
        <v>159</v>
      </c>
      <c r="C1523" s="5">
        <v>44189</v>
      </c>
      <c r="D1523" s="79" t="s">
        <v>464</v>
      </c>
      <c r="E1523" s="3" t="s">
        <v>100</v>
      </c>
      <c r="F1523" s="2"/>
      <c r="G1523" s="2">
        <v>4910</v>
      </c>
      <c r="H1523" s="4">
        <f t="shared" si="23"/>
        <v>16896.230000000032</v>
      </c>
      <c r="I1523" s="1"/>
      <c r="J1523" s="3">
        <v>2338</v>
      </c>
      <c r="K1523" s="3"/>
    </row>
    <row r="1524" spans="1:12" s="11" customFormat="1" ht="22.5" hidden="1" customHeight="1" x14ac:dyDescent="0.3">
      <c r="A1524" s="3">
        <v>2020</v>
      </c>
      <c r="B1524" s="3" t="s">
        <v>159</v>
      </c>
      <c r="C1524" s="5">
        <v>44189</v>
      </c>
      <c r="D1524" s="79" t="s">
        <v>538</v>
      </c>
      <c r="E1524" s="3" t="s">
        <v>100</v>
      </c>
      <c r="F1524" s="2"/>
      <c r="G1524" s="2">
        <v>700</v>
      </c>
      <c r="H1524" s="4">
        <f t="shared" si="23"/>
        <v>16196.230000000032</v>
      </c>
      <c r="I1524" s="1"/>
      <c r="J1524" s="3">
        <v>2339</v>
      </c>
      <c r="K1524" s="3"/>
    </row>
    <row r="1525" spans="1:12" s="11" customFormat="1" ht="22.5" hidden="1" customHeight="1" x14ac:dyDescent="0.3">
      <c r="A1525" s="3">
        <v>2020</v>
      </c>
      <c r="B1525" s="3" t="s">
        <v>159</v>
      </c>
      <c r="C1525" s="5">
        <v>44189</v>
      </c>
      <c r="D1525" s="79" t="s">
        <v>312</v>
      </c>
      <c r="E1525" s="3"/>
      <c r="F1525" s="2"/>
      <c r="G1525" s="2">
        <v>0.3</v>
      </c>
      <c r="H1525" s="4">
        <f t="shared" si="23"/>
        <v>16195.930000000033</v>
      </c>
      <c r="I1525" s="1"/>
      <c r="J1525" s="3">
        <v>2633</v>
      </c>
      <c r="K1525" s="3"/>
    </row>
    <row r="1526" spans="1:12" s="11" customFormat="1" ht="22.5" hidden="1" customHeight="1" x14ac:dyDescent="0.3">
      <c r="A1526" s="3">
        <v>2020</v>
      </c>
      <c r="B1526" s="3" t="s">
        <v>159</v>
      </c>
      <c r="C1526" s="5">
        <v>44191</v>
      </c>
      <c r="D1526" s="79" t="s">
        <v>323</v>
      </c>
      <c r="E1526" s="3"/>
      <c r="F1526" s="2"/>
      <c r="G1526" s="2">
        <v>5000</v>
      </c>
      <c r="H1526" s="4">
        <f t="shared" si="23"/>
        <v>11195.930000000033</v>
      </c>
      <c r="I1526" s="1"/>
      <c r="J1526" s="3">
        <v>2648</v>
      </c>
      <c r="K1526" s="3"/>
    </row>
    <row r="1527" spans="1:12" s="11" customFormat="1" ht="22.5" hidden="1" customHeight="1" x14ac:dyDescent="0.3">
      <c r="A1527" s="35">
        <v>2020</v>
      </c>
      <c r="B1527" s="35" t="s">
        <v>159</v>
      </c>
      <c r="C1527" s="63">
        <v>44193</v>
      </c>
      <c r="D1527" s="36" t="s">
        <v>504</v>
      </c>
      <c r="E1527" s="35" t="s">
        <v>100</v>
      </c>
      <c r="F1527" s="25"/>
      <c r="G1527" s="25">
        <v>5087.8</v>
      </c>
      <c r="H1527" s="70">
        <f t="shared" si="23"/>
        <v>6108.1300000000329</v>
      </c>
      <c r="I1527" s="36"/>
      <c r="J1527" s="35">
        <v>2340</v>
      </c>
      <c r="K1527" s="35"/>
      <c r="L1527" s="97"/>
    </row>
    <row r="1528" spans="1:12" s="97" customFormat="1" ht="22.5" hidden="1" customHeight="1" x14ac:dyDescent="0.3">
      <c r="A1528" s="3">
        <v>2020</v>
      </c>
      <c r="B1528" s="3" t="s">
        <v>159</v>
      </c>
      <c r="C1528" s="5">
        <v>44193</v>
      </c>
      <c r="D1528" s="79" t="s">
        <v>45</v>
      </c>
      <c r="E1528" s="3" t="s">
        <v>310</v>
      </c>
      <c r="F1528" s="2">
        <v>3100</v>
      </c>
      <c r="G1528" s="2"/>
      <c r="H1528" s="4">
        <f t="shared" si="23"/>
        <v>9208.1300000000338</v>
      </c>
      <c r="I1528" s="1"/>
      <c r="J1528" s="3">
        <v>1000</v>
      </c>
      <c r="K1528" s="3"/>
      <c r="L1528" s="11"/>
    </row>
    <row r="1529" spans="1:12" s="11" customFormat="1" ht="22.5" hidden="1" customHeight="1" x14ac:dyDescent="0.3">
      <c r="A1529" s="3">
        <v>2020</v>
      </c>
      <c r="B1529" s="3" t="s">
        <v>159</v>
      </c>
      <c r="C1529" s="5">
        <v>44193</v>
      </c>
      <c r="D1529" s="79" t="s">
        <v>170</v>
      </c>
      <c r="E1529" s="3" t="s">
        <v>310</v>
      </c>
      <c r="F1529" s="2">
        <v>1745.72</v>
      </c>
      <c r="G1529" s="2"/>
      <c r="H1529" s="4">
        <f t="shared" si="23"/>
        <v>10953.850000000033</v>
      </c>
      <c r="I1529" s="1"/>
      <c r="J1529" s="3">
        <v>1001</v>
      </c>
      <c r="K1529" s="3"/>
    </row>
    <row r="1530" spans="1:12" s="11" customFormat="1" ht="22.5" hidden="1" customHeight="1" x14ac:dyDescent="0.3">
      <c r="A1530" s="3">
        <v>2020</v>
      </c>
      <c r="B1530" s="3" t="s">
        <v>159</v>
      </c>
      <c r="C1530" s="5">
        <v>44193</v>
      </c>
      <c r="D1530" s="79" t="s">
        <v>26</v>
      </c>
      <c r="E1530" s="3" t="s">
        <v>310</v>
      </c>
      <c r="F1530" s="2">
        <v>1250</v>
      </c>
      <c r="G1530" s="2"/>
      <c r="H1530" s="4">
        <f t="shared" si="23"/>
        <v>12203.850000000033</v>
      </c>
      <c r="I1530" s="1"/>
      <c r="J1530" s="3">
        <v>1017</v>
      </c>
      <c r="K1530" s="3"/>
    </row>
    <row r="1531" spans="1:12" s="11" customFormat="1" ht="22.5" hidden="1" customHeight="1" x14ac:dyDescent="0.3">
      <c r="A1531" s="3">
        <v>2020</v>
      </c>
      <c r="B1531" s="3" t="s">
        <v>159</v>
      </c>
      <c r="C1531" s="5">
        <v>44195</v>
      </c>
      <c r="D1531" s="79" t="s">
        <v>323</v>
      </c>
      <c r="E1531" s="3"/>
      <c r="F1531" s="2"/>
      <c r="G1531" s="2">
        <v>5000</v>
      </c>
      <c r="H1531" s="4">
        <f t="shared" si="23"/>
        <v>7203.8500000000331</v>
      </c>
      <c r="I1531" s="1"/>
      <c r="J1531" s="3">
        <v>2649</v>
      </c>
      <c r="K1531" s="3"/>
    </row>
    <row r="1532" spans="1:12" s="11" customFormat="1" ht="22.5" hidden="1" customHeight="1" x14ac:dyDescent="0.3">
      <c r="A1532" s="3">
        <v>2019</v>
      </c>
      <c r="B1532" s="3" t="s">
        <v>159</v>
      </c>
      <c r="C1532" s="5">
        <v>44196</v>
      </c>
      <c r="D1532" s="79" t="s">
        <v>460</v>
      </c>
      <c r="E1532" s="3" t="s">
        <v>310</v>
      </c>
      <c r="F1532" s="26">
        <v>4350</v>
      </c>
      <c r="G1532" s="26"/>
      <c r="H1532" s="4">
        <f t="shared" si="23"/>
        <v>11553.850000000033</v>
      </c>
      <c r="I1532" s="1"/>
      <c r="J1532" s="72">
        <v>664</v>
      </c>
      <c r="K1532" s="3"/>
    </row>
    <row r="1533" spans="1:12" s="11" customFormat="1" ht="22.5" hidden="1" customHeight="1" x14ac:dyDescent="0.3">
      <c r="A1533" s="3">
        <v>2020</v>
      </c>
      <c r="B1533" s="3" t="s">
        <v>159</v>
      </c>
      <c r="C1533" s="5">
        <v>44196</v>
      </c>
      <c r="D1533" s="79" t="s">
        <v>313</v>
      </c>
      <c r="E1533" s="3"/>
      <c r="F1533" s="26">
        <v>50000</v>
      </c>
      <c r="G1533" s="26"/>
      <c r="H1533" s="4">
        <f t="shared" si="23"/>
        <v>61553.850000000035</v>
      </c>
      <c r="I1533" s="1"/>
      <c r="J1533" s="3"/>
      <c r="K1533" s="3"/>
    </row>
    <row r="1534" spans="1:12" s="80" customFormat="1" ht="22.5" hidden="1" customHeight="1" thickBot="1" x14ac:dyDescent="0.35">
      <c r="A1534" s="34">
        <v>2020</v>
      </c>
      <c r="B1534" s="34" t="s">
        <v>159</v>
      </c>
      <c r="C1534" s="19">
        <v>44196</v>
      </c>
      <c r="D1534" s="132" t="s">
        <v>322</v>
      </c>
      <c r="E1534" s="34"/>
      <c r="F1534" s="21"/>
      <c r="G1534" s="21">
        <v>10000</v>
      </c>
      <c r="H1534" s="22">
        <f t="shared" si="23"/>
        <v>51553.850000000035</v>
      </c>
      <c r="I1534" s="24"/>
      <c r="J1534" s="34">
        <v>1671</v>
      </c>
      <c r="K1534" s="34"/>
    </row>
    <row r="1535" spans="1:12" s="11" customFormat="1" ht="22.5" hidden="1" customHeight="1" x14ac:dyDescent="0.3">
      <c r="A1535" s="3">
        <v>2021</v>
      </c>
      <c r="B1535" s="3" t="s">
        <v>104</v>
      </c>
      <c r="C1535" s="5">
        <v>44200</v>
      </c>
      <c r="D1535" s="79" t="s">
        <v>312</v>
      </c>
      <c r="E1535" s="3"/>
      <c r="F1535" s="2"/>
      <c r="G1535" s="2">
        <v>0.5</v>
      </c>
      <c r="H1535" s="4">
        <f t="shared" si="23"/>
        <v>51553.350000000035</v>
      </c>
      <c r="I1535" s="1"/>
      <c r="J1535" s="3">
        <v>2659</v>
      </c>
      <c r="K1535" s="3"/>
    </row>
    <row r="1536" spans="1:12" s="11" customFormat="1" ht="22.5" hidden="1" customHeight="1" x14ac:dyDescent="0.3">
      <c r="A1536" s="3">
        <v>2021</v>
      </c>
      <c r="B1536" s="3" t="s">
        <v>104</v>
      </c>
      <c r="C1536" s="5">
        <v>44200</v>
      </c>
      <c r="D1536" s="79" t="s">
        <v>441</v>
      </c>
      <c r="E1536" s="3"/>
      <c r="F1536" s="2"/>
      <c r="G1536" s="2">
        <v>2948</v>
      </c>
      <c r="H1536" s="4">
        <f t="shared" si="23"/>
        <v>48605.350000000035</v>
      </c>
      <c r="I1536" s="1"/>
      <c r="J1536" s="3">
        <v>2660</v>
      </c>
      <c r="K1536" s="3"/>
    </row>
    <row r="1537" spans="1:12" s="11" customFormat="1" ht="22.5" hidden="1" customHeight="1" x14ac:dyDescent="0.3">
      <c r="A1537" s="3">
        <v>2021</v>
      </c>
      <c r="B1537" s="3" t="s">
        <v>104</v>
      </c>
      <c r="C1537" s="5">
        <v>44200</v>
      </c>
      <c r="D1537" s="79" t="s">
        <v>323</v>
      </c>
      <c r="E1537" s="3"/>
      <c r="F1537" s="2"/>
      <c r="G1537" s="2">
        <v>5000</v>
      </c>
      <c r="H1537" s="4">
        <f t="shared" si="23"/>
        <v>43605.350000000035</v>
      </c>
      <c r="I1537" s="1"/>
      <c r="J1537" s="3">
        <v>2661</v>
      </c>
      <c r="K1537" s="3"/>
    </row>
    <row r="1538" spans="1:12" s="11" customFormat="1" ht="22.5" hidden="1" customHeight="1" x14ac:dyDescent="0.3">
      <c r="A1538" s="3">
        <v>2021</v>
      </c>
      <c r="B1538" s="3" t="s">
        <v>104</v>
      </c>
      <c r="C1538" s="5">
        <v>44200</v>
      </c>
      <c r="D1538" s="79" t="s">
        <v>145</v>
      </c>
      <c r="E1538" s="3"/>
      <c r="F1538" s="2"/>
      <c r="G1538" s="2">
        <v>2880</v>
      </c>
      <c r="H1538" s="4">
        <f t="shared" si="23"/>
        <v>40725.350000000035</v>
      </c>
      <c r="I1538" s="1"/>
      <c r="J1538" s="3">
        <v>2662</v>
      </c>
      <c r="K1538" s="3"/>
    </row>
    <row r="1539" spans="1:12" s="11" customFormat="1" ht="22.5" hidden="1" customHeight="1" x14ac:dyDescent="0.3">
      <c r="A1539" s="3">
        <v>2021</v>
      </c>
      <c r="B1539" s="3" t="s">
        <v>104</v>
      </c>
      <c r="C1539" s="5">
        <v>44200</v>
      </c>
      <c r="D1539" s="79" t="s">
        <v>530</v>
      </c>
      <c r="E1539" s="3"/>
      <c r="F1539" s="2"/>
      <c r="G1539" s="2">
        <v>4032</v>
      </c>
      <c r="H1539" s="4">
        <f t="shared" si="23"/>
        <v>36693.350000000035</v>
      </c>
      <c r="I1539" s="1"/>
      <c r="J1539" s="3">
        <v>2663</v>
      </c>
      <c r="K1539" s="3"/>
    </row>
    <row r="1540" spans="1:12" s="11" customFormat="1" ht="22.5" hidden="1" customHeight="1" x14ac:dyDescent="0.3">
      <c r="A1540" s="3">
        <v>2021</v>
      </c>
      <c r="B1540" s="3" t="s">
        <v>104</v>
      </c>
      <c r="C1540" s="5">
        <v>44200</v>
      </c>
      <c r="D1540" s="79" t="s">
        <v>457</v>
      </c>
      <c r="E1540" s="3"/>
      <c r="F1540" s="2"/>
      <c r="G1540" s="2">
        <v>3600</v>
      </c>
      <c r="H1540" s="4">
        <f t="shared" ref="H1540:H1603" si="24">H1539+F1540-G1540</f>
        <v>33093.350000000035</v>
      </c>
      <c r="I1540" s="1"/>
      <c r="J1540" s="3">
        <v>2664</v>
      </c>
      <c r="K1540" s="3"/>
    </row>
    <row r="1541" spans="1:12" s="11" customFormat="1" ht="22.5" hidden="1" customHeight="1" x14ac:dyDescent="0.3">
      <c r="A1541" s="3">
        <v>2021</v>
      </c>
      <c r="B1541" s="3" t="s">
        <v>104</v>
      </c>
      <c r="C1541" s="89">
        <v>44201</v>
      </c>
      <c r="D1541" s="79" t="s">
        <v>461</v>
      </c>
      <c r="E1541" s="3" t="s">
        <v>310</v>
      </c>
      <c r="F1541" s="2">
        <v>1150</v>
      </c>
      <c r="G1541" s="2"/>
      <c r="H1541" s="4">
        <f t="shared" si="24"/>
        <v>34243.350000000035</v>
      </c>
      <c r="I1541" s="1"/>
      <c r="J1541" s="3">
        <v>1002</v>
      </c>
      <c r="K1541" s="3"/>
    </row>
    <row r="1542" spans="1:12" s="11" customFormat="1" ht="22.5" hidden="1" customHeight="1" x14ac:dyDescent="0.3">
      <c r="A1542" s="3">
        <v>2021</v>
      </c>
      <c r="B1542" s="3" t="s">
        <v>104</v>
      </c>
      <c r="C1542" s="5">
        <v>44201</v>
      </c>
      <c r="D1542" s="79" t="s">
        <v>86</v>
      </c>
      <c r="E1542" s="3"/>
      <c r="F1542" s="2"/>
      <c r="G1542" s="2">
        <v>16682.2</v>
      </c>
      <c r="H1542" s="4">
        <f t="shared" si="24"/>
        <v>17561.150000000034</v>
      </c>
      <c r="I1542" s="1"/>
      <c r="J1542" s="3">
        <v>2665</v>
      </c>
      <c r="K1542" s="3"/>
    </row>
    <row r="1543" spans="1:12" s="11" customFormat="1" ht="22.5" hidden="1" customHeight="1" x14ac:dyDescent="0.3">
      <c r="A1543" s="3">
        <v>2021</v>
      </c>
      <c r="B1543" s="3" t="s">
        <v>104</v>
      </c>
      <c r="C1543" s="5">
        <v>44201</v>
      </c>
      <c r="D1543" s="79" t="s">
        <v>313</v>
      </c>
      <c r="E1543" s="3"/>
      <c r="F1543" s="2">
        <v>10000</v>
      </c>
      <c r="G1543" s="2"/>
      <c r="H1543" s="4">
        <f t="shared" si="24"/>
        <v>27561.150000000034</v>
      </c>
      <c r="I1543" s="1"/>
      <c r="J1543" s="3" t="s">
        <v>17</v>
      </c>
      <c r="K1543" s="3"/>
    </row>
    <row r="1544" spans="1:12" s="11" customFormat="1" ht="22.5" hidden="1" customHeight="1" x14ac:dyDescent="0.3">
      <c r="A1544" s="3">
        <v>2021</v>
      </c>
      <c r="B1544" s="3" t="s">
        <v>104</v>
      </c>
      <c r="C1544" s="5">
        <v>44201</v>
      </c>
      <c r="D1544" s="79" t="s">
        <v>183</v>
      </c>
      <c r="E1544" s="3" t="s">
        <v>310</v>
      </c>
      <c r="F1544" s="2">
        <v>8609.76</v>
      </c>
      <c r="G1544" s="2"/>
      <c r="H1544" s="4">
        <f t="shared" si="24"/>
        <v>36170.910000000033</v>
      </c>
      <c r="I1544" s="1"/>
      <c r="J1544" s="3">
        <v>1003</v>
      </c>
      <c r="K1544" s="3"/>
    </row>
    <row r="1545" spans="1:12" s="97" customFormat="1" ht="22.5" hidden="1" customHeight="1" x14ac:dyDescent="0.3">
      <c r="A1545" s="3">
        <v>2021</v>
      </c>
      <c r="B1545" s="3" t="s">
        <v>104</v>
      </c>
      <c r="C1545" s="5">
        <v>44202</v>
      </c>
      <c r="D1545" s="79" t="s">
        <v>312</v>
      </c>
      <c r="E1545" s="3"/>
      <c r="F1545" s="2"/>
      <c r="G1545" s="2">
        <v>0.1</v>
      </c>
      <c r="H1545" s="4">
        <f t="shared" si="24"/>
        <v>36170.810000000034</v>
      </c>
      <c r="I1545" s="1"/>
      <c r="J1545" s="3">
        <v>2659</v>
      </c>
      <c r="K1545" s="3"/>
      <c r="L1545" s="11"/>
    </row>
    <row r="1546" spans="1:12" s="11" customFormat="1" ht="22.5" hidden="1" customHeight="1" x14ac:dyDescent="0.3">
      <c r="A1546" s="35">
        <v>2021</v>
      </c>
      <c r="B1546" s="35" t="s">
        <v>104</v>
      </c>
      <c r="C1546" s="63">
        <v>44202</v>
      </c>
      <c r="D1546" s="36" t="s">
        <v>504</v>
      </c>
      <c r="E1546" s="35" t="s">
        <v>100</v>
      </c>
      <c r="F1546" s="25"/>
      <c r="G1546" s="25">
        <v>5000</v>
      </c>
      <c r="H1546" s="70">
        <f t="shared" si="24"/>
        <v>31170.810000000034</v>
      </c>
      <c r="I1546" s="36"/>
      <c r="J1546" s="35">
        <v>2341</v>
      </c>
      <c r="K1546" s="35"/>
      <c r="L1546" s="97"/>
    </row>
    <row r="1547" spans="1:12" s="11" customFormat="1" ht="22.5" hidden="1" customHeight="1" x14ac:dyDescent="0.3">
      <c r="A1547" s="3">
        <v>2021</v>
      </c>
      <c r="B1547" s="3" t="s">
        <v>104</v>
      </c>
      <c r="C1547" s="5">
        <v>44203</v>
      </c>
      <c r="D1547" s="79" t="s">
        <v>525</v>
      </c>
      <c r="E1547" s="3" t="s">
        <v>310</v>
      </c>
      <c r="F1547" s="2">
        <v>17400</v>
      </c>
      <c r="G1547" s="2"/>
      <c r="H1547" s="4">
        <f t="shared" si="24"/>
        <v>48570.810000000034</v>
      </c>
      <c r="I1547" s="1"/>
      <c r="J1547" s="3">
        <v>1005</v>
      </c>
      <c r="K1547" s="3"/>
    </row>
    <row r="1548" spans="1:12" s="11" customFormat="1" ht="22.5" hidden="1" customHeight="1" x14ac:dyDescent="0.3">
      <c r="A1548" s="3">
        <v>2021</v>
      </c>
      <c r="B1548" s="3" t="s">
        <v>104</v>
      </c>
      <c r="C1548" s="5">
        <v>44203</v>
      </c>
      <c r="D1548" s="79" t="s">
        <v>536</v>
      </c>
      <c r="E1548" s="3" t="s">
        <v>310</v>
      </c>
      <c r="F1548" s="2">
        <v>27380</v>
      </c>
      <c r="G1548" s="2"/>
      <c r="H1548" s="4">
        <f t="shared" si="24"/>
        <v>75950.810000000027</v>
      </c>
      <c r="I1548" s="1"/>
      <c r="J1548" s="3">
        <v>1004</v>
      </c>
      <c r="K1548" s="3"/>
    </row>
    <row r="1549" spans="1:12" s="11" customFormat="1" ht="22.5" hidden="1" customHeight="1" x14ac:dyDescent="0.3">
      <c r="A1549" s="3">
        <v>2021</v>
      </c>
      <c r="B1549" s="3" t="s">
        <v>104</v>
      </c>
      <c r="C1549" s="5">
        <v>44204</v>
      </c>
      <c r="D1549" s="79" t="s">
        <v>312</v>
      </c>
      <c r="E1549" s="3"/>
      <c r="F1549" s="2"/>
      <c r="G1549" s="2">
        <v>0.1</v>
      </c>
      <c r="H1549" s="4">
        <f t="shared" si="24"/>
        <v>75950.710000000021</v>
      </c>
      <c r="I1549" s="1"/>
      <c r="J1549" s="3">
        <v>2659</v>
      </c>
      <c r="K1549" s="3"/>
    </row>
    <row r="1550" spans="1:12" s="11" customFormat="1" ht="22.5" hidden="1" customHeight="1" x14ac:dyDescent="0.3">
      <c r="A1550" s="3">
        <v>2021</v>
      </c>
      <c r="B1550" s="3" t="s">
        <v>104</v>
      </c>
      <c r="C1550" s="5">
        <v>44204</v>
      </c>
      <c r="D1550" s="79" t="s">
        <v>540</v>
      </c>
      <c r="E1550" s="3" t="s">
        <v>100</v>
      </c>
      <c r="F1550" s="2"/>
      <c r="G1550" s="2">
        <v>3570</v>
      </c>
      <c r="H1550" s="4">
        <f t="shared" si="24"/>
        <v>72380.710000000021</v>
      </c>
      <c r="I1550" s="1"/>
      <c r="J1550" s="3">
        <v>2343</v>
      </c>
      <c r="K1550" s="3"/>
    </row>
    <row r="1551" spans="1:12" s="11" customFormat="1" ht="22.5" hidden="1" customHeight="1" x14ac:dyDescent="0.3">
      <c r="A1551" s="3">
        <v>2021</v>
      </c>
      <c r="B1551" s="3" t="s">
        <v>104</v>
      </c>
      <c r="C1551" s="5">
        <v>44204</v>
      </c>
      <c r="D1551" s="79" t="s">
        <v>322</v>
      </c>
      <c r="E1551" s="3"/>
      <c r="F1551" s="2"/>
      <c r="G1551" s="2">
        <v>10000</v>
      </c>
      <c r="H1551" s="4">
        <f t="shared" si="24"/>
        <v>62380.710000000021</v>
      </c>
      <c r="I1551" s="1"/>
      <c r="J1551" s="3">
        <v>1675</v>
      </c>
      <c r="K1551" s="3"/>
    </row>
    <row r="1552" spans="1:12" s="11" customFormat="1" ht="22.5" hidden="1" customHeight="1" x14ac:dyDescent="0.3">
      <c r="A1552" s="3">
        <v>2021</v>
      </c>
      <c r="B1552" s="3" t="s">
        <v>104</v>
      </c>
      <c r="C1552" s="5">
        <v>44204</v>
      </c>
      <c r="D1552" s="79" t="s">
        <v>287</v>
      </c>
      <c r="E1552" s="3" t="s">
        <v>100</v>
      </c>
      <c r="F1552" s="2"/>
      <c r="G1552" s="2">
        <v>670</v>
      </c>
      <c r="H1552" s="4">
        <f t="shared" si="24"/>
        <v>61710.710000000021</v>
      </c>
      <c r="I1552" s="1"/>
      <c r="J1552" s="3">
        <v>2342</v>
      </c>
      <c r="K1552" s="3"/>
    </row>
    <row r="1553" spans="1:11" s="11" customFormat="1" ht="22.5" hidden="1" customHeight="1" x14ac:dyDescent="0.3">
      <c r="A1553" s="3">
        <v>2021</v>
      </c>
      <c r="B1553" s="3" t="s">
        <v>104</v>
      </c>
      <c r="C1553" s="5">
        <v>44206</v>
      </c>
      <c r="D1553" s="79" t="s">
        <v>312</v>
      </c>
      <c r="E1553" s="3"/>
      <c r="F1553" s="2"/>
      <c r="G1553" s="2">
        <v>0.3</v>
      </c>
      <c r="H1553" s="4">
        <f t="shared" si="24"/>
        <v>61710.410000000018</v>
      </c>
      <c r="I1553" s="1"/>
      <c r="J1553" s="3">
        <v>2659</v>
      </c>
      <c r="K1553" s="3"/>
    </row>
    <row r="1554" spans="1:11" s="11" customFormat="1" ht="22.5" hidden="1" customHeight="1" x14ac:dyDescent="0.3">
      <c r="A1554" s="3">
        <v>2021</v>
      </c>
      <c r="B1554" s="3" t="s">
        <v>104</v>
      </c>
      <c r="C1554" s="5">
        <v>44206</v>
      </c>
      <c r="D1554" s="79" t="s">
        <v>323</v>
      </c>
      <c r="E1554" s="3"/>
      <c r="F1554" s="2"/>
      <c r="G1554" s="2">
        <v>5000</v>
      </c>
      <c r="H1554" s="4">
        <f t="shared" si="24"/>
        <v>56710.410000000018</v>
      </c>
      <c r="I1554" s="1"/>
      <c r="J1554" s="3">
        <v>2666</v>
      </c>
      <c r="K1554" s="3"/>
    </row>
    <row r="1555" spans="1:11" s="11" customFormat="1" ht="22.5" hidden="1" customHeight="1" x14ac:dyDescent="0.3">
      <c r="A1555" s="3">
        <v>2021</v>
      </c>
      <c r="B1555" s="3" t="s">
        <v>104</v>
      </c>
      <c r="C1555" s="5">
        <v>44206</v>
      </c>
      <c r="D1555" s="79" t="s">
        <v>40</v>
      </c>
      <c r="E1555" s="3" t="s">
        <v>100</v>
      </c>
      <c r="F1555" s="2"/>
      <c r="G1555" s="2">
        <v>10000</v>
      </c>
      <c r="H1555" s="4">
        <f t="shared" si="24"/>
        <v>46710.410000000018</v>
      </c>
      <c r="I1555" s="1"/>
      <c r="J1555" s="3">
        <v>2344</v>
      </c>
      <c r="K1555" s="3"/>
    </row>
    <row r="1556" spans="1:11" s="11" customFormat="1" ht="22.5" hidden="1" customHeight="1" x14ac:dyDescent="0.3">
      <c r="A1556" s="3">
        <v>2021</v>
      </c>
      <c r="B1556" s="3" t="s">
        <v>104</v>
      </c>
      <c r="C1556" s="5">
        <v>44206</v>
      </c>
      <c r="D1556" s="79" t="s">
        <v>501</v>
      </c>
      <c r="E1556" s="3" t="s">
        <v>100</v>
      </c>
      <c r="F1556" s="2"/>
      <c r="G1556" s="2">
        <v>16134</v>
      </c>
      <c r="H1556" s="4">
        <f t="shared" si="24"/>
        <v>30576.410000000018</v>
      </c>
      <c r="I1556" s="1"/>
      <c r="J1556" s="3">
        <v>2345</v>
      </c>
      <c r="K1556" s="3"/>
    </row>
    <row r="1557" spans="1:11" s="11" customFormat="1" ht="22.5" hidden="1" customHeight="1" x14ac:dyDescent="0.3">
      <c r="A1557" s="3">
        <v>2021</v>
      </c>
      <c r="B1557" s="3" t="s">
        <v>104</v>
      </c>
      <c r="C1557" s="5">
        <v>44206</v>
      </c>
      <c r="D1557" s="79" t="s">
        <v>502</v>
      </c>
      <c r="E1557" s="3" t="s">
        <v>100</v>
      </c>
      <c r="F1557" s="2"/>
      <c r="G1557" s="2">
        <v>4407</v>
      </c>
      <c r="H1557" s="4">
        <f t="shared" si="24"/>
        <v>26169.410000000018</v>
      </c>
      <c r="I1557" s="1"/>
      <c r="J1557" s="3">
        <v>2346</v>
      </c>
      <c r="K1557" s="3"/>
    </row>
    <row r="1558" spans="1:11" s="11" customFormat="1" ht="22.5" hidden="1" customHeight="1" x14ac:dyDescent="0.3">
      <c r="A1558" s="3">
        <v>2021</v>
      </c>
      <c r="B1558" s="3" t="s">
        <v>104</v>
      </c>
      <c r="C1558" s="5">
        <v>44207</v>
      </c>
      <c r="D1558" s="79" t="s">
        <v>405</v>
      </c>
      <c r="E1558" s="3" t="s">
        <v>310</v>
      </c>
      <c r="F1558" s="2">
        <v>14721.25</v>
      </c>
      <c r="G1558" s="2"/>
      <c r="H1558" s="4">
        <f t="shared" si="24"/>
        <v>40890.660000000018</v>
      </c>
      <c r="I1558" s="1"/>
      <c r="J1558" s="3">
        <v>1012</v>
      </c>
      <c r="K1558" s="3"/>
    </row>
    <row r="1559" spans="1:11" s="11" customFormat="1" ht="22.5" hidden="1" customHeight="1" x14ac:dyDescent="0.3">
      <c r="A1559" s="3">
        <v>2021</v>
      </c>
      <c r="B1559" s="3" t="s">
        <v>104</v>
      </c>
      <c r="C1559" s="5">
        <v>44207</v>
      </c>
      <c r="D1559" s="79" t="s">
        <v>1447</v>
      </c>
      <c r="E1559" s="3" t="s">
        <v>310</v>
      </c>
      <c r="F1559" s="2">
        <v>1700</v>
      </c>
      <c r="G1559" s="2"/>
      <c r="H1559" s="4">
        <f t="shared" si="24"/>
        <v>42590.660000000018</v>
      </c>
      <c r="I1559" s="1"/>
      <c r="J1559" s="3">
        <v>1013</v>
      </c>
      <c r="K1559" s="3"/>
    </row>
    <row r="1560" spans="1:11" s="11" customFormat="1" ht="22.5" hidden="1" customHeight="1" x14ac:dyDescent="0.3">
      <c r="A1560" s="3">
        <v>2021</v>
      </c>
      <c r="B1560" s="3" t="s">
        <v>104</v>
      </c>
      <c r="C1560" s="5">
        <v>44207</v>
      </c>
      <c r="D1560" s="79" t="s">
        <v>151</v>
      </c>
      <c r="E1560" s="3" t="s">
        <v>310</v>
      </c>
      <c r="F1560" s="2">
        <v>8209</v>
      </c>
      <c r="G1560" s="2"/>
      <c r="H1560" s="4">
        <f t="shared" si="24"/>
        <v>50799.660000000018</v>
      </c>
      <c r="I1560" s="1"/>
      <c r="J1560" s="3">
        <v>1011</v>
      </c>
      <c r="K1560" s="3"/>
    </row>
    <row r="1561" spans="1:11" s="11" customFormat="1" ht="22.5" hidden="1" customHeight="1" x14ac:dyDescent="0.3">
      <c r="A1561" s="3">
        <v>2021</v>
      </c>
      <c r="B1561" s="3" t="s">
        <v>104</v>
      </c>
      <c r="C1561" s="5">
        <v>44208</v>
      </c>
      <c r="D1561" s="79" t="s">
        <v>312</v>
      </c>
      <c r="E1561" s="3"/>
      <c r="F1561" s="2"/>
      <c r="G1561" s="2">
        <v>0.5</v>
      </c>
      <c r="H1561" s="4">
        <f t="shared" si="24"/>
        <v>50799.160000000018</v>
      </c>
      <c r="I1561" s="1"/>
      <c r="J1561" s="3">
        <v>2659</v>
      </c>
      <c r="K1561" s="3"/>
    </row>
    <row r="1562" spans="1:11" s="11" customFormat="1" ht="22.5" hidden="1" customHeight="1" x14ac:dyDescent="0.3">
      <c r="A1562" s="3">
        <v>2021</v>
      </c>
      <c r="B1562" s="3" t="s">
        <v>104</v>
      </c>
      <c r="C1562" s="5">
        <v>44208</v>
      </c>
      <c r="D1562" s="79" t="s">
        <v>526</v>
      </c>
      <c r="E1562" s="3"/>
      <c r="F1562" s="2"/>
      <c r="G1562" s="2">
        <v>17787</v>
      </c>
      <c r="H1562" s="4">
        <f t="shared" si="24"/>
        <v>33012.160000000018</v>
      </c>
      <c r="I1562" s="1"/>
      <c r="J1562" s="3">
        <v>2667</v>
      </c>
      <c r="K1562" s="3"/>
    </row>
    <row r="1563" spans="1:11" s="11" customFormat="1" ht="22.5" hidden="1" customHeight="1" x14ac:dyDescent="0.3">
      <c r="A1563" s="3">
        <v>2021</v>
      </c>
      <c r="B1563" s="3" t="s">
        <v>104</v>
      </c>
      <c r="C1563" s="5">
        <v>44209</v>
      </c>
      <c r="D1563" s="79" t="s">
        <v>112</v>
      </c>
      <c r="E1563" s="3"/>
      <c r="F1563" s="2"/>
      <c r="G1563" s="2">
        <v>46</v>
      </c>
      <c r="H1563" s="4">
        <f t="shared" si="24"/>
        <v>32966.160000000018</v>
      </c>
      <c r="I1563" s="1"/>
      <c r="J1563" s="3">
        <v>2668</v>
      </c>
      <c r="K1563" s="3"/>
    </row>
    <row r="1564" spans="1:11" s="11" customFormat="1" ht="22.5" hidden="1" customHeight="1" x14ac:dyDescent="0.3">
      <c r="A1564" s="3">
        <v>2021</v>
      </c>
      <c r="B1564" s="3" t="s">
        <v>104</v>
      </c>
      <c r="C1564" s="5">
        <v>44209</v>
      </c>
      <c r="D1564" s="79" t="s">
        <v>42</v>
      </c>
      <c r="E1564" s="3"/>
      <c r="F1564" s="2"/>
      <c r="G1564" s="2">
        <v>2360</v>
      </c>
      <c r="H1564" s="4">
        <f t="shared" si="24"/>
        <v>30606.160000000018</v>
      </c>
      <c r="I1564" s="1"/>
      <c r="J1564" s="3">
        <v>2669</v>
      </c>
      <c r="K1564" s="3"/>
    </row>
    <row r="1565" spans="1:11" s="11" customFormat="1" ht="22.5" hidden="1" customHeight="1" x14ac:dyDescent="0.3">
      <c r="A1565" s="3">
        <v>2021</v>
      </c>
      <c r="B1565" s="3" t="s">
        <v>104</v>
      </c>
      <c r="C1565" s="5">
        <v>44209</v>
      </c>
      <c r="D1565" s="79" t="s">
        <v>35</v>
      </c>
      <c r="E1565" s="3"/>
      <c r="F1565" s="2"/>
      <c r="G1565" s="2">
        <v>300</v>
      </c>
      <c r="H1565" s="4">
        <f t="shared" si="24"/>
        <v>30306.160000000018</v>
      </c>
      <c r="I1565" s="1"/>
      <c r="J1565" s="3">
        <v>2670</v>
      </c>
      <c r="K1565" s="3"/>
    </row>
    <row r="1566" spans="1:11" s="11" customFormat="1" ht="22.5" hidden="1" customHeight="1" x14ac:dyDescent="0.3">
      <c r="A1566" s="3">
        <v>2021</v>
      </c>
      <c r="B1566" s="3" t="s">
        <v>104</v>
      </c>
      <c r="C1566" s="5">
        <v>44209</v>
      </c>
      <c r="D1566" s="79" t="s">
        <v>323</v>
      </c>
      <c r="E1566" s="3"/>
      <c r="F1566" s="2"/>
      <c r="G1566" s="2">
        <v>5000</v>
      </c>
      <c r="H1566" s="4">
        <f t="shared" si="24"/>
        <v>25306.160000000018</v>
      </c>
      <c r="I1566" s="1"/>
      <c r="J1566" s="3">
        <v>2671</v>
      </c>
      <c r="K1566" s="3"/>
    </row>
    <row r="1567" spans="1:11" s="11" customFormat="1" ht="22.5" hidden="1" customHeight="1" x14ac:dyDescent="0.3">
      <c r="A1567" s="3">
        <v>2021</v>
      </c>
      <c r="B1567" s="3" t="s">
        <v>104</v>
      </c>
      <c r="C1567" s="5">
        <v>44209</v>
      </c>
      <c r="D1567" s="79" t="s">
        <v>30</v>
      </c>
      <c r="E1567" s="3"/>
      <c r="F1567" s="2"/>
      <c r="G1567" s="2">
        <v>258.7</v>
      </c>
      <c r="H1567" s="4">
        <f t="shared" si="24"/>
        <v>25047.460000000017</v>
      </c>
      <c r="I1567" s="1"/>
      <c r="J1567" s="3">
        <v>2672</v>
      </c>
      <c r="K1567" s="3"/>
    </row>
    <row r="1568" spans="1:11" s="11" customFormat="1" ht="22.5" hidden="1" customHeight="1" x14ac:dyDescent="0.3">
      <c r="A1568" s="3">
        <v>2021</v>
      </c>
      <c r="B1568" s="3" t="s">
        <v>104</v>
      </c>
      <c r="C1568" s="5">
        <v>44210</v>
      </c>
      <c r="D1568" s="79" t="s">
        <v>460</v>
      </c>
      <c r="E1568" s="3" t="s">
        <v>310</v>
      </c>
      <c r="F1568" s="2">
        <v>2150</v>
      </c>
      <c r="G1568" s="2"/>
      <c r="H1568" s="4">
        <f t="shared" si="24"/>
        <v>27197.460000000017</v>
      </c>
      <c r="I1568" s="1"/>
      <c r="J1568" s="3">
        <v>1014</v>
      </c>
      <c r="K1568" s="3"/>
    </row>
    <row r="1569" spans="1:11" s="11" customFormat="1" ht="22.5" hidden="1" customHeight="1" x14ac:dyDescent="0.3">
      <c r="A1569" s="3">
        <v>2021</v>
      </c>
      <c r="B1569" s="3" t="s">
        <v>104</v>
      </c>
      <c r="C1569" s="5">
        <v>44211</v>
      </c>
      <c r="D1569" s="79" t="s">
        <v>45</v>
      </c>
      <c r="E1569" s="3" t="s">
        <v>310</v>
      </c>
      <c r="F1569" s="2">
        <v>1550</v>
      </c>
      <c r="G1569" s="2"/>
      <c r="H1569" s="4">
        <f t="shared" si="24"/>
        <v>28747.460000000017</v>
      </c>
      <c r="I1569" s="1"/>
      <c r="J1569" s="3">
        <v>1015</v>
      </c>
      <c r="K1569" s="3"/>
    </row>
    <row r="1570" spans="1:11" s="11" customFormat="1" ht="22.5" hidden="1" customHeight="1" x14ac:dyDescent="0.3">
      <c r="A1570" s="3">
        <v>2021</v>
      </c>
      <c r="B1570" s="3" t="s">
        <v>104</v>
      </c>
      <c r="C1570" s="5">
        <v>44212</v>
      </c>
      <c r="D1570" s="79" t="s">
        <v>323</v>
      </c>
      <c r="E1570" s="3"/>
      <c r="F1570" s="2"/>
      <c r="G1570" s="2">
        <v>5000</v>
      </c>
      <c r="H1570" s="4">
        <f t="shared" si="24"/>
        <v>23747.460000000017</v>
      </c>
      <c r="I1570" s="1"/>
      <c r="J1570" s="3">
        <v>2673</v>
      </c>
      <c r="K1570" s="3"/>
    </row>
    <row r="1571" spans="1:11" s="11" customFormat="1" ht="22.5" hidden="1" customHeight="1" x14ac:dyDescent="0.3">
      <c r="A1571" s="3">
        <v>2021</v>
      </c>
      <c r="B1571" s="3" t="s">
        <v>104</v>
      </c>
      <c r="C1571" s="5">
        <v>44213</v>
      </c>
      <c r="D1571" s="79" t="s">
        <v>312</v>
      </c>
      <c r="E1571" s="3"/>
      <c r="F1571" s="2"/>
      <c r="G1571" s="2">
        <v>0.1</v>
      </c>
      <c r="H1571" s="4">
        <f t="shared" si="24"/>
        <v>23747.360000000019</v>
      </c>
      <c r="I1571" s="1"/>
      <c r="J1571" s="3">
        <v>2659</v>
      </c>
      <c r="K1571" s="3"/>
    </row>
    <row r="1572" spans="1:11" s="11" customFormat="1" ht="22.5" hidden="1" customHeight="1" x14ac:dyDescent="0.3">
      <c r="A1572" s="3">
        <v>2021</v>
      </c>
      <c r="B1572" s="3" t="s">
        <v>104</v>
      </c>
      <c r="C1572" s="5">
        <v>44213</v>
      </c>
      <c r="D1572" s="79" t="s">
        <v>40</v>
      </c>
      <c r="E1572" s="3" t="s">
        <v>100</v>
      </c>
      <c r="F1572" s="2"/>
      <c r="G1572" s="2">
        <v>15000</v>
      </c>
      <c r="H1572" s="4">
        <f t="shared" si="24"/>
        <v>8747.3600000000188</v>
      </c>
      <c r="I1572" s="1"/>
      <c r="J1572" s="3">
        <v>2347</v>
      </c>
      <c r="K1572" s="3"/>
    </row>
    <row r="1573" spans="1:11" s="11" customFormat="1" ht="22.5" hidden="1" customHeight="1" x14ac:dyDescent="0.3">
      <c r="A1573" s="3">
        <v>2021</v>
      </c>
      <c r="B1573" s="3" t="s">
        <v>104</v>
      </c>
      <c r="C1573" s="89">
        <v>44214</v>
      </c>
      <c r="D1573" s="79" t="s">
        <v>461</v>
      </c>
      <c r="E1573" s="3" t="s">
        <v>310</v>
      </c>
      <c r="F1573" s="2">
        <v>1350</v>
      </c>
      <c r="G1573" s="2"/>
      <c r="H1573" s="4">
        <f t="shared" si="24"/>
        <v>10097.360000000019</v>
      </c>
      <c r="I1573" s="1"/>
      <c r="J1573" s="3">
        <v>1019</v>
      </c>
      <c r="K1573" s="3"/>
    </row>
    <row r="1574" spans="1:11" s="11" customFormat="1" ht="22.5" hidden="1" customHeight="1" x14ac:dyDescent="0.3">
      <c r="A1574" s="3">
        <v>2021</v>
      </c>
      <c r="B1574" s="3" t="s">
        <v>104</v>
      </c>
      <c r="C1574" s="5">
        <v>44214</v>
      </c>
      <c r="D1574" s="79" t="s">
        <v>198</v>
      </c>
      <c r="E1574" s="3" t="s">
        <v>310</v>
      </c>
      <c r="F1574" s="2">
        <v>2000</v>
      </c>
      <c r="G1574" s="2"/>
      <c r="H1574" s="4">
        <f t="shared" si="24"/>
        <v>12097.360000000019</v>
      </c>
      <c r="I1574" s="1"/>
      <c r="J1574" s="3">
        <v>1018</v>
      </c>
      <c r="K1574" s="3"/>
    </row>
    <row r="1575" spans="1:11" s="11" customFormat="1" ht="22.5" hidden="1" customHeight="1" x14ac:dyDescent="0.3">
      <c r="A1575" s="3">
        <v>2021</v>
      </c>
      <c r="B1575" s="3" t="s">
        <v>104</v>
      </c>
      <c r="C1575" s="5">
        <v>44215</v>
      </c>
      <c r="D1575" s="79" t="s">
        <v>312</v>
      </c>
      <c r="E1575" s="3"/>
      <c r="F1575" s="2"/>
      <c r="G1575" s="2">
        <v>0.1</v>
      </c>
      <c r="H1575" s="4">
        <f t="shared" si="24"/>
        <v>12097.260000000018</v>
      </c>
      <c r="I1575" s="1"/>
      <c r="J1575" s="3">
        <v>2659</v>
      </c>
      <c r="K1575" s="3"/>
    </row>
    <row r="1576" spans="1:11" s="11" customFormat="1" ht="22.5" hidden="1" customHeight="1" x14ac:dyDescent="0.3">
      <c r="A1576" s="3">
        <v>2021</v>
      </c>
      <c r="B1576" s="3" t="s">
        <v>104</v>
      </c>
      <c r="C1576" s="5">
        <v>44215</v>
      </c>
      <c r="D1576" s="79" t="s">
        <v>359</v>
      </c>
      <c r="E1576" s="3" t="s">
        <v>310</v>
      </c>
      <c r="F1576" s="2">
        <v>4920</v>
      </c>
      <c r="G1576" s="2"/>
      <c r="H1576" s="4">
        <f t="shared" si="24"/>
        <v>17017.260000000017</v>
      </c>
      <c r="I1576" s="1"/>
      <c r="J1576" s="3">
        <v>1020</v>
      </c>
      <c r="K1576" s="3"/>
    </row>
    <row r="1577" spans="1:11" s="11" customFormat="1" ht="22.5" hidden="1" customHeight="1" x14ac:dyDescent="0.3">
      <c r="A1577" s="3">
        <v>2021</v>
      </c>
      <c r="B1577" s="3" t="s">
        <v>104</v>
      </c>
      <c r="C1577" s="5">
        <v>44215</v>
      </c>
      <c r="D1577" s="79" t="s">
        <v>155</v>
      </c>
      <c r="E1577" s="3"/>
      <c r="F1577" s="2"/>
      <c r="G1577" s="2">
        <v>6811</v>
      </c>
      <c r="H1577" s="4">
        <f t="shared" si="24"/>
        <v>10206.260000000017</v>
      </c>
      <c r="I1577" s="1"/>
      <c r="J1577" s="3">
        <v>2674</v>
      </c>
      <c r="K1577" s="3"/>
    </row>
    <row r="1578" spans="1:11" s="11" customFormat="1" ht="22.5" hidden="1" customHeight="1" x14ac:dyDescent="0.3">
      <c r="A1578" s="3">
        <v>2021</v>
      </c>
      <c r="B1578" s="3" t="s">
        <v>104</v>
      </c>
      <c r="C1578" s="5">
        <v>44216</v>
      </c>
      <c r="D1578" s="79" t="s">
        <v>165</v>
      </c>
      <c r="E1578" s="3" t="s">
        <v>310</v>
      </c>
      <c r="F1578" s="2">
        <v>1700</v>
      </c>
      <c r="G1578" s="2"/>
      <c r="H1578" s="4">
        <f t="shared" si="24"/>
        <v>11906.260000000017</v>
      </c>
      <c r="I1578" s="1"/>
      <c r="J1578" s="3">
        <v>1021</v>
      </c>
      <c r="K1578" s="3"/>
    </row>
    <row r="1579" spans="1:11" s="11" customFormat="1" ht="22.5" hidden="1" customHeight="1" x14ac:dyDescent="0.3">
      <c r="A1579" s="3">
        <v>2021</v>
      </c>
      <c r="B1579" s="3" t="s">
        <v>104</v>
      </c>
      <c r="C1579" s="5">
        <v>44216</v>
      </c>
      <c r="D1579" s="79" t="s">
        <v>323</v>
      </c>
      <c r="E1579" s="3"/>
      <c r="F1579" s="2"/>
      <c r="G1579" s="2">
        <v>5000</v>
      </c>
      <c r="H1579" s="4">
        <f t="shared" si="24"/>
        <v>6906.2600000000166</v>
      </c>
      <c r="I1579" s="1"/>
      <c r="J1579" s="3">
        <v>2675</v>
      </c>
      <c r="K1579" s="3"/>
    </row>
    <row r="1580" spans="1:11" s="11" customFormat="1" ht="22.5" hidden="1" customHeight="1" x14ac:dyDescent="0.3">
      <c r="A1580" s="3">
        <v>2021</v>
      </c>
      <c r="B1580" s="3" t="s">
        <v>104</v>
      </c>
      <c r="C1580" s="5">
        <v>44221</v>
      </c>
      <c r="D1580" s="79" t="s">
        <v>312</v>
      </c>
      <c r="E1580" s="3"/>
      <c r="F1580" s="2"/>
      <c r="G1580" s="2">
        <v>0.6</v>
      </c>
      <c r="H1580" s="4">
        <f t="shared" si="24"/>
        <v>6905.6600000000162</v>
      </c>
      <c r="I1580" s="1"/>
      <c r="J1580" s="3">
        <v>2659</v>
      </c>
      <c r="K1580" s="3"/>
    </row>
    <row r="1581" spans="1:11" s="11" customFormat="1" ht="22.5" hidden="1" customHeight="1" x14ac:dyDescent="0.3">
      <c r="A1581" s="3">
        <v>2021</v>
      </c>
      <c r="B1581" s="3" t="s">
        <v>104</v>
      </c>
      <c r="C1581" s="5">
        <v>44221</v>
      </c>
      <c r="D1581" s="79" t="s">
        <v>313</v>
      </c>
      <c r="E1581" s="3"/>
      <c r="F1581" s="2">
        <v>30000</v>
      </c>
      <c r="G1581" s="2"/>
      <c r="H1581" s="4">
        <f t="shared" si="24"/>
        <v>36905.660000000018</v>
      </c>
      <c r="I1581" s="1"/>
      <c r="J1581" s="3" t="s">
        <v>17</v>
      </c>
      <c r="K1581" s="3"/>
    </row>
    <row r="1582" spans="1:11" s="11" customFormat="1" ht="22.5" hidden="1" customHeight="1" x14ac:dyDescent="0.3">
      <c r="A1582" s="3">
        <v>2021</v>
      </c>
      <c r="B1582" s="3" t="s">
        <v>104</v>
      </c>
      <c r="C1582" s="5">
        <v>44221</v>
      </c>
      <c r="D1582" s="79" t="s">
        <v>445</v>
      </c>
      <c r="E1582" s="3" t="s">
        <v>100</v>
      </c>
      <c r="F1582" s="2"/>
      <c r="G1582" s="2">
        <v>850</v>
      </c>
      <c r="H1582" s="4">
        <f t="shared" si="24"/>
        <v>36055.660000000018</v>
      </c>
      <c r="I1582" s="1"/>
      <c r="J1582" s="3">
        <v>2351</v>
      </c>
      <c r="K1582" s="3"/>
    </row>
    <row r="1583" spans="1:11" s="11" customFormat="1" ht="22.5" hidden="1" customHeight="1" x14ac:dyDescent="0.3">
      <c r="A1583" s="3">
        <v>2021</v>
      </c>
      <c r="B1583" s="3" t="s">
        <v>104</v>
      </c>
      <c r="C1583" s="5">
        <v>44221</v>
      </c>
      <c r="D1583" s="79" t="s">
        <v>261</v>
      </c>
      <c r="E1583" s="3" t="s">
        <v>100</v>
      </c>
      <c r="F1583" s="2"/>
      <c r="G1583" s="2">
        <v>1907</v>
      </c>
      <c r="H1583" s="4">
        <f t="shared" si="24"/>
        <v>34148.660000000018</v>
      </c>
      <c r="I1583" s="1"/>
      <c r="J1583" s="3">
        <v>2350</v>
      </c>
      <c r="K1583" s="3"/>
    </row>
    <row r="1584" spans="1:11" s="11" customFormat="1" ht="22.5" hidden="1" customHeight="1" x14ac:dyDescent="0.3">
      <c r="A1584" s="3">
        <v>2021</v>
      </c>
      <c r="B1584" s="3" t="s">
        <v>104</v>
      </c>
      <c r="C1584" s="5">
        <v>44221</v>
      </c>
      <c r="D1584" s="79" t="s">
        <v>396</v>
      </c>
      <c r="E1584" s="3" t="s">
        <v>100</v>
      </c>
      <c r="F1584" s="2"/>
      <c r="G1584" s="2">
        <v>5775</v>
      </c>
      <c r="H1584" s="4">
        <f t="shared" si="24"/>
        <v>28373.660000000018</v>
      </c>
      <c r="I1584" s="1"/>
      <c r="J1584" s="3">
        <v>2348</v>
      </c>
      <c r="K1584" s="3"/>
    </row>
    <row r="1585" spans="1:11" s="11" customFormat="1" ht="22.5" hidden="1" customHeight="1" x14ac:dyDescent="0.3">
      <c r="A1585" s="3">
        <v>2021</v>
      </c>
      <c r="B1585" s="3" t="s">
        <v>104</v>
      </c>
      <c r="C1585" s="5">
        <v>44221</v>
      </c>
      <c r="D1585" s="79" t="s">
        <v>323</v>
      </c>
      <c r="E1585" s="3"/>
      <c r="F1585" s="2"/>
      <c r="G1585" s="2">
        <v>3000</v>
      </c>
      <c r="H1585" s="4">
        <f t="shared" si="24"/>
        <v>25373.660000000018</v>
      </c>
      <c r="I1585" s="1"/>
      <c r="J1585" s="3">
        <v>2676</v>
      </c>
      <c r="K1585" s="3"/>
    </row>
    <row r="1586" spans="1:11" s="11" customFormat="1" ht="22.5" hidden="1" customHeight="1" x14ac:dyDescent="0.3">
      <c r="A1586" s="3">
        <v>2021</v>
      </c>
      <c r="B1586" s="3" t="s">
        <v>104</v>
      </c>
      <c r="C1586" s="5">
        <v>44221</v>
      </c>
      <c r="D1586" s="79" t="s">
        <v>529</v>
      </c>
      <c r="E1586" s="3" t="s">
        <v>100</v>
      </c>
      <c r="F1586" s="2"/>
      <c r="G1586" s="2">
        <v>1500</v>
      </c>
      <c r="H1586" s="4">
        <f t="shared" si="24"/>
        <v>23873.660000000018</v>
      </c>
      <c r="I1586" s="1"/>
      <c r="J1586" s="3">
        <v>2352</v>
      </c>
      <c r="K1586" s="3"/>
    </row>
    <row r="1587" spans="1:11" s="11" customFormat="1" ht="22.5" hidden="1" customHeight="1" x14ac:dyDescent="0.3">
      <c r="A1587" s="3">
        <v>2021</v>
      </c>
      <c r="B1587" s="3" t="s">
        <v>104</v>
      </c>
      <c r="C1587" s="5">
        <v>44221</v>
      </c>
      <c r="D1587" s="79" t="s">
        <v>40</v>
      </c>
      <c r="E1587" s="3" t="s">
        <v>100</v>
      </c>
      <c r="F1587" s="2"/>
      <c r="G1587" s="2">
        <v>11359.72</v>
      </c>
      <c r="H1587" s="4">
        <f t="shared" si="24"/>
        <v>12513.940000000019</v>
      </c>
      <c r="I1587" s="1"/>
      <c r="J1587" s="3">
        <v>2353</v>
      </c>
      <c r="K1587" s="3"/>
    </row>
    <row r="1588" spans="1:11" s="11" customFormat="1" ht="22.5" hidden="1" customHeight="1" x14ac:dyDescent="0.3">
      <c r="A1588" s="3">
        <v>2021</v>
      </c>
      <c r="B1588" s="3" t="s">
        <v>104</v>
      </c>
      <c r="C1588" s="5">
        <v>44221</v>
      </c>
      <c r="D1588" s="79" t="s">
        <v>182</v>
      </c>
      <c r="E1588" s="3" t="s">
        <v>100</v>
      </c>
      <c r="F1588" s="2"/>
      <c r="G1588" s="2">
        <v>4860</v>
      </c>
      <c r="H1588" s="4">
        <f t="shared" si="24"/>
        <v>7653.9400000000187</v>
      </c>
      <c r="I1588" s="1"/>
      <c r="J1588" s="3">
        <v>2349</v>
      </c>
      <c r="K1588" s="3"/>
    </row>
    <row r="1589" spans="1:11" s="11" customFormat="1" ht="22.5" hidden="1" customHeight="1" x14ac:dyDescent="0.3">
      <c r="A1589" s="3">
        <v>2021</v>
      </c>
      <c r="B1589" s="3" t="s">
        <v>104</v>
      </c>
      <c r="C1589" s="5">
        <v>44223</v>
      </c>
      <c r="D1589" s="79" t="s">
        <v>323</v>
      </c>
      <c r="E1589" s="3"/>
      <c r="F1589" s="2"/>
      <c r="G1589" s="2">
        <v>3000</v>
      </c>
      <c r="H1589" s="4">
        <f t="shared" si="24"/>
        <v>4653.9400000000187</v>
      </c>
      <c r="I1589" s="1"/>
      <c r="J1589" s="3">
        <v>2677</v>
      </c>
      <c r="K1589" s="3"/>
    </row>
    <row r="1590" spans="1:11" s="11" customFormat="1" ht="22.5" hidden="1" customHeight="1" x14ac:dyDescent="0.3">
      <c r="A1590" s="3">
        <v>2021</v>
      </c>
      <c r="B1590" s="3" t="s">
        <v>104</v>
      </c>
      <c r="C1590" s="5">
        <v>44224</v>
      </c>
      <c r="D1590" s="79" t="s">
        <v>183</v>
      </c>
      <c r="E1590" s="3" t="s">
        <v>310</v>
      </c>
      <c r="F1590" s="2">
        <v>12261.01</v>
      </c>
      <c r="G1590" s="2"/>
      <c r="H1590" s="4">
        <f t="shared" si="24"/>
        <v>16914.950000000019</v>
      </c>
      <c r="I1590" s="1"/>
      <c r="J1590" s="3">
        <v>1023</v>
      </c>
      <c r="K1590" s="3"/>
    </row>
    <row r="1591" spans="1:11" s="11" customFormat="1" ht="22.5" hidden="1" customHeight="1" x14ac:dyDescent="0.3">
      <c r="A1591" s="3">
        <v>2021</v>
      </c>
      <c r="B1591" s="3" t="s">
        <v>104</v>
      </c>
      <c r="C1591" s="89">
        <v>44225</v>
      </c>
      <c r="D1591" s="79" t="s">
        <v>461</v>
      </c>
      <c r="E1591" s="3" t="s">
        <v>310</v>
      </c>
      <c r="F1591" s="2">
        <v>1150</v>
      </c>
      <c r="G1591" s="2"/>
      <c r="H1591" s="4">
        <f t="shared" si="24"/>
        <v>18064.950000000019</v>
      </c>
      <c r="I1591" s="1"/>
      <c r="J1591" s="3">
        <v>1024</v>
      </c>
      <c r="K1591" s="3"/>
    </row>
    <row r="1592" spans="1:11" s="11" customFormat="1" ht="22.5" hidden="1" customHeight="1" x14ac:dyDescent="0.3">
      <c r="A1592" s="3">
        <v>2021</v>
      </c>
      <c r="B1592" s="3" t="s">
        <v>104</v>
      </c>
      <c r="C1592" s="5">
        <v>44225</v>
      </c>
      <c r="D1592" s="79" t="s">
        <v>312</v>
      </c>
      <c r="E1592" s="3"/>
      <c r="F1592" s="2"/>
      <c r="G1592" s="2">
        <v>0.3</v>
      </c>
      <c r="H1592" s="4">
        <f t="shared" si="24"/>
        <v>18064.65000000002</v>
      </c>
      <c r="I1592" s="1"/>
      <c r="J1592" s="3">
        <v>2659</v>
      </c>
      <c r="K1592" s="3"/>
    </row>
    <row r="1593" spans="1:11" s="11" customFormat="1" ht="22.5" hidden="1" customHeight="1" x14ac:dyDescent="0.3">
      <c r="A1593" s="3">
        <v>2021</v>
      </c>
      <c r="B1593" s="3" t="s">
        <v>104</v>
      </c>
      <c r="C1593" s="5">
        <v>44225</v>
      </c>
      <c r="D1593" s="1" t="s">
        <v>26</v>
      </c>
      <c r="E1593" s="3" t="s">
        <v>310</v>
      </c>
      <c r="F1593" s="2">
        <v>6425</v>
      </c>
      <c r="G1593" s="2"/>
      <c r="H1593" s="4">
        <f t="shared" si="24"/>
        <v>24489.65000000002</v>
      </c>
      <c r="I1593" s="1"/>
      <c r="J1593" s="35">
        <v>1046</v>
      </c>
      <c r="K1593" s="3"/>
    </row>
    <row r="1594" spans="1:11" s="11" customFormat="1" ht="22.5" hidden="1" customHeight="1" x14ac:dyDescent="0.3">
      <c r="A1594" s="3">
        <v>2021</v>
      </c>
      <c r="B1594" s="3" t="s">
        <v>104</v>
      </c>
      <c r="C1594" s="5">
        <v>44225</v>
      </c>
      <c r="D1594" s="79" t="s">
        <v>313</v>
      </c>
      <c r="E1594" s="3"/>
      <c r="F1594" s="2">
        <v>10000</v>
      </c>
      <c r="G1594" s="2"/>
      <c r="H1594" s="4">
        <f t="shared" si="24"/>
        <v>34489.650000000023</v>
      </c>
      <c r="I1594" s="1"/>
      <c r="J1594" s="3" t="s">
        <v>17</v>
      </c>
      <c r="K1594" s="3"/>
    </row>
    <row r="1595" spans="1:11" s="11" customFormat="1" ht="22.5" hidden="1" customHeight="1" x14ac:dyDescent="0.3">
      <c r="A1595" s="3">
        <v>2021</v>
      </c>
      <c r="B1595" s="3" t="s">
        <v>104</v>
      </c>
      <c r="C1595" s="5">
        <v>44225</v>
      </c>
      <c r="D1595" s="79" t="s">
        <v>97</v>
      </c>
      <c r="E1595" s="3" t="s">
        <v>100</v>
      </c>
      <c r="F1595" s="2"/>
      <c r="G1595" s="2">
        <v>3470</v>
      </c>
      <c r="H1595" s="4">
        <f t="shared" si="24"/>
        <v>31019.650000000023</v>
      </c>
      <c r="I1595" s="1"/>
      <c r="J1595" s="3">
        <v>2354</v>
      </c>
      <c r="K1595" s="3"/>
    </row>
    <row r="1596" spans="1:11" s="11" customFormat="1" ht="22.5" hidden="1" customHeight="1" x14ac:dyDescent="0.3">
      <c r="A1596" s="3">
        <v>2021</v>
      </c>
      <c r="B1596" s="3" t="s">
        <v>104</v>
      </c>
      <c r="C1596" s="5">
        <v>44225</v>
      </c>
      <c r="D1596" s="79" t="s">
        <v>158</v>
      </c>
      <c r="E1596" s="3" t="s">
        <v>310</v>
      </c>
      <c r="F1596" s="2">
        <v>14150</v>
      </c>
      <c r="G1596" s="2"/>
      <c r="H1596" s="4">
        <f t="shared" si="24"/>
        <v>45169.650000000023</v>
      </c>
      <c r="I1596" s="1"/>
      <c r="J1596" s="3">
        <v>1025</v>
      </c>
      <c r="K1596" s="3"/>
    </row>
    <row r="1597" spans="1:11" s="11" customFormat="1" ht="22.5" hidden="1" customHeight="1" x14ac:dyDescent="0.3">
      <c r="A1597" s="3">
        <v>2021</v>
      </c>
      <c r="B1597" s="3" t="s">
        <v>104</v>
      </c>
      <c r="C1597" s="5">
        <v>44225</v>
      </c>
      <c r="D1597" s="79" t="s">
        <v>538</v>
      </c>
      <c r="E1597" s="3" t="s">
        <v>100</v>
      </c>
      <c r="F1597" s="2"/>
      <c r="G1597" s="2">
        <v>1568</v>
      </c>
      <c r="H1597" s="4">
        <f t="shared" si="24"/>
        <v>43601.650000000023</v>
      </c>
      <c r="I1597" s="1"/>
      <c r="J1597" s="3">
        <v>2356</v>
      </c>
      <c r="K1597" s="3"/>
    </row>
    <row r="1598" spans="1:11" s="11" customFormat="1" ht="22.5" hidden="1" customHeight="1" x14ac:dyDescent="0.3">
      <c r="A1598" s="3">
        <v>2021</v>
      </c>
      <c r="B1598" s="3" t="s">
        <v>104</v>
      </c>
      <c r="C1598" s="5">
        <v>44225</v>
      </c>
      <c r="D1598" s="79" t="s">
        <v>464</v>
      </c>
      <c r="E1598" s="3" t="s">
        <v>100</v>
      </c>
      <c r="F1598" s="2"/>
      <c r="G1598" s="2">
        <v>3960.5</v>
      </c>
      <c r="H1598" s="4">
        <f t="shared" si="24"/>
        <v>39641.150000000023</v>
      </c>
      <c r="I1598" s="1"/>
      <c r="J1598" s="3">
        <v>2355</v>
      </c>
      <c r="K1598" s="3"/>
    </row>
    <row r="1599" spans="1:11" s="11" customFormat="1" ht="22.5" hidden="1" customHeight="1" x14ac:dyDescent="0.3">
      <c r="A1599" s="3">
        <v>2021</v>
      </c>
      <c r="B1599" s="3" t="s">
        <v>104</v>
      </c>
      <c r="C1599" s="5">
        <v>44226</v>
      </c>
      <c r="D1599" s="79" t="s">
        <v>482</v>
      </c>
      <c r="E1599" s="3" t="s">
        <v>100</v>
      </c>
      <c r="F1599" s="2"/>
      <c r="G1599" s="2">
        <v>3700</v>
      </c>
      <c r="H1599" s="4">
        <f t="shared" si="24"/>
        <v>35941.150000000023</v>
      </c>
      <c r="I1599" s="1"/>
      <c r="J1599" s="3">
        <v>2358</v>
      </c>
      <c r="K1599" s="3"/>
    </row>
    <row r="1600" spans="1:11" s="11" customFormat="1" ht="22.5" hidden="1" customHeight="1" x14ac:dyDescent="0.3">
      <c r="A1600" s="3">
        <v>2021</v>
      </c>
      <c r="B1600" s="3" t="s">
        <v>104</v>
      </c>
      <c r="C1600" s="5">
        <v>44226</v>
      </c>
      <c r="D1600" s="79" t="s">
        <v>312</v>
      </c>
      <c r="E1600" s="3"/>
      <c r="F1600" s="2"/>
      <c r="G1600" s="2">
        <v>0.4</v>
      </c>
      <c r="H1600" s="4">
        <f t="shared" si="24"/>
        <v>35940.750000000022</v>
      </c>
      <c r="I1600" s="1"/>
      <c r="J1600" s="3">
        <v>2659</v>
      </c>
      <c r="K1600" s="3"/>
    </row>
    <row r="1601" spans="1:11" s="11" customFormat="1" ht="22.5" hidden="1" customHeight="1" x14ac:dyDescent="0.3">
      <c r="A1601" s="3">
        <v>2021</v>
      </c>
      <c r="B1601" s="3" t="s">
        <v>104</v>
      </c>
      <c r="C1601" s="5">
        <v>44226</v>
      </c>
      <c r="D1601" s="79" t="s">
        <v>352</v>
      </c>
      <c r="E1601" s="3" t="s">
        <v>100</v>
      </c>
      <c r="F1601" s="2"/>
      <c r="G1601" s="2">
        <v>1100</v>
      </c>
      <c r="H1601" s="4">
        <f t="shared" si="24"/>
        <v>34840.750000000022</v>
      </c>
      <c r="I1601" s="1"/>
      <c r="J1601" s="3">
        <v>2359</v>
      </c>
      <c r="K1601" s="3"/>
    </row>
    <row r="1602" spans="1:11" s="11" customFormat="1" ht="22.5" hidden="1" customHeight="1" x14ac:dyDescent="0.3">
      <c r="A1602" s="3">
        <v>2021</v>
      </c>
      <c r="B1602" s="3" t="s">
        <v>104</v>
      </c>
      <c r="C1602" s="5">
        <v>44226</v>
      </c>
      <c r="D1602" s="79" t="s">
        <v>170</v>
      </c>
      <c r="E1602" s="3" t="s">
        <v>100</v>
      </c>
      <c r="F1602" s="2"/>
      <c r="G1602" s="2">
        <v>2050</v>
      </c>
      <c r="H1602" s="4">
        <f t="shared" si="24"/>
        <v>32790.750000000022</v>
      </c>
      <c r="I1602" s="1"/>
      <c r="J1602" s="3">
        <v>2360</v>
      </c>
      <c r="K1602" s="3"/>
    </row>
    <row r="1603" spans="1:11" s="11" customFormat="1" ht="22.5" hidden="1" customHeight="1" x14ac:dyDescent="0.3">
      <c r="A1603" s="3">
        <v>2021</v>
      </c>
      <c r="B1603" s="3" t="s">
        <v>104</v>
      </c>
      <c r="C1603" s="5">
        <v>44226</v>
      </c>
      <c r="D1603" s="79" t="s">
        <v>462</v>
      </c>
      <c r="E1603" s="3" t="s">
        <v>100</v>
      </c>
      <c r="F1603" s="2"/>
      <c r="G1603" s="2">
        <v>1000</v>
      </c>
      <c r="H1603" s="4">
        <f t="shared" si="24"/>
        <v>31790.750000000022</v>
      </c>
      <c r="I1603" s="1"/>
      <c r="J1603" s="3">
        <v>2357</v>
      </c>
      <c r="K1603" s="3"/>
    </row>
    <row r="1604" spans="1:11" s="80" customFormat="1" ht="22.5" hidden="1" customHeight="1" thickBot="1" x14ac:dyDescent="0.35">
      <c r="A1604" s="34">
        <v>2021</v>
      </c>
      <c r="B1604" s="34" t="s">
        <v>104</v>
      </c>
      <c r="C1604" s="19">
        <v>44227</v>
      </c>
      <c r="D1604" s="132" t="s">
        <v>322</v>
      </c>
      <c r="E1604" s="34"/>
      <c r="F1604" s="21"/>
      <c r="G1604" s="21">
        <v>5000</v>
      </c>
      <c r="H1604" s="22">
        <f t="shared" ref="H1604:H1667" si="25">H1603+F1604-G1604</f>
        <v>26790.750000000022</v>
      </c>
      <c r="I1604" s="24"/>
      <c r="J1604" s="34">
        <v>1676</v>
      </c>
      <c r="K1604" s="34"/>
    </row>
    <row r="1605" spans="1:11" s="11" customFormat="1" ht="22.5" hidden="1" customHeight="1" x14ac:dyDescent="0.3">
      <c r="A1605" s="3">
        <v>2021</v>
      </c>
      <c r="B1605" s="3" t="s">
        <v>358</v>
      </c>
      <c r="C1605" s="5">
        <v>44228</v>
      </c>
      <c r="D1605" s="79" t="s">
        <v>312</v>
      </c>
      <c r="E1605" s="3"/>
      <c r="F1605" s="2"/>
      <c r="G1605" s="2">
        <v>40</v>
      </c>
      <c r="H1605" s="4">
        <f t="shared" si="25"/>
        <v>26750.750000000022</v>
      </c>
      <c r="I1605" s="1"/>
      <c r="J1605" s="3">
        <v>2694</v>
      </c>
      <c r="K1605" s="3"/>
    </row>
    <row r="1606" spans="1:11" s="11" customFormat="1" ht="22.5" hidden="1" customHeight="1" x14ac:dyDescent="0.3">
      <c r="A1606" s="3">
        <v>2021</v>
      </c>
      <c r="B1606" s="3" t="s">
        <v>358</v>
      </c>
      <c r="C1606" s="5">
        <v>44228</v>
      </c>
      <c r="D1606" s="79" t="s">
        <v>323</v>
      </c>
      <c r="E1606" s="3"/>
      <c r="F1606" s="2"/>
      <c r="G1606" s="2">
        <v>3000</v>
      </c>
      <c r="H1606" s="4">
        <f t="shared" si="25"/>
        <v>23750.750000000022</v>
      </c>
      <c r="I1606" s="1"/>
      <c r="J1606" s="3">
        <v>2695</v>
      </c>
      <c r="K1606" s="3"/>
    </row>
    <row r="1607" spans="1:11" s="11" customFormat="1" ht="22.5" hidden="1" customHeight="1" x14ac:dyDescent="0.3">
      <c r="A1607" s="3">
        <v>2021</v>
      </c>
      <c r="B1607" s="3" t="s">
        <v>358</v>
      </c>
      <c r="C1607" s="5">
        <v>44229</v>
      </c>
      <c r="D1607" s="79" t="s">
        <v>312</v>
      </c>
      <c r="E1607" s="3"/>
      <c r="F1607" s="2"/>
      <c r="G1607" s="2">
        <v>0.4</v>
      </c>
      <c r="H1607" s="4">
        <f t="shared" si="25"/>
        <v>23750.35000000002</v>
      </c>
      <c r="I1607" s="1"/>
      <c r="J1607" s="3">
        <v>2694</v>
      </c>
      <c r="K1607" s="3"/>
    </row>
    <row r="1608" spans="1:11" s="11" customFormat="1" ht="22.5" hidden="1" customHeight="1" x14ac:dyDescent="0.3">
      <c r="A1608" s="3">
        <v>2021</v>
      </c>
      <c r="B1608" s="3" t="s">
        <v>358</v>
      </c>
      <c r="C1608" s="5">
        <v>44229</v>
      </c>
      <c r="D1608" s="79" t="s">
        <v>323</v>
      </c>
      <c r="E1608" s="3"/>
      <c r="F1608" s="2"/>
      <c r="G1608" s="2">
        <v>3000</v>
      </c>
      <c r="H1608" s="4">
        <f t="shared" si="25"/>
        <v>20750.35000000002</v>
      </c>
      <c r="I1608" s="1"/>
      <c r="J1608" s="3">
        <v>2696</v>
      </c>
      <c r="K1608" s="3"/>
    </row>
    <row r="1609" spans="1:11" s="11" customFormat="1" ht="22.5" hidden="1" customHeight="1" x14ac:dyDescent="0.3">
      <c r="A1609" s="3">
        <v>2021</v>
      </c>
      <c r="B1609" s="3" t="s">
        <v>358</v>
      </c>
      <c r="C1609" s="5">
        <v>44229</v>
      </c>
      <c r="D1609" s="79" t="s">
        <v>40</v>
      </c>
      <c r="E1609" s="3" t="s">
        <v>100</v>
      </c>
      <c r="F1609" s="2"/>
      <c r="G1609" s="2">
        <v>5000</v>
      </c>
      <c r="H1609" s="4">
        <f t="shared" si="25"/>
        <v>15750.35000000002</v>
      </c>
      <c r="I1609" s="1"/>
      <c r="J1609" s="3">
        <v>2361</v>
      </c>
      <c r="K1609" s="3"/>
    </row>
    <row r="1610" spans="1:11" s="11" customFormat="1" ht="22.5" hidden="1" customHeight="1" x14ac:dyDescent="0.3">
      <c r="A1610" s="3">
        <v>2021</v>
      </c>
      <c r="B1610" s="3" t="s">
        <v>358</v>
      </c>
      <c r="C1610" s="5">
        <v>44229</v>
      </c>
      <c r="D1610" s="79" t="s">
        <v>145</v>
      </c>
      <c r="E1610" s="3"/>
      <c r="F1610" s="2"/>
      <c r="G1610" s="2">
        <v>2880</v>
      </c>
      <c r="H1610" s="4">
        <f t="shared" si="25"/>
        <v>12870.35000000002</v>
      </c>
      <c r="I1610" s="1"/>
      <c r="J1610" s="3">
        <v>2697</v>
      </c>
      <c r="K1610" s="3"/>
    </row>
    <row r="1611" spans="1:11" s="11" customFormat="1" ht="22.5" hidden="1" customHeight="1" x14ac:dyDescent="0.3">
      <c r="A1611" s="3">
        <v>2021</v>
      </c>
      <c r="B1611" s="3" t="s">
        <v>358</v>
      </c>
      <c r="C1611" s="5">
        <v>44229</v>
      </c>
      <c r="D1611" s="79" t="s">
        <v>530</v>
      </c>
      <c r="E1611" s="3"/>
      <c r="F1611" s="2"/>
      <c r="G1611" s="2">
        <v>4032</v>
      </c>
      <c r="H1611" s="4">
        <f t="shared" si="25"/>
        <v>8838.3500000000204</v>
      </c>
      <c r="I1611" s="1"/>
      <c r="J1611" s="3">
        <v>2698</v>
      </c>
      <c r="K1611" s="3"/>
    </row>
    <row r="1612" spans="1:11" s="11" customFormat="1" ht="22.5" hidden="1" customHeight="1" x14ac:dyDescent="0.3">
      <c r="A1612" s="3">
        <v>2021</v>
      </c>
      <c r="B1612" s="3" t="s">
        <v>358</v>
      </c>
      <c r="C1612" s="89">
        <v>44230</v>
      </c>
      <c r="D1612" s="79" t="s">
        <v>461</v>
      </c>
      <c r="E1612" s="3" t="s">
        <v>310</v>
      </c>
      <c r="F1612" s="2">
        <v>1150</v>
      </c>
      <c r="G1612" s="2"/>
      <c r="H1612" s="4">
        <f t="shared" si="25"/>
        <v>9988.3500000000204</v>
      </c>
      <c r="I1612" s="1"/>
      <c r="J1612" s="3">
        <v>1037</v>
      </c>
      <c r="K1612" s="3"/>
    </row>
    <row r="1613" spans="1:11" s="11" customFormat="1" ht="22.5" hidden="1" customHeight="1" x14ac:dyDescent="0.3">
      <c r="A1613" s="3">
        <v>2021</v>
      </c>
      <c r="B1613" s="3" t="s">
        <v>358</v>
      </c>
      <c r="C1613" s="5">
        <v>44231</v>
      </c>
      <c r="D1613" s="79" t="s">
        <v>323</v>
      </c>
      <c r="E1613" s="3"/>
      <c r="F1613" s="2"/>
      <c r="G1613" s="2">
        <v>3000</v>
      </c>
      <c r="H1613" s="4">
        <f t="shared" si="25"/>
        <v>6988.3500000000204</v>
      </c>
      <c r="I1613" s="1"/>
      <c r="J1613" s="3">
        <v>2699</v>
      </c>
      <c r="K1613" s="3"/>
    </row>
    <row r="1614" spans="1:11" s="11" customFormat="1" ht="22.5" hidden="1" customHeight="1" x14ac:dyDescent="0.3">
      <c r="A1614" s="3">
        <v>2021</v>
      </c>
      <c r="B1614" s="3" t="s">
        <v>358</v>
      </c>
      <c r="C1614" s="5">
        <v>44231</v>
      </c>
      <c r="D1614" s="79" t="s">
        <v>460</v>
      </c>
      <c r="E1614" s="3" t="s">
        <v>310</v>
      </c>
      <c r="F1614" s="2">
        <v>1100</v>
      </c>
      <c r="G1614" s="2"/>
      <c r="H1614" s="4">
        <f t="shared" si="25"/>
        <v>8088.3500000000204</v>
      </c>
      <c r="I1614" s="1"/>
      <c r="J1614" s="3">
        <v>1038</v>
      </c>
      <c r="K1614" s="3"/>
    </row>
    <row r="1615" spans="1:11" s="11" customFormat="1" ht="22.5" hidden="1" customHeight="1" x14ac:dyDescent="0.3">
      <c r="A1615" s="3">
        <v>2021</v>
      </c>
      <c r="B1615" s="3" t="s">
        <v>358</v>
      </c>
      <c r="C1615" s="5">
        <v>44232</v>
      </c>
      <c r="D1615" s="79" t="s">
        <v>312</v>
      </c>
      <c r="E1615" s="3"/>
      <c r="F1615" s="2"/>
      <c r="G1615" s="2">
        <v>0.1</v>
      </c>
      <c r="H1615" s="4">
        <f t="shared" si="25"/>
        <v>8088.25000000002</v>
      </c>
      <c r="I1615" s="1"/>
      <c r="J1615" s="3">
        <v>2694</v>
      </c>
      <c r="K1615" s="3"/>
    </row>
    <row r="1616" spans="1:11" s="11" customFormat="1" ht="22.5" hidden="1" customHeight="1" x14ac:dyDescent="0.3">
      <c r="A1616" s="3">
        <v>2021</v>
      </c>
      <c r="B1616" s="3" t="s">
        <v>358</v>
      </c>
      <c r="C1616" s="5">
        <v>44232</v>
      </c>
      <c r="D1616" s="79" t="s">
        <v>86</v>
      </c>
      <c r="E1616" s="3"/>
      <c r="F1616" s="2"/>
      <c r="G1616" s="2">
        <v>21704.1</v>
      </c>
      <c r="H1616" s="4">
        <f t="shared" si="25"/>
        <v>-13615.849999999979</v>
      </c>
      <c r="I1616" s="1"/>
      <c r="J1616" s="3">
        <v>2700</v>
      </c>
      <c r="K1616" s="3"/>
    </row>
    <row r="1617" spans="1:11" s="11" customFormat="1" ht="22.5" hidden="1" customHeight="1" x14ac:dyDescent="0.3">
      <c r="A1617" s="3">
        <v>2021</v>
      </c>
      <c r="B1617" s="3" t="s">
        <v>358</v>
      </c>
      <c r="C1617" s="5">
        <v>44232</v>
      </c>
      <c r="D1617" s="79" t="s">
        <v>313</v>
      </c>
      <c r="E1617" s="3"/>
      <c r="F1617" s="2">
        <v>30000</v>
      </c>
      <c r="G1617" s="2"/>
      <c r="H1617" s="4">
        <f t="shared" si="25"/>
        <v>16384.150000000023</v>
      </c>
      <c r="I1617" s="1"/>
      <c r="J1617" s="3" t="s">
        <v>17</v>
      </c>
      <c r="K1617" s="3"/>
    </row>
    <row r="1618" spans="1:11" s="11" customFormat="1" ht="22.5" hidden="1" customHeight="1" x14ac:dyDescent="0.3">
      <c r="A1618" s="3">
        <v>2021</v>
      </c>
      <c r="B1618" s="3" t="s">
        <v>358</v>
      </c>
      <c r="C1618" s="5">
        <v>44232</v>
      </c>
      <c r="D1618" s="79" t="s">
        <v>323</v>
      </c>
      <c r="E1618" s="3"/>
      <c r="F1618" s="2"/>
      <c r="G1618" s="2">
        <v>5000</v>
      </c>
      <c r="H1618" s="4">
        <f t="shared" si="25"/>
        <v>11384.150000000023</v>
      </c>
      <c r="I1618" s="1"/>
      <c r="J1618" s="3">
        <v>2701</v>
      </c>
      <c r="K1618" s="3"/>
    </row>
    <row r="1619" spans="1:11" s="11" customFormat="1" ht="22.5" hidden="1" customHeight="1" x14ac:dyDescent="0.3">
      <c r="A1619" s="3">
        <v>2021</v>
      </c>
      <c r="B1619" s="3" t="s">
        <v>358</v>
      </c>
      <c r="C1619" s="5">
        <v>44232</v>
      </c>
      <c r="D1619" s="79" t="s">
        <v>40</v>
      </c>
      <c r="E1619" s="3" t="s">
        <v>100</v>
      </c>
      <c r="F1619" s="2"/>
      <c r="G1619" s="2">
        <v>5000</v>
      </c>
      <c r="H1619" s="4">
        <f t="shared" si="25"/>
        <v>6384.1500000000233</v>
      </c>
      <c r="I1619" s="1"/>
      <c r="J1619" s="3">
        <v>2362</v>
      </c>
      <c r="K1619" s="3"/>
    </row>
    <row r="1620" spans="1:11" s="11" customFormat="1" ht="22.5" hidden="1" customHeight="1" x14ac:dyDescent="0.3">
      <c r="A1620" s="3">
        <v>2021</v>
      </c>
      <c r="B1620" s="3" t="s">
        <v>358</v>
      </c>
      <c r="C1620" s="5">
        <v>44233</v>
      </c>
      <c r="D1620" s="79" t="s">
        <v>165</v>
      </c>
      <c r="E1620" s="3" t="s">
        <v>310</v>
      </c>
      <c r="F1620" s="2">
        <v>1650</v>
      </c>
      <c r="G1620" s="2"/>
      <c r="H1620" s="4">
        <f t="shared" si="25"/>
        <v>8034.1500000000233</v>
      </c>
      <c r="I1620" s="1"/>
      <c r="J1620" s="3">
        <v>1039</v>
      </c>
      <c r="K1620" s="3"/>
    </row>
    <row r="1621" spans="1:11" s="11" customFormat="1" ht="22.5" hidden="1" customHeight="1" x14ac:dyDescent="0.3">
      <c r="A1621" s="3">
        <v>2021</v>
      </c>
      <c r="B1621" s="3" t="s">
        <v>358</v>
      </c>
      <c r="C1621" s="5">
        <v>44234</v>
      </c>
      <c r="D1621" s="79" t="s">
        <v>323</v>
      </c>
      <c r="E1621" s="3"/>
      <c r="F1621" s="2"/>
      <c r="G1621" s="2">
        <v>5000</v>
      </c>
      <c r="H1621" s="4">
        <f t="shared" si="25"/>
        <v>3034.1500000000233</v>
      </c>
      <c r="I1621" s="1"/>
      <c r="J1621" s="3">
        <v>2702</v>
      </c>
      <c r="K1621" s="3"/>
    </row>
    <row r="1622" spans="1:11" s="11" customFormat="1" ht="22.5" hidden="1" customHeight="1" x14ac:dyDescent="0.3">
      <c r="A1622" s="3">
        <v>2021</v>
      </c>
      <c r="B1622" s="3" t="s">
        <v>358</v>
      </c>
      <c r="C1622" s="5">
        <v>44235</v>
      </c>
      <c r="D1622" s="79" t="s">
        <v>322</v>
      </c>
      <c r="E1622" s="3"/>
      <c r="F1622" s="2"/>
      <c r="G1622" s="2">
        <v>5000</v>
      </c>
      <c r="H1622" s="4">
        <f t="shared" si="25"/>
        <v>-1965.8499999999767</v>
      </c>
      <c r="I1622" s="1"/>
      <c r="J1622" s="3">
        <v>1678</v>
      </c>
      <c r="K1622" s="3"/>
    </row>
    <row r="1623" spans="1:11" s="11" customFormat="1" ht="22.5" hidden="1" customHeight="1" x14ac:dyDescent="0.3">
      <c r="A1623" s="3">
        <v>2021</v>
      </c>
      <c r="B1623" s="3" t="s">
        <v>358</v>
      </c>
      <c r="C1623" s="5">
        <v>44235</v>
      </c>
      <c r="D1623" s="79" t="s">
        <v>151</v>
      </c>
      <c r="E1623" s="3" t="s">
        <v>310</v>
      </c>
      <c r="F1623" s="2">
        <v>16948.5</v>
      </c>
      <c r="G1623" s="2"/>
      <c r="H1623" s="4">
        <f t="shared" si="25"/>
        <v>14982.650000000023</v>
      </c>
      <c r="I1623" s="1"/>
      <c r="J1623" s="3">
        <v>1040</v>
      </c>
      <c r="K1623" s="3"/>
    </row>
    <row r="1624" spans="1:11" s="11" customFormat="1" ht="22.5" hidden="1" customHeight="1" x14ac:dyDescent="0.3">
      <c r="A1624" s="3">
        <v>2021</v>
      </c>
      <c r="B1624" s="3" t="s">
        <v>358</v>
      </c>
      <c r="C1624" s="5">
        <v>44236</v>
      </c>
      <c r="D1624" s="79" t="s">
        <v>312</v>
      </c>
      <c r="E1624" s="3"/>
      <c r="F1624" s="2"/>
      <c r="G1624" s="2">
        <v>1.3</v>
      </c>
      <c r="H1624" s="4">
        <f t="shared" si="25"/>
        <v>14981.350000000024</v>
      </c>
      <c r="I1624" s="1"/>
      <c r="J1624" s="3">
        <v>2694</v>
      </c>
      <c r="K1624" s="3"/>
    </row>
    <row r="1625" spans="1:11" s="11" customFormat="1" ht="22.5" hidden="1" customHeight="1" x14ac:dyDescent="0.3">
      <c r="A1625" s="3">
        <v>2021</v>
      </c>
      <c r="B1625" s="3" t="s">
        <v>358</v>
      </c>
      <c r="C1625" s="5">
        <v>44236</v>
      </c>
      <c r="D1625" s="79" t="s">
        <v>503</v>
      </c>
      <c r="E1625" s="3" t="s">
        <v>100</v>
      </c>
      <c r="F1625" s="2"/>
      <c r="G1625" s="2">
        <v>1275</v>
      </c>
      <c r="H1625" s="4">
        <f t="shared" si="25"/>
        <v>13706.350000000024</v>
      </c>
      <c r="I1625" s="1"/>
      <c r="J1625" s="3">
        <v>2364</v>
      </c>
      <c r="K1625" s="3"/>
    </row>
    <row r="1626" spans="1:11" s="11" customFormat="1" ht="22.5" hidden="1" customHeight="1" x14ac:dyDescent="0.3">
      <c r="A1626" s="3">
        <v>2021</v>
      </c>
      <c r="B1626" s="3" t="s">
        <v>358</v>
      </c>
      <c r="C1626" s="5">
        <v>44236</v>
      </c>
      <c r="D1626" s="79" t="s">
        <v>324</v>
      </c>
      <c r="E1626" s="3" t="s">
        <v>100</v>
      </c>
      <c r="F1626" s="2"/>
      <c r="G1626" s="2">
        <v>5650</v>
      </c>
      <c r="H1626" s="4">
        <f t="shared" si="25"/>
        <v>8056.350000000024</v>
      </c>
      <c r="I1626" s="1"/>
      <c r="J1626" s="3">
        <v>2365</v>
      </c>
      <c r="K1626" s="3"/>
    </row>
    <row r="1627" spans="1:11" s="11" customFormat="1" ht="22.5" hidden="1" customHeight="1" x14ac:dyDescent="0.3">
      <c r="A1627" s="3">
        <v>2021</v>
      </c>
      <c r="B1627" s="3" t="s">
        <v>358</v>
      </c>
      <c r="C1627" s="5">
        <v>44236</v>
      </c>
      <c r="D1627" s="79" t="s">
        <v>313</v>
      </c>
      <c r="E1627" s="3"/>
      <c r="F1627" s="2">
        <v>30000</v>
      </c>
      <c r="G1627" s="2"/>
      <c r="H1627" s="4">
        <f t="shared" si="25"/>
        <v>38056.35000000002</v>
      </c>
      <c r="I1627" s="1"/>
      <c r="J1627" s="3" t="s">
        <v>17</v>
      </c>
      <c r="K1627" s="3"/>
    </row>
    <row r="1628" spans="1:11" s="11" customFormat="1" ht="22.5" hidden="1" customHeight="1" x14ac:dyDescent="0.3">
      <c r="A1628" s="3">
        <v>2021</v>
      </c>
      <c r="B1628" s="3" t="s">
        <v>358</v>
      </c>
      <c r="C1628" s="5">
        <v>44236</v>
      </c>
      <c r="D1628" s="79" t="s">
        <v>505</v>
      </c>
      <c r="E1628" s="3" t="s">
        <v>100</v>
      </c>
      <c r="F1628" s="2"/>
      <c r="G1628" s="2">
        <v>2173.12</v>
      </c>
      <c r="H1628" s="4">
        <f t="shared" si="25"/>
        <v>35883.230000000018</v>
      </c>
      <c r="I1628" s="1"/>
      <c r="J1628" s="3">
        <v>2366</v>
      </c>
      <c r="K1628" s="3"/>
    </row>
    <row r="1629" spans="1:11" s="11" customFormat="1" ht="22.5" hidden="1" customHeight="1" x14ac:dyDescent="0.3">
      <c r="A1629" s="3">
        <v>2021</v>
      </c>
      <c r="B1629" s="3" t="s">
        <v>358</v>
      </c>
      <c r="C1629" s="5">
        <v>44236</v>
      </c>
      <c r="D1629" s="79" t="s">
        <v>528</v>
      </c>
      <c r="E1629" s="3" t="s">
        <v>100</v>
      </c>
      <c r="F1629" s="2"/>
      <c r="G1629" s="2">
        <v>6400</v>
      </c>
      <c r="H1629" s="4">
        <f t="shared" si="25"/>
        <v>29483.230000000018</v>
      </c>
      <c r="I1629" s="1"/>
      <c r="J1629" s="3">
        <v>2367</v>
      </c>
      <c r="K1629" s="3"/>
    </row>
    <row r="1630" spans="1:11" s="11" customFormat="1" ht="22.5" hidden="1" customHeight="1" x14ac:dyDescent="0.3">
      <c r="A1630" s="3">
        <v>2021</v>
      </c>
      <c r="B1630" s="3" t="s">
        <v>358</v>
      </c>
      <c r="C1630" s="5">
        <v>44236</v>
      </c>
      <c r="D1630" s="79" t="s">
        <v>445</v>
      </c>
      <c r="E1630" s="3" t="s">
        <v>100</v>
      </c>
      <c r="F1630" s="2"/>
      <c r="G1630" s="2">
        <v>500</v>
      </c>
      <c r="H1630" s="4">
        <f t="shared" si="25"/>
        <v>28983.230000000018</v>
      </c>
      <c r="I1630" s="1"/>
      <c r="J1630" s="3">
        <v>2368</v>
      </c>
      <c r="K1630" s="3"/>
    </row>
    <row r="1631" spans="1:11" s="11" customFormat="1" ht="22.5" hidden="1" customHeight="1" x14ac:dyDescent="0.3">
      <c r="A1631" s="3">
        <v>2021</v>
      </c>
      <c r="B1631" s="3" t="s">
        <v>358</v>
      </c>
      <c r="C1631" s="5">
        <v>44236</v>
      </c>
      <c r="D1631" s="79" t="s">
        <v>499</v>
      </c>
      <c r="E1631" s="3" t="s">
        <v>100</v>
      </c>
      <c r="F1631" s="2"/>
      <c r="G1631" s="2">
        <v>1387.56</v>
      </c>
      <c r="H1631" s="4">
        <f t="shared" si="25"/>
        <v>27595.670000000016</v>
      </c>
      <c r="I1631" s="1"/>
      <c r="J1631" s="3">
        <v>2369</v>
      </c>
      <c r="K1631" s="3"/>
    </row>
    <row r="1632" spans="1:11" s="11" customFormat="1" ht="22.5" hidden="1" customHeight="1" x14ac:dyDescent="0.3">
      <c r="A1632" s="3">
        <v>2021</v>
      </c>
      <c r="B1632" s="3" t="s">
        <v>358</v>
      </c>
      <c r="C1632" s="5">
        <v>44236</v>
      </c>
      <c r="D1632" s="79" t="s">
        <v>500</v>
      </c>
      <c r="E1632" s="3" t="s">
        <v>100</v>
      </c>
      <c r="F1632" s="2"/>
      <c r="G1632" s="2">
        <v>4310.8999999999996</v>
      </c>
      <c r="H1632" s="4">
        <f t="shared" si="25"/>
        <v>23284.770000000019</v>
      </c>
      <c r="I1632" s="1"/>
      <c r="J1632" s="3">
        <v>2370</v>
      </c>
      <c r="K1632" s="3"/>
    </row>
    <row r="1633" spans="1:11" s="11" customFormat="1" ht="22.5" hidden="1" customHeight="1" x14ac:dyDescent="0.3">
      <c r="A1633" s="3">
        <v>2021</v>
      </c>
      <c r="B1633" s="3" t="s">
        <v>358</v>
      </c>
      <c r="C1633" s="5">
        <v>44236</v>
      </c>
      <c r="D1633" s="79" t="s">
        <v>97</v>
      </c>
      <c r="E1633" s="3" t="s">
        <v>100</v>
      </c>
      <c r="F1633" s="2"/>
      <c r="G1633" s="2">
        <v>4810</v>
      </c>
      <c r="H1633" s="4">
        <f t="shared" si="25"/>
        <v>18474.770000000019</v>
      </c>
      <c r="I1633" s="1"/>
      <c r="J1633" s="3">
        <v>2371</v>
      </c>
      <c r="K1633" s="3"/>
    </row>
    <row r="1634" spans="1:11" s="11" customFormat="1" ht="22.5" hidden="1" customHeight="1" x14ac:dyDescent="0.3">
      <c r="A1634" s="3">
        <v>2021</v>
      </c>
      <c r="B1634" s="3" t="s">
        <v>358</v>
      </c>
      <c r="C1634" s="5">
        <v>44236</v>
      </c>
      <c r="D1634" s="79" t="s">
        <v>40</v>
      </c>
      <c r="E1634" s="3" t="s">
        <v>100</v>
      </c>
      <c r="F1634" s="2"/>
      <c r="G1634" s="2">
        <v>5000</v>
      </c>
      <c r="H1634" s="4">
        <f t="shared" si="25"/>
        <v>13474.770000000019</v>
      </c>
      <c r="I1634" s="1"/>
      <c r="J1634" s="3">
        <v>2372</v>
      </c>
      <c r="K1634" s="3"/>
    </row>
    <row r="1635" spans="1:11" s="11" customFormat="1" ht="22.5" hidden="1" customHeight="1" x14ac:dyDescent="0.3">
      <c r="A1635" s="3">
        <v>2021</v>
      </c>
      <c r="B1635" s="3" t="s">
        <v>358</v>
      </c>
      <c r="C1635" s="5">
        <v>44236</v>
      </c>
      <c r="D1635" s="79" t="s">
        <v>462</v>
      </c>
      <c r="E1635" s="3" t="s">
        <v>100</v>
      </c>
      <c r="F1635" s="2"/>
      <c r="G1635" s="2">
        <v>1100</v>
      </c>
      <c r="H1635" s="4">
        <f t="shared" si="25"/>
        <v>12374.770000000019</v>
      </c>
      <c r="I1635" s="1"/>
      <c r="J1635" s="3">
        <v>2373</v>
      </c>
      <c r="K1635" s="3"/>
    </row>
    <row r="1636" spans="1:11" s="11" customFormat="1" ht="22.5" hidden="1" customHeight="1" x14ac:dyDescent="0.3">
      <c r="A1636" s="3">
        <v>2021</v>
      </c>
      <c r="B1636" s="3" t="s">
        <v>358</v>
      </c>
      <c r="C1636" s="5">
        <v>44236</v>
      </c>
      <c r="D1636" s="79" t="s">
        <v>501</v>
      </c>
      <c r="E1636" s="3" t="s">
        <v>100</v>
      </c>
      <c r="F1636" s="2"/>
      <c r="G1636" s="2">
        <v>6081</v>
      </c>
      <c r="H1636" s="4">
        <f t="shared" si="25"/>
        <v>6293.7700000000186</v>
      </c>
      <c r="I1636" s="1"/>
      <c r="J1636" s="3">
        <v>2374</v>
      </c>
      <c r="K1636" s="3"/>
    </row>
    <row r="1637" spans="1:11" s="11" customFormat="1" ht="22.5" hidden="1" customHeight="1" x14ac:dyDescent="0.3">
      <c r="A1637" s="3">
        <v>2021</v>
      </c>
      <c r="B1637" s="3" t="s">
        <v>358</v>
      </c>
      <c r="C1637" s="5">
        <v>44236</v>
      </c>
      <c r="D1637" s="79" t="s">
        <v>506</v>
      </c>
      <c r="E1637" s="3" t="s">
        <v>100</v>
      </c>
      <c r="F1637" s="2"/>
      <c r="G1637" s="2">
        <v>370</v>
      </c>
      <c r="H1637" s="4">
        <f t="shared" si="25"/>
        <v>5923.7700000000186</v>
      </c>
      <c r="I1637" s="1"/>
      <c r="J1637" s="3">
        <v>2375</v>
      </c>
      <c r="K1637" s="3"/>
    </row>
    <row r="1638" spans="1:11" s="11" customFormat="1" ht="22.5" hidden="1" customHeight="1" x14ac:dyDescent="0.3">
      <c r="A1638" s="3">
        <v>2021</v>
      </c>
      <c r="B1638" s="3" t="s">
        <v>358</v>
      </c>
      <c r="C1638" s="5">
        <v>44236</v>
      </c>
      <c r="D1638" s="79" t="s">
        <v>507</v>
      </c>
      <c r="E1638" s="3" t="s">
        <v>100</v>
      </c>
      <c r="F1638" s="2"/>
      <c r="G1638" s="2">
        <v>448.5</v>
      </c>
      <c r="H1638" s="4">
        <f t="shared" si="25"/>
        <v>5475.2700000000186</v>
      </c>
      <c r="I1638" s="1"/>
      <c r="J1638" s="3">
        <v>2376</v>
      </c>
      <c r="K1638" s="3"/>
    </row>
    <row r="1639" spans="1:11" s="11" customFormat="1" ht="22.5" hidden="1" customHeight="1" x14ac:dyDescent="0.3">
      <c r="A1639" s="3">
        <v>2021</v>
      </c>
      <c r="B1639" s="3" t="s">
        <v>358</v>
      </c>
      <c r="C1639" s="5">
        <v>44236</v>
      </c>
      <c r="D1639" s="79" t="s">
        <v>502</v>
      </c>
      <c r="E1639" s="3" t="s">
        <v>100</v>
      </c>
      <c r="F1639" s="2"/>
      <c r="G1639" s="2">
        <v>1878</v>
      </c>
      <c r="H1639" s="4">
        <f t="shared" si="25"/>
        <v>3597.2700000000186</v>
      </c>
      <c r="I1639" s="1"/>
      <c r="J1639" s="3">
        <v>2377</v>
      </c>
      <c r="K1639" s="3"/>
    </row>
    <row r="1640" spans="1:11" s="11" customFormat="1" ht="22.5" hidden="1" customHeight="1" x14ac:dyDescent="0.3">
      <c r="A1640" s="3">
        <v>2021</v>
      </c>
      <c r="B1640" s="3" t="s">
        <v>358</v>
      </c>
      <c r="C1640" s="5">
        <v>44236</v>
      </c>
      <c r="D1640" s="79" t="s">
        <v>541</v>
      </c>
      <c r="E1640" s="3" t="s">
        <v>100</v>
      </c>
      <c r="F1640" s="2"/>
      <c r="G1640" s="2">
        <v>278</v>
      </c>
      <c r="H1640" s="4">
        <f t="shared" si="25"/>
        <v>3319.2700000000186</v>
      </c>
      <c r="I1640" s="1"/>
      <c r="J1640" s="3">
        <v>2378</v>
      </c>
      <c r="K1640" s="3"/>
    </row>
    <row r="1641" spans="1:11" s="11" customFormat="1" ht="22.5" hidden="1" customHeight="1" x14ac:dyDescent="0.3">
      <c r="A1641" s="3">
        <v>2021</v>
      </c>
      <c r="B1641" s="3" t="s">
        <v>358</v>
      </c>
      <c r="C1641" s="89">
        <v>44238</v>
      </c>
      <c r="D1641" s="79" t="s">
        <v>461</v>
      </c>
      <c r="E1641" s="3" t="s">
        <v>310</v>
      </c>
      <c r="F1641" s="2">
        <v>1150</v>
      </c>
      <c r="G1641" s="2"/>
      <c r="H1641" s="4">
        <f t="shared" si="25"/>
        <v>4469.2700000000186</v>
      </c>
      <c r="I1641" s="1"/>
      <c r="J1641" s="3">
        <v>1041</v>
      </c>
      <c r="K1641" s="3"/>
    </row>
    <row r="1642" spans="1:11" s="11" customFormat="1" ht="22.5" hidden="1" customHeight="1" x14ac:dyDescent="0.3">
      <c r="A1642" s="3">
        <v>2021</v>
      </c>
      <c r="B1642" s="3" t="s">
        <v>358</v>
      </c>
      <c r="C1642" s="5">
        <v>44238</v>
      </c>
      <c r="D1642" s="79" t="s">
        <v>312</v>
      </c>
      <c r="E1642" s="3"/>
      <c r="F1642" s="2"/>
      <c r="G1642" s="2">
        <v>0.2</v>
      </c>
      <c r="H1642" s="4">
        <f t="shared" si="25"/>
        <v>4469.0700000000188</v>
      </c>
      <c r="I1642" s="1"/>
      <c r="J1642" s="3">
        <v>2694</v>
      </c>
      <c r="K1642" s="3"/>
    </row>
    <row r="1643" spans="1:11" s="11" customFormat="1" ht="22.5" hidden="1" customHeight="1" x14ac:dyDescent="0.3">
      <c r="A1643" s="3">
        <v>2021</v>
      </c>
      <c r="B1643" s="3" t="s">
        <v>358</v>
      </c>
      <c r="C1643" s="5">
        <v>44238</v>
      </c>
      <c r="D1643" s="79" t="s">
        <v>313</v>
      </c>
      <c r="E1643" s="3"/>
      <c r="F1643" s="2">
        <v>15000</v>
      </c>
      <c r="G1643" s="2"/>
      <c r="H1643" s="4">
        <f t="shared" si="25"/>
        <v>19469.070000000018</v>
      </c>
      <c r="I1643" s="1"/>
      <c r="J1643" s="3" t="s">
        <v>17</v>
      </c>
      <c r="K1643" s="3"/>
    </row>
    <row r="1644" spans="1:11" s="11" customFormat="1" ht="22.5" hidden="1" customHeight="1" x14ac:dyDescent="0.3">
      <c r="A1644" s="3">
        <v>2021</v>
      </c>
      <c r="B1644" s="3" t="s">
        <v>358</v>
      </c>
      <c r="C1644" s="5">
        <v>44238</v>
      </c>
      <c r="D1644" s="79" t="s">
        <v>396</v>
      </c>
      <c r="E1644" s="3" t="s">
        <v>100</v>
      </c>
      <c r="F1644" s="2"/>
      <c r="G1644" s="2">
        <v>3625</v>
      </c>
      <c r="H1644" s="4">
        <f t="shared" si="25"/>
        <v>15844.070000000018</v>
      </c>
      <c r="I1644" s="1"/>
      <c r="J1644" s="3">
        <v>2379</v>
      </c>
      <c r="K1644" s="3"/>
    </row>
    <row r="1645" spans="1:11" s="11" customFormat="1" ht="22.5" hidden="1" customHeight="1" x14ac:dyDescent="0.3">
      <c r="A1645" s="3">
        <v>2021</v>
      </c>
      <c r="B1645" s="3" t="s">
        <v>358</v>
      </c>
      <c r="C1645" s="5">
        <v>44238</v>
      </c>
      <c r="D1645" s="79" t="s">
        <v>170</v>
      </c>
      <c r="E1645" s="3" t="s">
        <v>100</v>
      </c>
      <c r="F1645" s="2"/>
      <c r="G1645" s="2">
        <v>4450</v>
      </c>
      <c r="H1645" s="4">
        <f t="shared" si="25"/>
        <v>11394.070000000018</v>
      </c>
      <c r="I1645" s="1"/>
      <c r="J1645" s="3">
        <v>2380</v>
      </c>
      <c r="K1645" s="3"/>
    </row>
    <row r="1646" spans="1:11" s="11" customFormat="1" ht="22.5" hidden="1" customHeight="1" x14ac:dyDescent="0.3">
      <c r="A1646" s="3">
        <v>2021</v>
      </c>
      <c r="B1646" s="3" t="s">
        <v>358</v>
      </c>
      <c r="C1646" s="89">
        <v>44242</v>
      </c>
      <c r="D1646" s="79" t="s">
        <v>461</v>
      </c>
      <c r="E1646" s="3" t="s">
        <v>310</v>
      </c>
      <c r="F1646" s="2">
        <v>4600</v>
      </c>
      <c r="G1646" s="2"/>
      <c r="H1646" s="4">
        <f t="shared" si="25"/>
        <v>15994.070000000018</v>
      </c>
      <c r="I1646" s="1"/>
      <c r="J1646" s="3">
        <v>1042</v>
      </c>
      <c r="K1646" s="3"/>
    </row>
    <row r="1647" spans="1:11" s="11" customFormat="1" ht="22.5" hidden="1" customHeight="1" x14ac:dyDescent="0.3">
      <c r="A1647" s="3">
        <v>2021</v>
      </c>
      <c r="B1647" s="3" t="s">
        <v>358</v>
      </c>
      <c r="C1647" s="5">
        <v>44242</v>
      </c>
      <c r="D1647" s="79" t="s">
        <v>112</v>
      </c>
      <c r="E1647" s="3"/>
      <c r="F1647" s="2"/>
      <c r="G1647" s="2">
        <v>52.6</v>
      </c>
      <c r="H1647" s="4">
        <f t="shared" si="25"/>
        <v>15941.470000000018</v>
      </c>
      <c r="I1647" s="1"/>
      <c r="J1647" s="3">
        <v>2703</v>
      </c>
      <c r="K1647" s="3"/>
    </row>
    <row r="1648" spans="1:11" s="11" customFormat="1" ht="22.5" hidden="1" customHeight="1" x14ac:dyDescent="0.3">
      <c r="A1648" s="3">
        <v>2021</v>
      </c>
      <c r="B1648" s="3" t="s">
        <v>358</v>
      </c>
      <c r="C1648" s="5">
        <v>44242</v>
      </c>
      <c r="D1648" s="79" t="s">
        <v>42</v>
      </c>
      <c r="E1648" s="3"/>
      <c r="F1648" s="2"/>
      <c r="G1648" s="2">
        <v>2970</v>
      </c>
      <c r="H1648" s="4">
        <f t="shared" si="25"/>
        <v>12971.470000000018</v>
      </c>
      <c r="I1648" s="1"/>
      <c r="J1648" s="3">
        <v>2704</v>
      </c>
      <c r="K1648" s="3"/>
    </row>
    <row r="1649" spans="1:11" s="11" customFormat="1" ht="22.5" hidden="1" customHeight="1" x14ac:dyDescent="0.3">
      <c r="A1649" s="3">
        <v>2021</v>
      </c>
      <c r="B1649" s="3" t="s">
        <v>358</v>
      </c>
      <c r="C1649" s="5">
        <v>44242</v>
      </c>
      <c r="D1649" s="79" t="s">
        <v>35</v>
      </c>
      <c r="E1649" s="3"/>
      <c r="F1649" s="2"/>
      <c r="G1649" s="2">
        <v>300</v>
      </c>
      <c r="H1649" s="4">
        <f t="shared" si="25"/>
        <v>12671.470000000018</v>
      </c>
      <c r="I1649" s="1"/>
      <c r="J1649" s="3">
        <v>2705</v>
      </c>
      <c r="K1649" s="3"/>
    </row>
    <row r="1650" spans="1:11" s="11" customFormat="1" ht="22.5" hidden="1" customHeight="1" x14ac:dyDescent="0.3">
      <c r="A1650" s="3">
        <v>2021</v>
      </c>
      <c r="B1650" s="3" t="s">
        <v>358</v>
      </c>
      <c r="C1650" s="5">
        <v>44242</v>
      </c>
      <c r="D1650" s="79" t="s">
        <v>30</v>
      </c>
      <c r="E1650" s="3"/>
      <c r="F1650" s="2"/>
      <c r="G1650" s="2">
        <v>295.8</v>
      </c>
      <c r="H1650" s="4">
        <f t="shared" si="25"/>
        <v>12375.670000000018</v>
      </c>
      <c r="I1650" s="1"/>
      <c r="J1650" s="3">
        <v>2706</v>
      </c>
      <c r="K1650" s="3"/>
    </row>
    <row r="1651" spans="1:11" s="11" customFormat="1" ht="22.5" hidden="1" customHeight="1" x14ac:dyDescent="0.3">
      <c r="A1651" s="3">
        <v>2021</v>
      </c>
      <c r="B1651" s="3" t="s">
        <v>358</v>
      </c>
      <c r="C1651" s="5">
        <v>44243</v>
      </c>
      <c r="D1651" s="79" t="s">
        <v>312</v>
      </c>
      <c r="E1651" s="3"/>
      <c r="F1651" s="2"/>
      <c r="G1651" s="2">
        <v>0.1</v>
      </c>
      <c r="H1651" s="4">
        <f t="shared" si="25"/>
        <v>12375.570000000018</v>
      </c>
      <c r="I1651" s="1"/>
      <c r="J1651" s="3">
        <v>2694</v>
      </c>
      <c r="K1651" s="3"/>
    </row>
    <row r="1652" spans="1:11" s="11" customFormat="1" ht="22.5" hidden="1" customHeight="1" x14ac:dyDescent="0.3">
      <c r="A1652" s="3">
        <v>2021</v>
      </c>
      <c r="B1652" s="3" t="s">
        <v>358</v>
      </c>
      <c r="C1652" s="5">
        <v>44243</v>
      </c>
      <c r="D1652" s="79" t="s">
        <v>313</v>
      </c>
      <c r="E1652" s="3"/>
      <c r="F1652" s="2">
        <v>5000</v>
      </c>
      <c r="G1652" s="2"/>
      <c r="H1652" s="4">
        <f t="shared" si="25"/>
        <v>17375.570000000018</v>
      </c>
      <c r="I1652" s="1"/>
      <c r="J1652" s="3" t="s">
        <v>17</v>
      </c>
      <c r="K1652" s="3"/>
    </row>
    <row r="1653" spans="1:11" s="11" customFormat="1" ht="22.5" hidden="1" customHeight="1" x14ac:dyDescent="0.3">
      <c r="A1653" s="3">
        <v>2021</v>
      </c>
      <c r="B1653" s="3" t="s">
        <v>358</v>
      </c>
      <c r="C1653" s="5">
        <v>44243</v>
      </c>
      <c r="D1653" s="79" t="s">
        <v>323</v>
      </c>
      <c r="E1653" s="3"/>
      <c r="F1653" s="2"/>
      <c r="G1653" s="2">
        <v>3000</v>
      </c>
      <c r="H1653" s="4">
        <f t="shared" si="25"/>
        <v>14375.570000000018</v>
      </c>
      <c r="I1653" s="1"/>
      <c r="J1653" s="3">
        <v>2707</v>
      </c>
      <c r="K1653" s="3"/>
    </row>
    <row r="1654" spans="1:11" s="11" customFormat="1" ht="22.5" hidden="1" customHeight="1" x14ac:dyDescent="0.3">
      <c r="A1654" s="3">
        <v>2021</v>
      </c>
      <c r="B1654" s="3" t="s">
        <v>358</v>
      </c>
      <c r="C1654" s="5">
        <v>44243</v>
      </c>
      <c r="D1654" s="79" t="s">
        <v>40</v>
      </c>
      <c r="E1654" s="3" t="s">
        <v>100</v>
      </c>
      <c r="F1654" s="2"/>
      <c r="G1654" s="2">
        <v>8000</v>
      </c>
      <c r="H1654" s="4">
        <f t="shared" si="25"/>
        <v>6375.5700000000179</v>
      </c>
      <c r="I1654" s="1"/>
      <c r="J1654" s="3">
        <v>2381</v>
      </c>
      <c r="K1654" s="3"/>
    </row>
    <row r="1655" spans="1:11" s="11" customFormat="1" ht="22.5" hidden="1" customHeight="1" x14ac:dyDescent="0.3">
      <c r="A1655" s="3">
        <v>2021</v>
      </c>
      <c r="B1655" s="3" t="s">
        <v>358</v>
      </c>
      <c r="C1655" s="5">
        <v>44245</v>
      </c>
      <c r="D1655" s="79" t="s">
        <v>461</v>
      </c>
      <c r="E1655" s="3" t="s">
        <v>310</v>
      </c>
      <c r="F1655" s="2">
        <v>2300</v>
      </c>
      <c r="G1655" s="2"/>
      <c r="H1655" s="4">
        <f t="shared" si="25"/>
        <v>8675.5700000000179</v>
      </c>
      <c r="I1655" s="1"/>
      <c r="J1655" s="3">
        <v>1044</v>
      </c>
      <c r="K1655" s="3"/>
    </row>
    <row r="1656" spans="1:11" s="11" customFormat="1" ht="22.5" hidden="1" customHeight="1" x14ac:dyDescent="0.3">
      <c r="A1656" s="3">
        <v>2021</v>
      </c>
      <c r="B1656" s="3" t="s">
        <v>358</v>
      </c>
      <c r="C1656" s="5">
        <v>44245</v>
      </c>
      <c r="D1656" s="79" t="s">
        <v>359</v>
      </c>
      <c r="E1656" s="3" t="s">
        <v>310</v>
      </c>
      <c r="F1656" s="2">
        <v>1000</v>
      </c>
      <c r="G1656" s="2"/>
      <c r="H1656" s="4">
        <f t="shared" si="25"/>
        <v>9675.5700000000179</v>
      </c>
      <c r="I1656" s="1"/>
      <c r="J1656" s="3">
        <v>1043</v>
      </c>
      <c r="K1656" s="3"/>
    </row>
    <row r="1657" spans="1:11" s="11" customFormat="1" ht="22.5" hidden="1" customHeight="1" x14ac:dyDescent="0.3">
      <c r="A1657" s="3">
        <v>2021</v>
      </c>
      <c r="B1657" s="3" t="s">
        <v>358</v>
      </c>
      <c r="C1657" s="5">
        <v>44245</v>
      </c>
      <c r="D1657" s="79" t="s">
        <v>542</v>
      </c>
      <c r="E1657" s="3" t="s">
        <v>310</v>
      </c>
      <c r="F1657" s="2">
        <v>2500</v>
      </c>
      <c r="G1657" s="2"/>
      <c r="H1657" s="4">
        <f t="shared" si="25"/>
        <v>12175.570000000018</v>
      </c>
      <c r="I1657" s="1"/>
      <c r="J1657" s="3">
        <v>1045</v>
      </c>
      <c r="K1657" s="3"/>
    </row>
    <row r="1658" spans="1:11" s="11" customFormat="1" ht="22.5" hidden="1" customHeight="1" x14ac:dyDescent="0.3">
      <c r="A1658" s="3">
        <v>2021</v>
      </c>
      <c r="B1658" s="3" t="s">
        <v>358</v>
      </c>
      <c r="C1658" s="5">
        <v>44245</v>
      </c>
      <c r="D1658" s="79" t="s">
        <v>323</v>
      </c>
      <c r="E1658" s="3"/>
      <c r="F1658" s="2"/>
      <c r="G1658" s="2">
        <v>3000</v>
      </c>
      <c r="H1658" s="4">
        <f t="shared" si="25"/>
        <v>9175.5700000000179</v>
      </c>
      <c r="I1658" s="1"/>
      <c r="J1658" s="3">
        <v>2708</v>
      </c>
      <c r="K1658" s="3"/>
    </row>
    <row r="1659" spans="1:11" s="11" customFormat="1" ht="22.5" hidden="1" customHeight="1" x14ac:dyDescent="0.3">
      <c r="A1659" s="3">
        <v>2021</v>
      </c>
      <c r="B1659" s="3" t="s">
        <v>358</v>
      </c>
      <c r="C1659" s="5">
        <v>44245</v>
      </c>
      <c r="D1659" s="1" t="s">
        <v>169</v>
      </c>
      <c r="E1659" s="3"/>
      <c r="F1659" s="2"/>
      <c r="G1659" s="2">
        <v>3000</v>
      </c>
      <c r="H1659" s="4">
        <f t="shared" si="25"/>
        <v>6175.5700000000179</v>
      </c>
      <c r="I1659" s="1"/>
      <c r="J1659" s="3">
        <v>2709</v>
      </c>
      <c r="K1659" s="3"/>
    </row>
    <row r="1660" spans="1:11" s="11" customFormat="1" ht="22.5" hidden="1" customHeight="1" x14ac:dyDescent="0.3">
      <c r="A1660" s="3">
        <v>2021</v>
      </c>
      <c r="B1660" s="3" t="s">
        <v>358</v>
      </c>
      <c r="C1660" s="5">
        <v>44247</v>
      </c>
      <c r="D1660" s="79" t="s">
        <v>312</v>
      </c>
      <c r="E1660" s="3"/>
      <c r="F1660" s="2"/>
      <c r="G1660" s="2">
        <v>0.1</v>
      </c>
      <c r="H1660" s="4">
        <f t="shared" si="25"/>
        <v>6175.4700000000175</v>
      </c>
      <c r="I1660" s="1"/>
      <c r="J1660" s="3">
        <v>2694</v>
      </c>
      <c r="K1660" s="3"/>
    </row>
    <row r="1661" spans="1:11" s="11" customFormat="1" ht="22.5" hidden="1" customHeight="1" x14ac:dyDescent="0.3">
      <c r="A1661" s="3">
        <v>2021</v>
      </c>
      <c r="B1661" s="3" t="s">
        <v>358</v>
      </c>
      <c r="C1661" s="5">
        <v>44247</v>
      </c>
      <c r="D1661" s="79" t="s">
        <v>40</v>
      </c>
      <c r="E1661" s="3" t="s">
        <v>100</v>
      </c>
      <c r="F1661" s="2"/>
      <c r="G1661" s="2">
        <v>5000</v>
      </c>
      <c r="H1661" s="4">
        <f t="shared" si="25"/>
        <v>1175.4700000000175</v>
      </c>
      <c r="I1661" s="1"/>
      <c r="J1661" s="3">
        <v>2382</v>
      </c>
      <c r="K1661" s="3"/>
    </row>
    <row r="1662" spans="1:11" s="11" customFormat="1" ht="22.5" hidden="1" customHeight="1" x14ac:dyDescent="0.3">
      <c r="A1662" s="3">
        <v>2021</v>
      </c>
      <c r="B1662" s="3" t="s">
        <v>358</v>
      </c>
      <c r="C1662" s="5">
        <v>44250</v>
      </c>
      <c r="D1662" s="79" t="s">
        <v>312</v>
      </c>
      <c r="E1662" s="3"/>
      <c r="F1662" s="2"/>
      <c r="G1662" s="2">
        <v>0.2</v>
      </c>
      <c r="H1662" s="4">
        <f t="shared" si="25"/>
        <v>1175.2700000000175</v>
      </c>
      <c r="I1662" s="1"/>
      <c r="J1662" s="3">
        <v>2694</v>
      </c>
      <c r="K1662" s="3"/>
    </row>
    <row r="1663" spans="1:11" s="11" customFormat="1" ht="22.5" hidden="1" customHeight="1" x14ac:dyDescent="0.3">
      <c r="A1663" s="3">
        <v>2021</v>
      </c>
      <c r="B1663" s="3" t="s">
        <v>358</v>
      </c>
      <c r="C1663" s="5">
        <v>44250</v>
      </c>
      <c r="D1663" s="79" t="s">
        <v>316</v>
      </c>
      <c r="E1663" s="3"/>
      <c r="F1663" s="2">
        <v>15000</v>
      </c>
      <c r="G1663" s="2"/>
      <c r="H1663" s="4">
        <f t="shared" si="25"/>
        <v>16175.270000000017</v>
      </c>
      <c r="I1663" s="1"/>
      <c r="J1663" s="3">
        <v>1679</v>
      </c>
      <c r="K1663" s="3"/>
    </row>
    <row r="1664" spans="1:11" s="11" customFormat="1" ht="22.5" hidden="1" customHeight="1" x14ac:dyDescent="0.3">
      <c r="A1664" s="3">
        <v>2021</v>
      </c>
      <c r="B1664" s="3" t="s">
        <v>358</v>
      </c>
      <c r="C1664" s="5">
        <v>44250</v>
      </c>
      <c r="D1664" s="79" t="s">
        <v>313</v>
      </c>
      <c r="E1664" s="3"/>
      <c r="F1664" s="2">
        <v>5000</v>
      </c>
      <c r="G1664" s="2"/>
      <c r="H1664" s="4">
        <f t="shared" si="25"/>
        <v>21175.270000000019</v>
      </c>
      <c r="I1664" s="1"/>
      <c r="J1664" s="3" t="s">
        <v>17</v>
      </c>
      <c r="K1664" s="3"/>
    </row>
    <row r="1665" spans="1:11" s="11" customFormat="1" ht="22.5" hidden="1" customHeight="1" x14ac:dyDescent="0.3">
      <c r="A1665" s="3">
        <v>2021</v>
      </c>
      <c r="B1665" s="3" t="s">
        <v>358</v>
      </c>
      <c r="C1665" s="5">
        <v>44250</v>
      </c>
      <c r="D1665" s="79" t="s">
        <v>323</v>
      </c>
      <c r="E1665" s="3"/>
      <c r="F1665" s="2"/>
      <c r="G1665" s="2">
        <v>5000</v>
      </c>
      <c r="H1665" s="4">
        <f t="shared" si="25"/>
        <v>16175.270000000019</v>
      </c>
      <c r="I1665" s="1"/>
      <c r="J1665" s="3">
        <v>2710</v>
      </c>
      <c r="K1665" s="3"/>
    </row>
    <row r="1666" spans="1:11" s="11" customFormat="1" ht="22.5" hidden="1" customHeight="1" x14ac:dyDescent="0.3">
      <c r="A1666" s="3">
        <v>2021</v>
      </c>
      <c r="B1666" s="3" t="s">
        <v>358</v>
      </c>
      <c r="C1666" s="5">
        <v>44250</v>
      </c>
      <c r="D1666" s="79" t="s">
        <v>40</v>
      </c>
      <c r="E1666" s="3" t="s">
        <v>100</v>
      </c>
      <c r="F1666" s="2"/>
      <c r="G1666" s="2">
        <v>10000</v>
      </c>
      <c r="H1666" s="4">
        <f t="shared" si="25"/>
        <v>6175.2700000000186</v>
      </c>
      <c r="I1666" s="1"/>
      <c r="J1666" s="3">
        <v>2383</v>
      </c>
      <c r="K1666" s="3"/>
    </row>
    <row r="1667" spans="1:11" s="11" customFormat="1" ht="22.5" hidden="1" customHeight="1" x14ac:dyDescent="0.3">
      <c r="A1667" s="3">
        <v>2021</v>
      </c>
      <c r="B1667" s="3" t="s">
        <v>358</v>
      </c>
      <c r="C1667" s="5">
        <v>44250</v>
      </c>
      <c r="D1667" s="79" t="s">
        <v>155</v>
      </c>
      <c r="E1667" s="3"/>
      <c r="F1667" s="2"/>
      <c r="G1667" s="2">
        <v>4511</v>
      </c>
      <c r="H1667" s="4">
        <f t="shared" si="25"/>
        <v>1664.2700000000186</v>
      </c>
      <c r="I1667" s="1"/>
      <c r="J1667" s="3">
        <v>2711</v>
      </c>
      <c r="K1667" s="3"/>
    </row>
    <row r="1668" spans="1:11" s="11" customFormat="1" ht="22.5" hidden="1" customHeight="1" x14ac:dyDescent="0.3">
      <c r="A1668" s="3">
        <v>2021</v>
      </c>
      <c r="B1668" s="3" t="s">
        <v>358</v>
      </c>
      <c r="C1668" s="5">
        <v>44253</v>
      </c>
      <c r="D1668" s="79" t="s">
        <v>312</v>
      </c>
      <c r="E1668" s="3"/>
      <c r="F1668" s="2"/>
      <c r="G1668" s="2">
        <v>0.4</v>
      </c>
      <c r="H1668" s="4">
        <f t="shared" ref="H1668:H1731" si="26">H1667+F1668-G1668</f>
        <v>1663.8700000000185</v>
      </c>
      <c r="I1668" s="1"/>
      <c r="J1668" s="3">
        <v>2694</v>
      </c>
      <c r="K1668" s="3"/>
    </row>
    <row r="1669" spans="1:11" s="11" customFormat="1" ht="22.5" hidden="1" customHeight="1" x14ac:dyDescent="0.3">
      <c r="A1669" s="3">
        <v>2021</v>
      </c>
      <c r="B1669" s="3" t="s">
        <v>358</v>
      </c>
      <c r="C1669" s="5">
        <v>44253</v>
      </c>
      <c r="D1669" s="79" t="s">
        <v>313</v>
      </c>
      <c r="E1669" s="3"/>
      <c r="F1669" s="2">
        <v>35000</v>
      </c>
      <c r="G1669" s="2"/>
      <c r="H1669" s="4">
        <f t="shared" si="26"/>
        <v>36663.870000000017</v>
      </c>
      <c r="I1669" s="1"/>
      <c r="J1669" s="3" t="s">
        <v>17</v>
      </c>
      <c r="K1669" s="3"/>
    </row>
    <row r="1670" spans="1:11" s="11" customFormat="1" ht="22.5" hidden="1" customHeight="1" x14ac:dyDescent="0.3">
      <c r="A1670" s="3">
        <v>2021</v>
      </c>
      <c r="B1670" s="3" t="s">
        <v>358</v>
      </c>
      <c r="C1670" s="5">
        <v>44253</v>
      </c>
      <c r="D1670" s="79" t="s">
        <v>543</v>
      </c>
      <c r="E1670" s="3" t="s">
        <v>310</v>
      </c>
      <c r="F1670" s="26">
        <v>1200</v>
      </c>
      <c r="G1670" s="26"/>
      <c r="H1670" s="4">
        <f t="shared" si="26"/>
        <v>37863.870000000017</v>
      </c>
      <c r="I1670" s="1"/>
      <c r="J1670" s="3">
        <v>1051</v>
      </c>
      <c r="K1670" s="3"/>
    </row>
    <row r="1671" spans="1:11" s="11" customFormat="1" ht="22.5" hidden="1" customHeight="1" x14ac:dyDescent="0.3">
      <c r="A1671" s="3">
        <v>2021</v>
      </c>
      <c r="B1671" s="3" t="s">
        <v>358</v>
      </c>
      <c r="C1671" s="5">
        <v>44253</v>
      </c>
      <c r="D1671" s="79" t="s">
        <v>40</v>
      </c>
      <c r="E1671" s="3" t="s">
        <v>100</v>
      </c>
      <c r="F1671" s="2"/>
      <c r="G1671" s="2">
        <v>16318.18</v>
      </c>
      <c r="H1671" s="4">
        <f t="shared" si="26"/>
        <v>21545.690000000017</v>
      </c>
      <c r="I1671" s="1"/>
      <c r="J1671" s="3">
        <v>2384</v>
      </c>
      <c r="K1671" s="3"/>
    </row>
    <row r="1672" spans="1:11" s="11" customFormat="1" ht="22.5" hidden="1" customHeight="1" x14ac:dyDescent="0.3">
      <c r="A1672" s="3">
        <v>2021</v>
      </c>
      <c r="B1672" s="3" t="s">
        <v>358</v>
      </c>
      <c r="C1672" s="5">
        <v>44253</v>
      </c>
      <c r="D1672" s="79" t="s">
        <v>183</v>
      </c>
      <c r="E1672" s="3" t="s">
        <v>310</v>
      </c>
      <c r="F1672" s="2">
        <v>6106.34</v>
      </c>
      <c r="G1672" s="2"/>
      <c r="H1672" s="4">
        <f t="shared" si="26"/>
        <v>27652.030000000017</v>
      </c>
      <c r="I1672" s="1"/>
      <c r="J1672" s="3">
        <v>1050</v>
      </c>
      <c r="K1672" s="3"/>
    </row>
    <row r="1673" spans="1:11" s="11" customFormat="1" ht="22.5" hidden="1" customHeight="1" x14ac:dyDescent="0.3">
      <c r="A1673" s="3">
        <v>2021</v>
      </c>
      <c r="B1673" s="3" t="s">
        <v>358</v>
      </c>
      <c r="C1673" s="5">
        <v>44253</v>
      </c>
      <c r="D1673" s="79" t="s">
        <v>453</v>
      </c>
      <c r="E1673" s="3" t="s">
        <v>100</v>
      </c>
      <c r="F1673" s="2"/>
      <c r="G1673" s="2">
        <v>4780</v>
      </c>
      <c r="H1673" s="4">
        <f t="shared" si="26"/>
        <v>22872.030000000017</v>
      </c>
      <c r="I1673" s="1"/>
      <c r="J1673" s="3">
        <v>2385</v>
      </c>
      <c r="K1673" s="3"/>
    </row>
    <row r="1674" spans="1:11" s="11" customFormat="1" ht="22.5" hidden="1" customHeight="1" x14ac:dyDescent="0.3">
      <c r="A1674" s="3">
        <v>2021</v>
      </c>
      <c r="B1674" s="3" t="s">
        <v>358</v>
      </c>
      <c r="C1674" s="5">
        <v>44253</v>
      </c>
      <c r="D1674" s="79" t="s">
        <v>182</v>
      </c>
      <c r="E1674" s="3" t="s">
        <v>100</v>
      </c>
      <c r="F1674" s="2"/>
      <c r="G1674" s="2">
        <v>11518.19</v>
      </c>
      <c r="H1674" s="4">
        <f t="shared" si="26"/>
        <v>11353.840000000017</v>
      </c>
      <c r="I1674" s="1"/>
      <c r="J1674" s="3">
        <v>2386</v>
      </c>
      <c r="K1674" s="3"/>
    </row>
    <row r="1675" spans="1:11" s="11" customFormat="1" ht="22.5" hidden="1" customHeight="1" x14ac:dyDescent="0.3">
      <c r="A1675" s="3">
        <v>2021</v>
      </c>
      <c r="B1675" s="3" t="s">
        <v>358</v>
      </c>
      <c r="C1675" s="5">
        <v>44253</v>
      </c>
      <c r="D1675" s="79" t="s">
        <v>464</v>
      </c>
      <c r="E1675" s="3" t="s">
        <v>100</v>
      </c>
      <c r="F1675" s="2"/>
      <c r="G1675" s="2">
        <v>4530</v>
      </c>
      <c r="H1675" s="4">
        <f t="shared" si="26"/>
        <v>6823.8400000000165</v>
      </c>
      <c r="I1675" s="1"/>
      <c r="J1675" s="3">
        <v>2387</v>
      </c>
      <c r="K1675" s="3"/>
    </row>
    <row r="1676" spans="1:11" s="11" customFormat="1" ht="22.5" hidden="1" customHeight="1" x14ac:dyDescent="0.3">
      <c r="A1676" s="3">
        <v>2021</v>
      </c>
      <c r="B1676" s="3" t="s">
        <v>369</v>
      </c>
      <c r="C1676" s="5">
        <v>44256</v>
      </c>
      <c r="D1676" s="79" t="s">
        <v>45</v>
      </c>
      <c r="E1676" s="3" t="s">
        <v>310</v>
      </c>
      <c r="F1676" s="2">
        <v>7700</v>
      </c>
      <c r="G1676" s="2"/>
      <c r="H1676" s="4">
        <f t="shared" si="26"/>
        <v>14523.840000000017</v>
      </c>
      <c r="I1676" s="1"/>
      <c r="J1676" s="3">
        <v>1058</v>
      </c>
      <c r="K1676" s="3"/>
    </row>
    <row r="1677" spans="1:11" s="11" customFormat="1" ht="22.5" hidden="1" customHeight="1" x14ac:dyDescent="0.3">
      <c r="A1677" s="3">
        <v>2021</v>
      </c>
      <c r="B1677" s="3" t="s">
        <v>369</v>
      </c>
      <c r="C1677" s="5">
        <v>44256</v>
      </c>
      <c r="D1677" s="79" t="s">
        <v>312</v>
      </c>
      <c r="E1677" s="3"/>
      <c r="F1677" s="2"/>
      <c r="G1677" s="2">
        <v>40</v>
      </c>
      <c r="H1677" s="4">
        <f t="shared" si="26"/>
        <v>14483.840000000017</v>
      </c>
      <c r="I1677" s="1"/>
      <c r="J1677" s="3">
        <v>2725</v>
      </c>
      <c r="K1677" s="3"/>
    </row>
    <row r="1678" spans="1:11" s="11" customFormat="1" ht="22.5" hidden="1" customHeight="1" x14ac:dyDescent="0.3">
      <c r="A1678" s="3">
        <v>2021</v>
      </c>
      <c r="B1678" s="3" t="s">
        <v>369</v>
      </c>
      <c r="C1678" s="5">
        <v>44258</v>
      </c>
      <c r="D1678" s="79" t="s">
        <v>312</v>
      </c>
      <c r="E1678" s="3"/>
      <c r="F1678" s="2"/>
      <c r="G1678" s="2">
        <v>0.3</v>
      </c>
      <c r="H1678" s="4">
        <f t="shared" si="26"/>
        <v>14483.540000000017</v>
      </c>
      <c r="I1678" s="1"/>
      <c r="J1678" s="3">
        <v>2725</v>
      </c>
      <c r="K1678" s="3"/>
    </row>
    <row r="1679" spans="1:11" s="11" customFormat="1" ht="22.5" hidden="1" customHeight="1" x14ac:dyDescent="0.3">
      <c r="A1679" s="3">
        <v>2021</v>
      </c>
      <c r="B1679" s="3" t="s">
        <v>369</v>
      </c>
      <c r="C1679" s="5">
        <v>44258</v>
      </c>
      <c r="D1679" s="79" t="s">
        <v>313</v>
      </c>
      <c r="E1679" s="3"/>
      <c r="F1679" s="2">
        <v>35000</v>
      </c>
      <c r="G1679" s="2"/>
      <c r="H1679" s="4">
        <f t="shared" si="26"/>
        <v>49483.540000000015</v>
      </c>
      <c r="I1679" s="1"/>
      <c r="J1679" s="3" t="s">
        <v>17</v>
      </c>
      <c r="K1679" s="3"/>
    </row>
    <row r="1680" spans="1:11" s="11" customFormat="1" ht="22.5" hidden="1" customHeight="1" x14ac:dyDescent="0.3">
      <c r="A1680" s="3">
        <v>2021</v>
      </c>
      <c r="B1680" s="3" t="s">
        <v>369</v>
      </c>
      <c r="C1680" s="5">
        <v>44258</v>
      </c>
      <c r="D1680" s="79" t="s">
        <v>323</v>
      </c>
      <c r="E1680" s="3"/>
      <c r="F1680" s="2"/>
      <c r="G1680" s="2">
        <v>3000</v>
      </c>
      <c r="H1680" s="4">
        <f t="shared" si="26"/>
        <v>46483.540000000015</v>
      </c>
      <c r="I1680" s="1"/>
      <c r="J1680" s="3">
        <v>2726</v>
      </c>
      <c r="K1680" s="3"/>
    </row>
    <row r="1681" spans="1:11" s="11" customFormat="1" ht="22.5" hidden="1" customHeight="1" x14ac:dyDescent="0.3">
      <c r="A1681" s="3">
        <v>2021</v>
      </c>
      <c r="B1681" s="3" t="s">
        <v>369</v>
      </c>
      <c r="C1681" s="5">
        <v>44258</v>
      </c>
      <c r="D1681" s="79" t="s">
        <v>536</v>
      </c>
      <c r="E1681" s="3" t="s">
        <v>310</v>
      </c>
      <c r="F1681" s="2">
        <v>11200</v>
      </c>
      <c r="G1681" s="2"/>
      <c r="H1681" s="4">
        <f t="shared" si="26"/>
        <v>57683.540000000015</v>
      </c>
      <c r="I1681" s="1"/>
      <c r="J1681" s="3">
        <v>1059</v>
      </c>
      <c r="K1681" s="3"/>
    </row>
    <row r="1682" spans="1:11" s="11" customFormat="1" ht="22.5" hidden="1" customHeight="1" x14ac:dyDescent="0.3">
      <c r="A1682" s="3">
        <v>2021</v>
      </c>
      <c r="B1682" s="3" t="s">
        <v>369</v>
      </c>
      <c r="C1682" s="5">
        <v>44258</v>
      </c>
      <c r="D1682" s="79" t="s">
        <v>145</v>
      </c>
      <c r="E1682" s="3"/>
      <c r="F1682" s="2"/>
      <c r="G1682" s="2">
        <v>2880</v>
      </c>
      <c r="H1682" s="4">
        <f t="shared" si="26"/>
        <v>54803.540000000015</v>
      </c>
      <c r="I1682" s="1"/>
      <c r="J1682" s="3">
        <v>2727</v>
      </c>
      <c r="K1682" s="3"/>
    </row>
    <row r="1683" spans="1:11" s="11" customFormat="1" ht="22.5" hidden="1" customHeight="1" x14ac:dyDescent="0.3">
      <c r="A1683" s="3">
        <v>2021</v>
      </c>
      <c r="B1683" s="3" t="s">
        <v>369</v>
      </c>
      <c r="C1683" s="5">
        <v>44258</v>
      </c>
      <c r="D1683" s="79" t="s">
        <v>530</v>
      </c>
      <c r="E1683" s="3"/>
      <c r="F1683" s="2"/>
      <c r="G1683" s="2">
        <v>4032</v>
      </c>
      <c r="H1683" s="4">
        <f t="shared" si="26"/>
        <v>50771.540000000015</v>
      </c>
      <c r="I1683" s="1"/>
      <c r="J1683" s="3">
        <v>2728</v>
      </c>
      <c r="K1683" s="3"/>
    </row>
    <row r="1684" spans="1:11" s="11" customFormat="1" ht="22.5" hidden="1" customHeight="1" x14ac:dyDescent="0.3">
      <c r="A1684" s="3">
        <v>2021</v>
      </c>
      <c r="B1684" s="3" t="s">
        <v>369</v>
      </c>
      <c r="C1684" s="5">
        <v>44259</v>
      </c>
      <c r="D1684" s="79" t="s">
        <v>165</v>
      </c>
      <c r="E1684" s="3" t="s">
        <v>310</v>
      </c>
      <c r="F1684" s="2">
        <v>2350</v>
      </c>
      <c r="G1684" s="2"/>
      <c r="H1684" s="4">
        <f t="shared" si="26"/>
        <v>53121.540000000015</v>
      </c>
      <c r="I1684" s="1"/>
      <c r="J1684" s="3">
        <v>1060</v>
      </c>
      <c r="K1684" s="3"/>
    </row>
    <row r="1685" spans="1:11" s="11" customFormat="1" ht="22.5" hidden="1" customHeight="1" x14ac:dyDescent="0.3">
      <c r="A1685" s="3">
        <v>2021</v>
      </c>
      <c r="B1685" s="3" t="s">
        <v>369</v>
      </c>
      <c r="C1685" s="5">
        <v>44259</v>
      </c>
      <c r="D1685" s="79" t="s">
        <v>460</v>
      </c>
      <c r="E1685" s="3" t="s">
        <v>310</v>
      </c>
      <c r="F1685" s="2">
        <v>1100</v>
      </c>
      <c r="G1685" s="2"/>
      <c r="H1685" s="4">
        <f t="shared" si="26"/>
        <v>54221.540000000015</v>
      </c>
      <c r="I1685" s="1"/>
      <c r="J1685" s="3">
        <v>1064</v>
      </c>
      <c r="K1685" s="3"/>
    </row>
    <row r="1686" spans="1:11" s="11" customFormat="1" ht="22.5" hidden="1" customHeight="1" x14ac:dyDescent="0.3">
      <c r="A1686" s="3">
        <v>2021</v>
      </c>
      <c r="B1686" s="3" t="s">
        <v>369</v>
      </c>
      <c r="C1686" s="5">
        <v>44260</v>
      </c>
      <c r="D1686" s="79" t="s">
        <v>482</v>
      </c>
      <c r="E1686" s="3" t="s">
        <v>100</v>
      </c>
      <c r="F1686" s="2"/>
      <c r="G1686" s="2">
        <v>4926.51</v>
      </c>
      <c r="H1686" s="4">
        <f t="shared" si="26"/>
        <v>49295.030000000013</v>
      </c>
      <c r="I1686" s="1"/>
      <c r="J1686" s="3">
        <v>2388</v>
      </c>
      <c r="K1686" s="3"/>
    </row>
    <row r="1687" spans="1:11" s="11" customFormat="1" ht="22.5" hidden="1" customHeight="1" x14ac:dyDescent="0.3">
      <c r="A1687" s="3">
        <v>2021</v>
      </c>
      <c r="B1687" s="3" t="s">
        <v>369</v>
      </c>
      <c r="C1687" s="5">
        <v>44260</v>
      </c>
      <c r="D1687" s="79" t="s">
        <v>312</v>
      </c>
      <c r="E1687" s="3"/>
      <c r="F1687" s="2"/>
      <c r="G1687" s="2">
        <v>0.3</v>
      </c>
      <c r="H1687" s="4">
        <f t="shared" si="26"/>
        <v>49294.73000000001</v>
      </c>
      <c r="I1687" s="1"/>
      <c r="J1687" s="3">
        <v>2725</v>
      </c>
      <c r="K1687" s="3"/>
    </row>
    <row r="1688" spans="1:11" s="11" customFormat="1" ht="22.5" hidden="1" customHeight="1" x14ac:dyDescent="0.3">
      <c r="A1688" s="3">
        <v>2021</v>
      </c>
      <c r="B1688" s="3" t="s">
        <v>369</v>
      </c>
      <c r="C1688" s="5">
        <v>44260</v>
      </c>
      <c r="D1688" s="79" t="s">
        <v>86</v>
      </c>
      <c r="E1688" s="3"/>
      <c r="F1688" s="2"/>
      <c r="G1688" s="2">
        <v>18878.3</v>
      </c>
      <c r="H1688" s="4">
        <f t="shared" si="26"/>
        <v>30416.430000000011</v>
      </c>
      <c r="I1688" s="1"/>
      <c r="J1688" s="3">
        <v>2729</v>
      </c>
      <c r="K1688" s="3"/>
    </row>
    <row r="1689" spans="1:11" s="11" customFormat="1" ht="22.5" hidden="1" customHeight="1" x14ac:dyDescent="0.3">
      <c r="A1689" s="3">
        <v>2021</v>
      </c>
      <c r="B1689" s="3" t="s">
        <v>369</v>
      </c>
      <c r="C1689" s="5">
        <v>44260</v>
      </c>
      <c r="D1689" s="79" t="s">
        <v>25</v>
      </c>
      <c r="E1689" s="3" t="s">
        <v>100</v>
      </c>
      <c r="F1689" s="2"/>
      <c r="G1689" s="2">
        <v>5850</v>
      </c>
      <c r="H1689" s="4">
        <f t="shared" si="26"/>
        <v>24566.430000000011</v>
      </c>
      <c r="I1689" s="1"/>
      <c r="J1689" s="3">
        <v>2389</v>
      </c>
      <c r="K1689" s="3"/>
    </row>
    <row r="1690" spans="1:11" s="11" customFormat="1" ht="22.5" hidden="1" customHeight="1" x14ac:dyDescent="0.3">
      <c r="A1690" s="3">
        <v>2021</v>
      </c>
      <c r="B1690" s="3" t="s">
        <v>369</v>
      </c>
      <c r="C1690" s="5">
        <v>44260</v>
      </c>
      <c r="D1690" s="79" t="s">
        <v>323</v>
      </c>
      <c r="E1690" s="3"/>
      <c r="F1690" s="2"/>
      <c r="G1690" s="2">
        <v>3000</v>
      </c>
      <c r="H1690" s="4">
        <f t="shared" si="26"/>
        <v>21566.430000000011</v>
      </c>
      <c r="I1690" s="1"/>
      <c r="J1690" s="3">
        <v>2730</v>
      </c>
      <c r="K1690" s="3"/>
    </row>
    <row r="1691" spans="1:11" s="11" customFormat="1" ht="22.5" hidden="1" customHeight="1" x14ac:dyDescent="0.3">
      <c r="A1691" s="3">
        <v>2021</v>
      </c>
      <c r="B1691" s="3" t="s">
        <v>369</v>
      </c>
      <c r="C1691" s="5">
        <v>44260</v>
      </c>
      <c r="D1691" s="79" t="s">
        <v>40</v>
      </c>
      <c r="E1691" s="3" t="s">
        <v>100</v>
      </c>
      <c r="F1691" s="2"/>
      <c r="G1691" s="2">
        <v>10000</v>
      </c>
      <c r="H1691" s="4">
        <f t="shared" si="26"/>
        <v>11566.430000000011</v>
      </c>
      <c r="I1691" s="1"/>
      <c r="J1691" s="3">
        <v>2390</v>
      </c>
      <c r="K1691" s="3"/>
    </row>
    <row r="1692" spans="1:11" s="11" customFormat="1" ht="22.5" hidden="1" customHeight="1" x14ac:dyDescent="0.3">
      <c r="A1692" s="3">
        <v>2021</v>
      </c>
      <c r="B1692" s="3" t="s">
        <v>369</v>
      </c>
      <c r="C1692" s="5">
        <v>44260</v>
      </c>
      <c r="D1692" s="79" t="s">
        <v>322</v>
      </c>
      <c r="E1692" s="3"/>
      <c r="F1692" s="2"/>
      <c r="G1692" s="2">
        <v>5000</v>
      </c>
      <c r="H1692" s="4">
        <f t="shared" si="26"/>
        <v>6566.4300000000112</v>
      </c>
      <c r="I1692" s="1"/>
      <c r="J1692" s="3">
        <v>1680</v>
      </c>
      <c r="K1692" s="3"/>
    </row>
    <row r="1693" spans="1:11" s="97" customFormat="1" ht="22.5" hidden="1" customHeight="1" x14ac:dyDescent="0.3">
      <c r="A1693" s="35">
        <v>2021</v>
      </c>
      <c r="B1693" s="35" t="s">
        <v>369</v>
      </c>
      <c r="C1693" s="63">
        <v>44260</v>
      </c>
      <c r="D1693" s="36" t="s">
        <v>26</v>
      </c>
      <c r="E1693" s="35" t="s">
        <v>310</v>
      </c>
      <c r="F1693" s="25">
        <v>850</v>
      </c>
      <c r="G1693" s="25"/>
      <c r="H1693" s="70">
        <f t="shared" si="26"/>
        <v>7416.4300000000112</v>
      </c>
      <c r="I1693" s="36"/>
      <c r="J1693" s="35">
        <v>1078</v>
      </c>
      <c r="K1693" s="35"/>
    </row>
    <row r="1694" spans="1:11" s="11" customFormat="1" ht="22.5" hidden="1" customHeight="1" x14ac:dyDescent="0.3">
      <c r="A1694" s="3">
        <v>2021</v>
      </c>
      <c r="B1694" s="3" t="s">
        <v>369</v>
      </c>
      <c r="C1694" s="5">
        <v>44262</v>
      </c>
      <c r="D1694" s="79" t="s">
        <v>312</v>
      </c>
      <c r="E1694" s="3"/>
      <c r="F1694" s="2"/>
      <c r="G1694" s="2">
        <v>0.1</v>
      </c>
      <c r="H1694" s="4">
        <f t="shared" si="26"/>
        <v>7416.3300000000108</v>
      </c>
      <c r="I1694" s="1"/>
      <c r="J1694" s="3">
        <v>2725</v>
      </c>
      <c r="K1694" s="3"/>
    </row>
    <row r="1695" spans="1:11" s="11" customFormat="1" ht="22.5" hidden="1" customHeight="1" x14ac:dyDescent="0.3">
      <c r="A1695" s="3">
        <v>2021</v>
      </c>
      <c r="B1695" s="3" t="s">
        <v>369</v>
      </c>
      <c r="C1695" s="5">
        <v>44262</v>
      </c>
      <c r="D1695" s="79" t="s">
        <v>546</v>
      </c>
      <c r="E1695" s="3" t="s">
        <v>100</v>
      </c>
      <c r="F1695" s="2"/>
      <c r="G1695" s="2">
        <v>905</v>
      </c>
      <c r="H1695" s="4">
        <f t="shared" si="26"/>
        <v>6511.3300000000108</v>
      </c>
      <c r="I1695" s="1"/>
      <c r="J1695" s="3">
        <v>2391</v>
      </c>
      <c r="K1695" s="3"/>
    </row>
    <row r="1696" spans="1:11" s="11" customFormat="1" ht="22.5" hidden="1" customHeight="1" x14ac:dyDescent="0.3">
      <c r="A1696" s="3">
        <v>2021</v>
      </c>
      <c r="B1696" s="3" t="s">
        <v>369</v>
      </c>
      <c r="C1696" s="5">
        <v>44263</v>
      </c>
      <c r="D1696" s="79" t="s">
        <v>461</v>
      </c>
      <c r="E1696" s="3" t="s">
        <v>310</v>
      </c>
      <c r="F1696" s="2">
        <v>1150</v>
      </c>
      <c r="G1696" s="2"/>
      <c r="H1696" s="4">
        <f t="shared" si="26"/>
        <v>7661.3300000000108</v>
      </c>
      <c r="I1696" s="1"/>
      <c r="J1696" s="3">
        <v>1061</v>
      </c>
      <c r="K1696" s="3"/>
    </row>
    <row r="1697" spans="1:11" s="11" customFormat="1" ht="22.5" hidden="1" customHeight="1" x14ac:dyDescent="0.3">
      <c r="A1697" s="3">
        <v>2021</v>
      </c>
      <c r="B1697" s="3" t="s">
        <v>369</v>
      </c>
      <c r="C1697" s="5">
        <v>44264</v>
      </c>
      <c r="D1697" s="79" t="s">
        <v>312</v>
      </c>
      <c r="E1697" s="3"/>
      <c r="F1697" s="2"/>
      <c r="G1697" s="2">
        <v>0.2</v>
      </c>
      <c r="H1697" s="4">
        <f t="shared" si="26"/>
        <v>7661.130000000011</v>
      </c>
      <c r="I1697" s="1"/>
      <c r="J1697" s="3">
        <v>2725</v>
      </c>
      <c r="K1697" s="3"/>
    </row>
    <row r="1698" spans="1:11" s="11" customFormat="1" ht="22.5" hidden="1" customHeight="1" x14ac:dyDescent="0.3">
      <c r="A1698" s="3">
        <v>2021</v>
      </c>
      <c r="B1698" s="3" t="s">
        <v>369</v>
      </c>
      <c r="C1698" s="5">
        <v>44264</v>
      </c>
      <c r="D1698" s="79" t="s">
        <v>504</v>
      </c>
      <c r="E1698" s="3" t="s">
        <v>100</v>
      </c>
      <c r="F1698" s="2"/>
      <c r="G1698" s="2">
        <v>5000</v>
      </c>
      <c r="H1698" s="4">
        <f t="shared" si="26"/>
        <v>2661.130000000011</v>
      </c>
      <c r="I1698" s="1"/>
      <c r="J1698" s="3">
        <v>2392</v>
      </c>
      <c r="K1698" s="3"/>
    </row>
    <row r="1699" spans="1:11" s="11" customFormat="1" ht="22.5" hidden="1" customHeight="1" x14ac:dyDescent="0.3">
      <c r="A1699" s="3">
        <v>2021</v>
      </c>
      <c r="B1699" s="3" t="s">
        <v>369</v>
      </c>
      <c r="C1699" s="5">
        <v>44264</v>
      </c>
      <c r="D1699" s="79" t="s">
        <v>542</v>
      </c>
      <c r="E1699" s="3" t="s">
        <v>310</v>
      </c>
      <c r="F1699" s="2">
        <v>2500</v>
      </c>
      <c r="G1699" s="2"/>
      <c r="H1699" s="4">
        <f t="shared" si="26"/>
        <v>5161.130000000011</v>
      </c>
      <c r="I1699" s="1"/>
      <c r="J1699" s="3">
        <v>1063</v>
      </c>
      <c r="K1699" s="3"/>
    </row>
    <row r="1700" spans="1:11" s="11" customFormat="1" ht="22.5" hidden="1" customHeight="1" x14ac:dyDescent="0.3">
      <c r="A1700" s="3">
        <v>2021</v>
      </c>
      <c r="B1700" s="3" t="s">
        <v>369</v>
      </c>
      <c r="C1700" s="5">
        <v>44264</v>
      </c>
      <c r="D1700" s="79" t="s">
        <v>323</v>
      </c>
      <c r="E1700" s="3"/>
      <c r="F1700" s="2"/>
      <c r="G1700" s="2">
        <v>5000</v>
      </c>
      <c r="H1700" s="4">
        <f t="shared" si="26"/>
        <v>161.13000000001102</v>
      </c>
      <c r="I1700" s="1"/>
      <c r="J1700" s="3">
        <v>2731</v>
      </c>
      <c r="K1700" s="3"/>
    </row>
    <row r="1701" spans="1:11" s="11" customFormat="1" ht="22.5" hidden="1" customHeight="1" x14ac:dyDescent="0.3">
      <c r="A1701" s="3">
        <v>2021</v>
      </c>
      <c r="B1701" s="3" t="s">
        <v>369</v>
      </c>
      <c r="C1701" s="5">
        <v>44264</v>
      </c>
      <c r="D1701" s="79" t="s">
        <v>40</v>
      </c>
      <c r="E1701" s="3" t="s">
        <v>100</v>
      </c>
      <c r="F1701" s="2"/>
      <c r="G1701" s="2">
        <v>5000</v>
      </c>
      <c r="H1701" s="4">
        <f t="shared" si="26"/>
        <v>-4838.869999999989</v>
      </c>
      <c r="I1701" s="1"/>
      <c r="J1701" s="3">
        <v>2393</v>
      </c>
      <c r="K1701" s="3"/>
    </row>
    <row r="1702" spans="1:11" s="11" customFormat="1" ht="22.5" hidden="1" customHeight="1" x14ac:dyDescent="0.3">
      <c r="A1702" s="3">
        <v>2021</v>
      </c>
      <c r="B1702" s="3" t="s">
        <v>369</v>
      </c>
      <c r="C1702" s="5">
        <v>44264</v>
      </c>
      <c r="D1702" s="79" t="s">
        <v>460</v>
      </c>
      <c r="E1702" s="3" t="s">
        <v>310</v>
      </c>
      <c r="F1702" s="2">
        <v>1200</v>
      </c>
      <c r="G1702" s="2"/>
      <c r="H1702" s="4">
        <f t="shared" si="26"/>
        <v>-3638.869999999989</v>
      </c>
      <c r="I1702" s="1"/>
      <c r="J1702" s="3">
        <v>1065</v>
      </c>
      <c r="K1702" s="3"/>
    </row>
    <row r="1703" spans="1:11" s="11" customFormat="1" ht="22.5" hidden="1" customHeight="1" x14ac:dyDescent="0.3">
      <c r="A1703" s="3">
        <v>2021</v>
      </c>
      <c r="B1703" s="3" t="s">
        <v>369</v>
      </c>
      <c r="C1703" s="5">
        <v>44264</v>
      </c>
      <c r="D1703" s="79" t="s">
        <v>1447</v>
      </c>
      <c r="E1703" s="3" t="s">
        <v>310</v>
      </c>
      <c r="F1703" s="2">
        <v>2100</v>
      </c>
      <c r="G1703" s="2"/>
      <c r="H1703" s="4">
        <f t="shared" si="26"/>
        <v>-1538.869999999989</v>
      </c>
      <c r="I1703" s="1"/>
      <c r="J1703" s="3">
        <v>1066</v>
      </c>
      <c r="K1703" s="3"/>
    </row>
    <row r="1704" spans="1:11" s="11" customFormat="1" ht="22.5" hidden="1" customHeight="1" x14ac:dyDescent="0.3">
      <c r="A1704" s="3">
        <v>2021</v>
      </c>
      <c r="B1704" s="3" t="s">
        <v>369</v>
      </c>
      <c r="C1704" s="5">
        <v>44264</v>
      </c>
      <c r="D1704" s="79" t="s">
        <v>376</v>
      </c>
      <c r="E1704" s="3" t="s">
        <v>100</v>
      </c>
      <c r="F1704" s="2"/>
      <c r="G1704" s="2">
        <v>400</v>
      </c>
      <c r="H1704" s="4">
        <f t="shared" si="26"/>
        <v>-1938.869999999989</v>
      </c>
      <c r="I1704" s="1"/>
      <c r="J1704" s="3">
        <v>2394</v>
      </c>
      <c r="K1704" s="3"/>
    </row>
    <row r="1705" spans="1:11" s="11" customFormat="1" ht="22.5" hidden="1" customHeight="1" x14ac:dyDescent="0.3">
      <c r="A1705" s="3">
        <v>2021</v>
      </c>
      <c r="B1705" s="3" t="s">
        <v>369</v>
      </c>
      <c r="C1705" s="5">
        <v>44264</v>
      </c>
      <c r="D1705" s="79" t="s">
        <v>151</v>
      </c>
      <c r="E1705" s="3" t="s">
        <v>310</v>
      </c>
      <c r="F1705" s="2">
        <v>13586</v>
      </c>
      <c r="G1705" s="2"/>
      <c r="H1705" s="4">
        <f t="shared" si="26"/>
        <v>11647.130000000012</v>
      </c>
      <c r="I1705" s="1"/>
      <c r="J1705" s="3">
        <v>1062</v>
      </c>
      <c r="K1705" s="3"/>
    </row>
    <row r="1706" spans="1:11" s="11" customFormat="1" ht="22.5" hidden="1" customHeight="1" x14ac:dyDescent="0.3">
      <c r="A1706" s="3">
        <v>2021</v>
      </c>
      <c r="B1706" s="3" t="s">
        <v>369</v>
      </c>
      <c r="C1706" s="5">
        <v>44267</v>
      </c>
      <c r="D1706" s="79" t="s">
        <v>312</v>
      </c>
      <c r="E1706" s="3"/>
      <c r="F1706" s="2"/>
      <c r="G1706" s="2">
        <v>0.2</v>
      </c>
      <c r="H1706" s="4">
        <f t="shared" si="26"/>
        <v>11646.930000000011</v>
      </c>
      <c r="I1706" s="1"/>
      <c r="J1706" s="3">
        <v>2725</v>
      </c>
      <c r="K1706" s="3"/>
    </row>
    <row r="1707" spans="1:11" s="11" customFormat="1" ht="22.5" hidden="1" customHeight="1" x14ac:dyDescent="0.3">
      <c r="A1707" s="3">
        <v>2021</v>
      </c>
      <c r="B1707" s="3" t="s">
        <v>369</v>
      </c>
      <c r="C1707" s="5">
        <v>44267</v>
      </c>
      <c r="D1707" s="79" t="s">
        <v>313</v>
      </c>
      <c r="E1707" s="3"/>
      <c r="F1707" s="2">
        <v>20000</v>
      </c>
      <c r="G1707" s="2"/>
      <c r="H1707" s="4">
        <f t="shared" si="26"/>
        <v>31646.930000000011</v>
      </c>
      <c r="I1707" s="1"/>
      <c r="J1707" s="3" t="s">
        <v>17</v>
      </c>
      <c r="K1707" s="3"/>
    </row>
    <row r="1708" spans="1:11" s="11" customFormat="1" ht="22.5" hidden="1" customHeight="1" x14ac:dyDescent="0.3">
      <c r="A1708" s="3">
        <v>2021</v>
      </c>
      <c r="B1708" s="3" t="s">
        <v>369</v>
      </c>
      <c r="C1708" s="5">
        <v>44267</v>
      </c>
      <c r="D1708" s="79" t="s">
        <v>40</v>
      </c>
      <c r="E1708" s="3" t="s">
        <v>100</v>
      </c>
      <c r="F1708" s="2"/>
      <c r="G1708" s="2">
        <v>10000</v>
      </c>
      <c r="H1708" s="4">
        <f t="shared" si="26"/>
        <v>21646.930000000011</v>
      </c>
      <c r="I1708" s="1"/>
      <c r="J1708" s="3">
        <v>2395</v>
      </c>
      <c r="K1708" s="3"/>
    </row>
    <row r="1709" spans="1:11" s="11" customFormat="1" ht="22.5" hidden="1" customHeight="1" x14ac:dyDescent="0.3">
      <c r="A1709" s="3">
        <v>2021</v>
      </c>
      <c r="B1709" s="3" t="s">
        <v>369</v>
      </c>
      <c r="C1709" s="5">
        <v>44267</v>
      </c>
      <c r="D1709" s="79" t="s">
        <v>538</v>
      </c>
      <c r="E1709" s="3" t="s">
        <v>100</v>
      </c>
      <c r="F1709" s="2"/>
      <c r="G1709" s="2">
        <v>2050</v>
      </c>
      <c r="H1709" s="4">
        <f t="shared" si="26"/>
        <v>19596.930000000011</v>
      </c>
      <c r="I1709" s="1"/>
      <c r="J1709" s="3">
        <v>2396</v>
      </c>
      <c r="K1709" s="3"/>
    </row>
    <row r="1710" spans="1:11" s="11" customFormat="1" ht="22.5" hidden="1" customHeight="1" x14ac:dyDescent="0.3">
      <c r="A1710" s="3">
        <v>2021</v>
      </c>
      <c r="B1710" s="3" t="s">
        <v>369</v>
      </c>
      <c r="C1710" s="5">
        <v>44268</v>
      </c>
      <c r="D1710" s="79" t="s">
        <v>323</v>
      </c>
      <c r="E1710" s="3"/>
      <c r="F1710" s="2"/>
      <c r="G1710" s="2">
        <v>5000</v>
      </c>
      <c r="H1710" s="4">
        <f t="shared" si="26"/>
        <v>14596.930000000011</v>
      </c>
      <c r="I1710" s="1"/>
      <c r="J1710" s="3">
        <v>2732</v>
      </c>
      <c r="K1710" s="3"/>
    </row>
    <row r="1711" spans="1:11" s="11" customFormat="1" ht="22.5" hidden="1" customHeight="1" x14ac:dyDescent="0.3">
      <c r="A1711" s="3">
        <v>2021</v>
      </c>
      <c r="B1711" s="3" t="s">
        <v>369</v>
      </c>
      <c r="C1711" s="5">
        <v>44269</v>
      </c>
      <c r="D1711" s="79" t="s">
        <v>112</v>
      </c>
      <c r="E1711" s="3"/>
      <c r="F1711" s="2"/>
      <c r="G1711" s="2">
        <v>52.6</v>
      </c>
      <c r="H1711" s="4">
        <f t="shared" si="26"/>
        <v>14544.330000000011</v>
      </c>
      <c r="I1711" s="1"/>
      <c r="J1711" s="3">
        <v>2733</v>
      </c>
      <c r="K1711" s="3"/>
    </row>
    <row r="1712" spans="1:11" s="11" customFormat="1" ht="22.5" hidden="1" customHeight="1" x14ac:dyDescent="0.3">
      <c r="A1712" s="3">
        <v>2021</v>
      </c>
      <c r="B1712" s="3" t="s">
        <v>369</v>
      </c>
      <c r="C1712" s="5">
        <v>44269</v>
      </c>
      <c r="D1712" s="79" t="s">
        <v>42</v>
      </c>
      <c r="E1712" s="3"/>
      <c r="F1712" s="2"/>
      <c r="G1712" s="2">
        <v>2970</v>
      </c>
      <c r="H1712" s="4">
        <f t="shared" si="26"/>
        <v>11574.330000000011</v>
      </c>
      <c r="I1712" s="1"/>
      <c r="J1712" s="3">
        <v>2734</v>
      </c>
      <c r="K1712" s="3"/>
    </row>
    <row r="1713" spans="1:11" s="11" customFormat="1" ht="22.5" hidden="1" customHeight="1" x14ac:dyDescent="0.3">
      <c r="A1713" s="3">
        <v>2021</v>
      </c>
      <c r="B1713" s="3" t="s">
        <v>369</v>
      </c>
      <c r="C1713" s="5">
        <v>44269</v>
      </c>
      <c r="D1713" s="79" t="s">
        <v>35</v>
      </c>
      <c r="E1713" s="3"/>
      <c r="F1713" s="2"/>
      <c r="G1713" s="2">
        <v>300</v>
      </c>
      <c r="H1713" s="4">
        <f t="shared" si="26"/>
        <v>11274.330000000011</v>
      </c>
      <c r="I1713" s="1"/>
      <c r="J1713" s="3">
        <v>2735</v>
      </c>
      <c r="K1713" s="3"/>
    </row>
    <row r="1714" spans="1:11" s="11" customFormat="1" ht="22.5" hidden="1" customHeight="1" x14ac:dyDescent="0.3">
      <c r="A1714" s="3">
        <v>2021</v>
      </c>
      <c r="B1714" s="3" t="s">
        <v>369</v>
      </c>
      <c r="C1714" s="5">
        <v>44269</v>
      </c>
      <c r="D1714" s="79" t="s">
        <v>30</v>
      </c>
      <c r="E1714" s="3"/>
      <c r="F1714" s="2"/>
      <c r="G1714" s="2">
        <v>295.8</v>
      </c>
      <c r="H1714" s="4">
        <f t="shared" si="26"/>
        <v>10978.530000000012</v>
      </c>
      <c r="I1714" s="1"/>
      <c r="J1714" s="3">
        <v>2736</v>
      </c>
      <c r="K1714" s="3"/>
    </row>
    <row r="1715" spans="1:11" s="11" customFormat="1" ht="22.5" hidden="1" customHeight="1" x14ac:dyDescent="0.3">
      <c r="A1715" s="3">
        <v>2021</v>
      </c>
      <c r="B1715" s="3" t="s">
        <v>369</v>
      </c>
      <c r="C1715" s="5">
        <v>44270</v>
      </c>
      <c r="D1715" s="79" t="s">
        <v>158</v>
      </c>
      <c r="E1715" s="3" t="s">
        <v>310</v>
      </c>
      <c r="F1715" s="2">
        <v>17770</v>
      </c>
      <c r="G1715" s="2"/>
      <c r="H1715" s="4">
        <f t="shared" si="26"/>
        <v>28748.530000000013</v>
      </c>
      <c r="I1715" s="1"/>
      <c r="J1715" s="3">
        <v>1071</v>
      </c>
      <c r="K1715" s="3"/>
    </row>
    <row r="1716" spans="1:11" s="11" customFormat="1" ht="22.5" hidden="1" customHeight="1" x14ac:dyDescent="0.3">
      <c r="A1716" s="3">
        <v>2021</v>
      </c>
      <c r="B1716" s="3" t="s">
        <v>369</v>
      </c>
      <c r="C1716" s="5">
        <v>44271</v>
      </c>
      <c r="D1716" s="79" t="s">
        <v>312</v>
      </c>
      <c r="E1716" s="3"/>
      <c r="F1716" s="2"/>
      <c r="G1716" s="2">
        <v>0.3</v>
      </c>
      <c r="H1716" s="4">
        <f t="shared" si="26"/>
        <v>28748.230000000014</v>
      </c>
      <c r="I1716" s="1"/>
      <c r="J1716" s="3">
        <v>2725</v>
      </c>
      <c r="K1716" s="3"/>
    </row>
    <row r="1717" spans="1:11" s="11" customFormat="1" ht="22.5" hidden="1" customHeight="1" x14ac:dyDescent="0.3">
      <c r="A1717" s="3">
        <v>2021</v>
      </c>
      <c r="B1717" s="3" t="s">
        <v>369</v>
      </c>
      <c r="C1717" s="5">
        <v>44271</v>
      </c>
      <c r="D1717" s="79" t="s">
        <v>313</v>
      </c>
      <c r="E1717" s="3"/>
      <c r="F1717" s="2">
        <v>50000</v>
      </c>
      <c r="G1717" s="2"/>
      <c r="H1717" s="4">
        <f t="shared" si="26"/>
        <v>78748.23000000001</v>
      </c>
      <c r="I1717" s="1"/>
      <c r="J1717" s="3" t="s">
        <v>17</v>
      </c>
      <c r="K1717" s="3"/>
    </row>
    <row r="1718" spans="1:11" s="11" customFormat="1" ht="22.5" hidden="1" customHeight="1" x14ac:dyDescent="0.3">
      <c r="A1718" s="3">
        <v>2021</v>
      </c>
      <c r="B1718" s="3" t="s">
        <v>369</v>
      </c>
      <c r="C1718" s="5">
        <v>44271</v>
      </c>
      <c r="D1718" s="79" t="s">
        <v>441</v>
      </c>
      <c r="E1718" s="3"/>
      <c r="F1718" s="2"/>
      <c r="G1718" s="2">
        <v>2948</v>
      </c>
      <c r="H1718" s="4">
        <f t="shared" si="26"/>
        <v>75800.23000000001</v>
      </c>
      <c r="I1718" s="1"/>
      <c r="J1718" s="3">
        <v>2737</v>
      </c>
      <c r="K1718" s="3"/>
    </row>
    <row r="1719" spans="1:11" s="11" customFormat="1" ht="22.5" hidden="1" customHeight="1" x14ac:dyDescent="0.3">
      <c r="A1719" s="3">
        <v>2021</v>
      </c>
      <c r="B1719" s="3" t="s">
        <v>369</v>
      </c>
      <c r="C1719" s="5">
        <v>44271</v>
      </c>
      <c r="D1719" s="79" t="s">
        <v>40</v>
      </c>
      <c r="E1719" s="3" t="s">
        <v>100</v>
      </c>
      <c r="F1719" s="2"/>
      <c r="G1719" s="2">
        <v>10000</v>
      </c>
      <c r="H1719" s="4">
        <f t="shared" si="26"/>
        <v>65800.23000000001</v>
      </c>
      <c r="I1719" s="1"/>
      <c r="J1719" s="3">
        <v>2397</v>
      </c>
      <c r="K1719" s="3"/>
    </row>
    <row r="1720" spans="1:11" s="11" customFormat="1" ht="22.5" hidden="1" customHeight="1" x14ac:dyDescent="0.3">
      <c r="A1720" s="3">
        <v>2021</v>
      </c>
      <c r="B1720" s="3" t="s">
        <v>369</v>
      </c>
      <c r="C1720" s="5">
        <v>44271</v>
      </c>
      <c r="D1720" s="79" t="s">
        <v>457</v>
      </c>
      <c r="E1720" s="3"/>
      <c r="F1720" s="2"/>
      <c r="G1720" s="2">
        <v>3600</v>
      </c>
      <c r="H1720" s="4">
        <f t="shared" si="26"/>
        <v>62200.23000000001</v>
      </c>
      <c r="I1720" s="1"/>
      <c r="J1720" s="3">
        <v>2738</v>
      </c>
      <c r="K1720" s="3"/>
    </row>
    <row r="1721" spans="1:11" s="11" customFormat="1" ht="22.5" hidden="1" customHeight="1" x14ac:dyDescent="0.3">
      <c r="A1721" s="3">
        <v>2021</v>
      </c>
      <c r="B1721" s="3" t="s">
        <v>369</v>
      </c>
      <c r="C1721" s="5">
        <v>44271</v>
      </c>
      <c r="D1721" s="79" t="s">
        <v>547</v>
      </c>
      <c r="E1721" s="3" t="s">
        <v>100</v>
      </c>
      <c r="F1721" s="2"/>
      <c r="G1721" s="2">
        <v>2450</v>
      </c>
      <c r="H1721" s="4">
        <f t="shared" si="26"/>
        <v>59750.23000000001</v>
      </c>
      <c r="I1721" s="1"/>
      <c r="J1721" s="3">
        <v>2398</v>
      </c>
      <c r="K1721" s="3"/>
    </row>
    <row r="1722" spans="1:11" s="11" customFormat="1" ht="22.5" hidden="1" customHeight="1" x14ac:dyDescent="0.3">
      <c r="A1722" s="3">
        <v>2021</v>
      </c>
      <c r="B1722" s="3" t="s">
        <v>369</v>
      </c>
      <c r="C1722" s="5">
        <v>44272</v>
      </c>
      <c r="D1722" s="79" t="s">
        <v>461</v>
      </c>
      <c r="E1722" s="3" t="s">
        <v>310</v>
      </c>
      <c r="F1722" s="2">
        <v>1150</v>
      </c>
      <c r="G1722" s="2"/>
      <c r="H1722" s="4">
        <f t="shared" si="26"/>
        <v>60900.23000000001</v>
      </c>
      <c r="I1722" s="1"/>
      <c r="J1722" s="3">
        <v>1072</v>
      </c>
      <c r="K1722" s="3"/>
    </row>
    <row r="1723" spans="1:11" s="11" customFormat="1" ht="22.5" hidden="1" customHeight="1" x14ac:dyDescent="0.3">
      <c r="A1723" s="3">
        <v>2021</v>
      </c>
      <c r="B1723" s="3" t="s">
        <v>369</v>
      </c>
      <c r="C1723" s="5">
        <v>44272</v>
      </c>
      <c r="D1723" s="79" t="s">
        <v>263</v>
      </c>
      <c r="E1723" s="3" t="s">
        <v>100</v>
      </c>
      <c r="F1723" s="2"/>
      <c r="G1723" s="2">
        <v>591.85</v>
      </c>
      <c r="H1723" s="4">
        <f t="shared" si="26"/>
        <v>60308.380000000012</v>
      </c>
      <c r="I1723" s="1"/>
      <c r="J1723" s="3">
        <v>2399</v>
      </c>
      <c r="K1723" s="3"/>
    </row>
    <row r="1724" spans="1:11" s="11" customFormat="1" ht="22.5" hidden="1" customHeight="1" x14ac:dyDescent="0.3">
      <c r="A1724" s="3">
        <v>2021</v>
      </c>
      <c r="B1724" s="3" t="s">
        <v>369</v>
      </c>
      <c r="C1724" s="5">
        <v>44272</v>
      </c>
      <c r="D1724" s="79" t="s">
        <v>323</v>
      </c>
      <c r="E1724" s="3"/>
      <c r="F1724" s="2"/>
      <c r="G1724" s="2">
        <v>3000</v>
      </c>
      <c r="H1724" s="4">
        <f t="shared" si="26"/>
        <v>57308.380000000012</v>
      </c>
      <c r="I1724" s="1"/>
      <c r="J1724" s="3">
        <v>2739</v>
      </c>
      <c r="K1724" s="3"/>
    </row>
    <row r="1725" spans="1:11" s="11" customFormat="1" ht="22.5" hidden="1" customHeight="1" x14ac:dyDescent="0.3">
      <c r="A1725" s="3">
        <v>2021</v>
      </c>
      <c r="B1725" s="3" t="s">
        <v>369</v>
      </c>
      <c r="C1725" s="5">
        <v>44274</v>
      </c>
      <c r="D1725" s="79" t="s">
        <v>45</v>
      </c>
      <c r="E1725" s="3" t="s">
        <v>310</v>
      </c>
      <c r="F1725" s="2">
        <v>7750</v>
      </c>
      <c r="G1725" s="2"/>
      <c r="H1725" s="4">
        <f t="shared" si="26"/>
        <v>65058.380000000012</v>
      </c>
      <c r="I1725" s="1"/>
      <c r="J1725" s="3">
        <v>1073</v>
      </c>
      <c r="K1725" s="3"/>
    </row>
    <row r="1726" spans="1:11" s="11" customFormat="1" ht="22.5" hidden="1" customHeight="1" x14ac:dyDescent="0.3">
      <c r="A1726" s="3">
        <v>2021</v>
      </c>
      <c r="B1726" s="3" t="s">
        <v>369</v>
      </c>
      <c r="C1726" s="5">
        <v>44274</v>
      </c>
      <c r="D1726" s="79" t="s">
        <v>40</v>
      </c>
      <c r="E1726" s="3" t="s">
        <v>100</v>
      </c>
      <c r="F1726" s="2"/>
      <c r="G1726" s="2">
        <v>8000</v>
      </c>
      <c r="H1726" s="4">
        <f t="shared" si="26"/>
        <v>57058.380000000012</v>
      </c>
      <c r="I1726" s="1"/>
      <c r="J1726" s="3">
        <v>2400</v>
      </c>
      <c r="K1726" s="3"/>
    </row>
    <row r="1727" spans="1:11" s="11" customFormat="1" ht="22.5" hidden="1" customHeight="1" x14ac:dyDescent="0.3">
      <c r="A1727" s="3">
        <v>2021</v>
      </c>
      <c r="B1727" s="3" t="s">
        <v>369</v>
      </c>
      <c r="C1727" s="5">
        <v>44274</v>
      </c>
      <c r="D1727" s="79" t="s">
        <v>155</v>
      </c>
      <c r="E1727" s="3"/>
      <c r="F1727" s="2"/>
      <c r="G1727" s="2">
        <v>4511</v>
      </c>
      <c r="H1727" s="4">
        <f t="shared" si="26"/>
        <v>52547.380000000012</v>
      </c>
      <c r="I1727" s="1"/>
      <c r="J1727" s="3">
        <v>2740</v>
      </c>
      <c r="K1727" s="3"/>
    </row>
    <row r="1728" spans="1:11" s="11" customFormat="1" ht="22.5" hidden="1" customHeight="1" x14ac:dyDescent="0.3">
      <c r="A1728" s="3">
        <v>2021</v>
      </c>
      <c r="B1728" s="3" t="s">
        <v>369</v>
      </c>
      <c r="C1728" s="5">
        <v>44274</v>
      </c>
      <c r="D1728" s="79" t="s">
        <v>312</v>
      </c>
      <c r="E1728" s="3"/>
      <c r="F1728" s="2"/>
      <c r="G1728" s="2">
        <v>0.2</v>
      </c>
      <c r="H1728" s="4">
        <f t="shared" si="26"/>
        <v>52547.180000000015</v>
      </c>
      <c r="I1728" s="1"/>
      <c r="J1728" s="3">
        <v>2725</v>
      </c>
      <c r="K1728" s="3"/>
    </row>
    <row r="1729" spans="1:11" s="11" customFormat="1" ht="22.5" hidden="1" customHeight="1" x14ac:dyDescent="0.3">
      <c r="A1729" s="3">
        <v>2021</v>
      </c>
      <c r="B1729" s="3" t="s">
        <v>369</v>
      </c>
      <c r="C1729" s="5">
        <v>44274</v>
      </c>
      <c r="D1729" s="79" t="s">
        <v>359</v>
      </c>
      <c r="E1729" s="3" t="s">
        <v>310</v>
      </c>
      <c r="F1729" s="2">
        <v>1600</v>
      </c>
      <c r="G1729" s="2"/>
      <c r="H1729" s="4">
        <f t="shared" si="26"/>
        <v>54147.180000000015</v>
      </c>
      <c r="I1729" s="1"/>
      <c r="J1729" s="3">
        <v>1074</v>
      </c>
      <c r="K1729" s="3"/>
    </row>
    <row r="1730" spans="1:11" s="11" customFormat="1" ht="22.5" hidden="1" customHeight="1" x14ac:dyDescent="0.3">
      <c r="A1730" s="3">
        <v>2021</v>
      </c>
      <c r="B1730" s="3" t="s">
        <v>369</v>
      </c>
      <c r="C1730" s="5">
        <v>44274</v>
      </c>
      <c r="D1730" s="79" t="s">
        <v>323</v>
      </c>
      <c r="E1730" s="3"/>
      <c r="F1730" s="2"/>
      <c r="G1730" s="2">
        <v>5000</v>
      </c>
      <c r="H1730" s="4">
        <f t="shared" si="26"/>
        <v>49147.180000000015</v>
      </c>
      <c r="I1730" s="1"/>
      <c r="J1730" s="3">
        <v>2741</v>
      </c>
      <c r="K1730" s="3"/>
    </row>
    <row r="1731" spans="1:11" s="11" customFormat="1" ht="22.5" hidden="1" customHeight="1" x14ac:dyDescent="0.3">
      <c r="A1731" s="3">
        <v>2021</v>
      </c>
      <c r="B1731" s="3" t="s">
        <v>369</v>
      </c>
      <c r="C1731" s="5">
        <v>44277</v>
      </c>
      <c r="D1731" s="79" t="s">
        <v>322</v>
      </c>
      <c r="E1731" s="3"/>
      <c r="F1731" s="2"/>
      <c r="G1731" s="2">
        <v>5000</v>
      </c>
      <c r="H1731" s="4">
        <f t="shared" si="26"/>
        <v>44147.180000000015</v>
      </c>
      <c r="I1731" s="1"/>
      <c r="J1731" s="3">
        <v>1681</v>
      </c>
      <c r="K1731" s="3"/>
    </row>
    <row r="1732" spans="1:11" s="11" customFormat="1" ht="22.5" hidden="1" customHeight="1" x14ac:dyDescent="0.3">
      <c r="A1732" s="3">
        <v>2021</v>
      </c>
      <c r="B1732" s="3" t="s">
        <v>369</v>
      </c>
      <c r="C1732" s="5">
        <v>44277</v>
      </c>
      <c r="D1732" s="79" t="s">
        <v>464</v>
      </c>
      <c r="E1732" s="3" t="s">
        <v>310</v>
      </c>
      <c r="F1732" s="2">
        <v>788</v>
      </c>
      <c r="G1732" s="2"/>
      <c r="H1732" s="4">
        <f t="shared" ref="H1732:H1795" si="27">H1731+F1732-G1732</f>
        <v>44935.180000000015</v>
      </c>
      <c r="I1732" s="1"/>
      <c r="J1732" s="3">
        <v>1076</v>
      </c>
      <c r="K1732" s="3"/>
    </row>
    <row r="1733" spans="1:11" s="11" customFormat="1" ht="22.5" hidden="1" customHeight="1" x14ac:dyDescent="0.3">
      <c r="A1733" s="3">
        <v>2021</v>
      </c>
      <c r="B1733" s="3" t="s">
        <v>369</v>
      </c>
      <c r="C1733" s="5">
        <v>44277</v>
      </c>
      <c r="D1733" s="79" t="s">
        <v>548</v>
      </c>
      <c r="E1733" s="3" t="s">
        <v>310</v>
      </c>
      <c r="F1733" s="2">
        <v>14000</v>
      </c>
      <c r="G1733" s="2"/>
      <c r="H1733" s="4">
        <f t="shared" si="27"/>
        <v>58935.180000000015</v>
      </c>
      <c r="I1733" s="1"/>
      <c r="J1733" s="3">
        <v>1077</v>
      </c>
      <c r="K1733" s="3"/>
    </row>
    <row r="1734" spans="1:11" s="11" customFormat="1" ht="22.5" hidden="1" customHeight="1" x14ac:dyDescent="0.3">
      <c r="A1734" s="3">
        <v>2021</v>
      </c>
      <c r="B1734" s="3" t="s">
        <v>369</v>
      </c>
      <c r="C1734" s="5">
        <v>44279</v>
      </c>
      <c r="D1734" s="79" t="s">
        <v>40</v>
      </c>
      <c r="E1734" s="3" t="s">
        <v>100</v>
      </c>
      <c r="F1734" s="2"/>
      <c r="G1734" s="2">
        <v>6756.84</v>
      </c>
      <c r="H1734" s="4">
        <f t="shared" si="27"/>
        <v>52178.340000000011</v>
      </c>
      <c r="I1734" s="1"/>
      <c r="J1734" s="3">
        <v>2402</v>
      </c>
      <c r="K1734" s="3"/>
    </row>
    <row r="1735" spans="1:11" s="11" customFormat="1" ht="22.5" hidden="1" customHeight="1" x14ac:dyDescent="0.3">
      <c r="A1735" s="3">
        <v>2021</v>
      </c>
      <c r="B1735" s="3" t="s">
        <v>369</v>
      </c>
      <c r="C1735" s="5">
        <v>44279</v>
      </c>
      <c r="D1735" s="79" t="s">
        <v>312</v>
      </c>
      <c r="E1735" s="3"/>
      <c r="F1735" s="2"/>
      <c r="G1735" s="2">
        <v>0.1</v>
      </c>
      <c r="H1735" s="4">
        <f t="shared" si="27"/>
        <v>52178.240000000013</v>
      </c>
      <c r="I1735" s="1"/>
      <c r="J1735" s="3">
        <v>2725</v>
      </c>
      <c r="K1735" s="3"/>
    </row>
    <row r="1736" spans="1:11" s="11" customFormat="1" ht="22.5" hidden="1" customHeight="1" x14ac:dyDescent="0.3">
      <c r="A1736" s="3">
        <v>2021</v>
      </c>
      <c r="B1736" s="3" t="s">
        <v>369</v>
      </c>
      <c r="C1736" s="5">
        <v>44280</v>
      </c>
      <c r="D1736" s="79" t="s">
        <v>508</v>
      </c>
      <c r="E1736" s="3" t="s">
        <v>310</v>
      </c>
      <c r="F1736" s="2">
        <v>800</v>
      </c>
      <c r="G1736" s="2"/>
      <c r="H1736" s="4">
        <f t="shared" si="27"/>
        <v>52978.240000000013</v>
      </c>
      <c r="I1736" s="1"/>
      <c r="J1736" s="3">
        <v>1085</v>
      </c>
      <c r="K1736" s="3"/>
    </row>
    <row r="1737" spans="1:11" s="11" customFormat="1" ht="22.5" hidden="1" customHeight="1" x14ac:dyDescent="0.3">
      <c r="A1737" s="3">
        <v>2021</v>
      </c>
      <c r="B1737" s="3" t="s">
        <v>369</v>
      </c>
      <c r="C1737" s="5">
        <v>44280</v>
      </c>
      <c r="D1737" s="79" t="s">
        <v>405</v>
      </c>
      <c r="E1737" s="3" t="s">
        <v>310</v>
      </c>
      <c r="F1737" s="2">
        <v>17018.75</v>
      </c>
      <c r="G1737" s="2"/>
      <c r="H1737" s="4">
        <f t="shared" si="27"/>
        <v>69996.99000000002</v>
      </c>
      <c r="I1737" s="1"/>
      <c r="J1737" s="3">
        <v>1086</v>
      </c>
      <c r="K1737" s="3"/>
    </row>
    <row r="1738" spans="1:11" s="11" customFormat="1" ht="22.5" hidden="1" customHeight="1" x14ac:dyDescent="0.3">
      <c r="A1738" s="3">
        <v>2021</v>
      </c>
      <c r="B1738" s="3" t="s">
        <v>369</v>
      </c>
      <c r="C1738" s="5">
        <v>44280</v>
      </c>
      <c r="D1738" s="79" t="s">
        <v>323</v>
      </c>
      <c r="E1738" s="3"/>
      <c r="F1738" s="2"/>
      <c r="G1738" s="2">
        <v>5000</v>
      </c>
      <c r="H1738" s="4">
        <f t="shared" si="27"/>
        <v>64996.99000000002</v>
      </c>
      <c r="I1738" s="1"/>
      <c r="J1738" s="3">
        <v>2742</v>
      </c>
      <c r="K1738" s="3"/>
    </row>
    <row r="1739" spans="1:11" s="11" customFormat="1" ht="22.5" hidden="1" customHeight="1" x14ac:dyDescent="0.3">
      <c r="A1739" s="3">
        <v>2021</v>
      </c>
      <c r="B1739" s="3" t="s">
        <v>369</v>
      </c>
      <c r="C1739" s="5">
        <v>44280</v>
      </c>
      <c r="D1739" s="79" t="s">
        <v>460</v>
      </c>
      <c r="E1739" s="3" t="s">
        <v>310</v>
      </c>
      <c r="F1739" s="2">
        <v>1100</v>
      </c>
      <c r="G1739" s="2"/>
      <c r="H1739" s="4">
        <f t="shared" si="27"/>
        <v>66096.99000000002</v>
      </c>
      <c r="I1739" s="1"/>
      <c r="J1739" s="3">
        <v>1087</v>
      </c>
      <c r="K1739" s="3"/>
    </row>
    <row r="1740" spans="1:11" s="11" customFormat="1" ht="22.5" hidden="1" customHeight="1" x14ac:dyDescent="0.3">
      <c r="A1740" s="3">
        <v>2021</v>
      </c>
      <c r="B1740" s="3" t="s">
        <v>369</v>
      </c>
      <c r="C1740" s="5">
        <v>44281</v>
      </c>
      <c r="D1740" s="79" t="s">
        <v>313</v>
      </c>
      <c r="E1740" s="3"/>
      <c r="F1740" s="2">
        <v>30000</v>
      </c>
      <c r="G1740" s="2"/>
      <c r="H1740" s="4">
        <f t="shared" si="27"/>
        <v>96096.99000000002</v>
      </c>
      <c r="I1740" s="1"/>
      <c r="J1740" s="3" t="s">
        <v>17</v>
      </c>
      <c r="K1740" s="3"/>
    </row>
    <row r="1741" spans="1:11" s="11" customFormat="1" ht="22.5" hidden="1" customHeight="1" x14ac:dyDescent="0.3">
      <c r="A1741" s="3">
        <v>2021</v>
      </c>
      <c r="B1741" s="3" t="s">
        <v>369</v>
      </c>
      <c r="C1741" s="5">
        <v>44281</v>
      </c>
      <c r="D1741" s="79" t="s">
        <v>40</v>
      </c>
      <c r="E1741" s="3" t="s">
        <v>100</v>
      </c>
      <c r="F1741" s="2"/>
      <c r="G1741" s="2">
        <v>8000</v>
      </c>
      <c r="H1741" s="4">
        <f t="shared" si="27"/>
        <v>88096.99000000002</v>
      </c>
      <c r="I1741" s="1"/>
      <c r="J1741" s="3">
        <v>2425</v>
      </c>
      <c r="K1741" s="3"/>
    </row>
    <row r="1742" spans="1:11" s="11" customFormat="1" ht="22.5" hidden="1" customHeight="1" x14ac:dyDescent="0.3">
      <c r="A1742" s="3">
        <v>2021</v>
      </c>
      <c r="B1742" s="3" t="s">
        <v>369</v>
      </c>
      <c r="C1742" s="5">
        <v>44281</v>
      </c>
      <c r="D1742" s="79" t="s">
        <v>312</v>
      </c>
      <c r="E1742" s="3"/>
      <c r="F1742" s="2"/>
      <c r="G1742" s="2">
        <v>0.1</v>
      </c>
      <c r="H1742" s="4">
        <f t="shared" si="27"/>
        <v>88096.890000000014</v>
      </c>
      <c r="I1742" s="1"/>
      <c r="J1742" s="3">
        <v>2725</v>
      </c>
      <c r="K1742" s="3"/>
    </row>
    <row r="1743" spans="1:11" s="11" customFormat="1" ht="22.5" hidden="1" customHeight="1" x14ac:dyDescent="0.3">
      <c r="A1743" s="3">
        <v>2021</v>
      </c>
      <c r="B1743" s="3" t="s">
        <v>369</v>
      </c>
      <c r="C1743" s="5">
        <v>44281</v>
      </c>
      <c r="D1743" s="79" t="s">
        <v>482</v>
      </c>
      <c r="E1743" s="3" t="s">
        <v>100</v>
      </c>
      <c r="F1743" s="2"/>
      <c r="G1743" s="2">
        <v>6200</v>
      </c>
      <c r="H1743" s="4">
        <f t="shared" si="27"/>
        <v>81896.890000000014</v>
      </c>
      <c r="I1743" s="1"/>
      <c r="J1743" s="3">
        <v>2403</v>
      </c>
      <c r="K1743" s="3"/>
    </row>
    <row r="1744" spans="1:11" s="11" customFormat="1" ht="22.5" hidden="1" customHeight="1" x14ac:dyDescent="0.3">
      <c r="A1744" s="3">
        <v>2021</v>
      </c>
      <c r="B1744" s="3" t="s">
        <v>369</v>
      </c>
      <c r="C1744" s="5">
        <v>44281</v>
      </c>
      <c r="D1744" s="79" t="s">
        <v>25</v>
      </c>
      <c r="E1744" s="3" t="s">
        <v>100</v>
      </c>
      <c r="F1744" s="2"/>
      <c r="G1744" s="2">
        <v>3300</v>
      </c>
      <c r="H1744" s="4">
        <f t="shared" si="27"/>
        <v>78596.890000000014</v>
      </c>
      <c r="I1744" s="1"/>
      <c r="J1744" s="3">
        <v>2404</v>
      </c>
      <c r="K1744" s="3"/>
    </row>
    <row r="1745" spans="1:11" s="11" customFormat="1" ht="22.5" hidden="1" customHeight="1" x14ac:dyDescent="0.3">
      <c r="A1745" s="3">
        <v>2021</v>
      </c>
      <c r="B1745" s="3" t="s">
        <v>369</v>
      </c>
      <c r="C1745" s="5">
        <v>44281</v>
      </c>
      <c r="D1745" s="79" t="s">
        <v>549</v>
      </c>
      <c r="E1745" s="3" t="s">
        <v>100</v>
      </c>
      <c r="F1745" s="2"/>
      <c r="G1745" s="2">
        <v>1700</v>
      </c>
      <c r="H1745" s="4">
        <f t="shared" si="27"/>
        <v>76896.890000000014</v>
      </c>
      <c r="I1745" s="1"/>
      <c r="J1745" s="3">
        <v>2405</v>
      </c>
      <c r="K1745" s="3"/>
    </row>
    <row r="1746" spans="1:11" s="11" customFormat="1" ht="22.5" hidden="1" customHeight="1" x14ac:dyDescent="0.3">
      <c r="A1746" s="3">
        <v>2021</v>
      </c>
      <c r="B1746" s="3" t="s">
        <v>369</v>
      </c>
      <c r="C1746" s="5">
        <v>44281</v>
      </c>
      <c r="D1746" s="79" t="s">
        <v>499</v>
      </c>
      <c r="E1746" s="3" t="s">
        <v>100</v>
      </c>
      <c r="F1746" s="2"/>
      <c r="G1746" s="2">
        <v>100</v>
      </c>
      <c r="H1746" s="4">
        <f t="shared" si="27"/>
        <v>76796.890000000014</v>
      </c>
      <c r="I1746" s="1"/>
      <c r="J1746" s="3">
        <v>2406</v>
      </c>
      <c r="K1746" s="3"/>
    </row>
    <row r="1747" spans="1:11" s="11" customFormat="1" ht="22.5" hidden="1" customHeight="1" x14ac:dyDescent="0.3">
      <c r="A1747" s="3">
        <v>2021</v>
      </c>
      <c r="B1747" s="3" t="s">
        <v>369</v>
      </c>
      <c r="C1747" s="5">
        <v>44281</v>
      </c>
      <c r="D1747" s="79" t="s">
        <v>483</v>
      </c>
      <c r="E1747" s="3" t="s">
        <v>100</v>
      </c>
      <c r="F1747" s="2"/>
      <c r="G1747" s="2">
        <v>850</v>
      </c>
      <c r="H1747" s="4">
        <f t="shared" si="27"/>
        <v>75946.890000000014</v>
      </c>
      <c r="I1747" s="1"/>
      <c r="J1747" s="3">
        <v>2407</v>
      </c>
      <c r="K1747" s="3"/>
    </row>
    <row r="1748" spans="1:11" s="11" customFormat="1" ht="22.5" hidden="1" customHeight="1" x14ac:dyDescent="0.3">
      <c r="A1748" s="3">
        <v>2021</v>
      </c>
      <c r="B1748" s="3" t="s">
        <v>369</v>
      </c>
      <c r="C1748" s="5">
        <v>44281</v>
      </c>
      <c r="D1748" s="79" t="s">
        <v>111</v>
      </c>
      <c r="E1748" s="3" t="s">
        <v>100</v>
      </c>
      <c r="F1748" s="2"/>
      <c r="G1748" s="2">
        <v>10780</v>
      </c>
      <c r="H1748" s="4">
        <f t="shared" si="27"/>
        <v>65166.890000000014</v>
      </c>
      <c r="I1748" s="1"/>
      <c r="J1748" s="3">
        <v>2408</v>
      </c>
      <c r="K1748" s="3"/>
    </row>
    <row r="1749" spans="1:11" s="11" customFormat="1" ht="22.5" hidden="1" customHeight="1" x14ac:dyDescent="0.3">
      <c r="A1749" s="3">
        <v>2021</v>
      </c>
      <c r="B1749" s="3" t="s">
        <v>369</v>
      </c>
      <c r="C1749" s="5">
        <v>44281</v>
      </c>
      <c r="D1749" s="79" t="s">
        <v>261</v>
      </c>
      <c r="E1749" s="3" t="s">
        <v>100</v>
      </c>
      <c r="F1749" s="2"/>
      <c r="G1749" s="2">
        <v>1857</v>
      </c>
      <c r="H1749" s="4">
        <f t="shared" si="27"/>
        <v>63309.890000000014</v>
      </c>
      <c r="I1749" s="1"/>
      <c r="J1749" s="3">
        <v>2409</v>
      </c>
      <c r="K1749" s="3"/>
    </row>
    <row r="1750" spans="1:11" s="11" customFormat="1" ht="22.5" hidden="1" customHeight="1" x14ac:dyDescent="0.3">
      <c r="A1750" s="3">
        <v>2021</v>
      </c>
      <c r="B1750" s="3" t="s">
        <v>369</v>
      </c>
      <c r="C1750" s="5">
        <v>44281</v>
      </c>
      <c r="D1750" s="79" t="s">
        <v>396</v>
      </c>
      <c r="E1750" s="3" t="s">
        <v>100</v>
      </c>
      <c r="F1750" s="2"/>
      <c r="G1750" s="2">
        <v>5150</v>
      </c>
      <c r="H1750" s="4">
        <f t="shared" si="27"/>
        <v>58159.890000000014</v>
      </c>
      <c r="I1750" s="1"/>
      <c r="J1750" s="3">
        <v>2410</v>
      </c>
      <c r="K1750" s="3"/>
    </row>
    <row r="1751" spans="1:11" s="11" customFormat="1" ht="22.5" hidden="1" customHeight="1" x14ac:dyDescent="0.3">
      <c r="A1751" s="3">
        <v>2021</v>
      </c>
      <c r="B1751" s="3" t="s">
        <v>369</v>
      </c>
      <c r="C1751" s="5">
        <v>44281</v>
      </c>
      <c r="D1751" s="79" t="s">
        <v>498</v>
      </c>
      <c r="E1751" s="3" t="s">
        <v>100</v>
      </c>
      <c r="F1751" s="2"/>
      <c r="G1751" s="2">
        <v>4550</v>
      </c>
      <c r="H1751" s="4">
        <f t="shared" si="27"/>
        <v>53609.890000000014</v>
      </c>
      <c r="I1751" s="1"/>
      <c r="J1751" s="3">
        <v>2411</v>
      </c>
      <c r="K1751" s="3"/>
    </row>
    <row r="1752" spans="1:11" s="11" customFormat="1" ht="22.5" hidden="1" customHeight="1" x14ac:dyDescent="0.3">
      <c r="A1752" s="3">
        <v>2021</v>
      </c>
      <c r="B1752" s="3" t="s">
        <v>369</v>
      </c>
      <c r="C1752" s="5">
        <v>44281</v>
      </c>
      <c r="D1752" s="79" t="s">
        <v>497</v>
      </c>
      <c r="E1752" s="3" t="s">
        <v>100</v>
      </c>
      <c r="F1752" s="2"/>
      <c r="G1752" s="2">
        <v>8050</v>
      </c>
      <c r="H1752" s="4">
        <f t="shared" si="27"/>
        <v>45559.890000000014</v>
      </c>
      <c r="I1752" s="1"/>
      <c r="J1752" s="3">
        <v>2412</v>
      </c>
      <c r="K1752" s="3"/>
    </row>
    <row r="1753" spans="1:11" s="11" customFormat="1" ht="22.5" hidden="1" customHeight="1" x14ac:dyDescent="0.3">
      <c r="A1753" s="3">
        <v>2021</v>
      </c>
      <c r="B1753" s="3" t="s">
        <v>369</v>
      </c>
      <c r="C1753" s="5">
        <v>44281</v>
      </c>
      <c r="D1753" s="79" t="s">
        <v>182</v>
      </c>
      <c r="E1753" s="3" t="s">
        <v>100</v>
      </c>
      <c r="F1753" s="2"/>
      <c r="G1753" s="2">
        <v>8550</v>
      </c>
      <c r="H1753" s="4">
        <f t="shared" si="27"/>
        <v>37009.890000000014</v>
      </c>
      <c r="I1753" s="1"/>
      <c r="J1753" s="3">
        <v>2413</v>
      </c>
      <c r="K1753" s="3"/>
    </row>
    <row r="1754" spans="1:11" s="11" customFormat="1" ht="22.5" hidden="1" customHeight="1" x14ac:dyDescent="0.3">
      <c r="A1754" s="3">
        <v>2021</v>
      </c>
      <c r="B1754" s="3" t="s">
        <v>369</v>
      </c>
      <c r="C1754" s="5">
        <v>44281</v>
      </c>
      <c r="D1754" s="79" t="s">
        <v>538</v>
      </c>
      <c r="E1754" s="3" t="s">
        <v>100</v>
      </c>
      <c r="F1754" s="2"/>
      <c r="G1754" s="2">
        <v>750</v>
      </c>
      <c r="H1754" s="4">
        <f t="shared" si="27"/>
        <v>36259.890000000014</v>
      </c>
      <c r="I1754" s="1"/>
      <c r="J1754" s="3">
        <v>2414</v>
      </c>
      <c r="K1754" s="3"/>
    </row>
    <row r="1755" spans="1:11" s="11" customFormat="1" ht="22.5" hidden="1" customHeight="1" x14ac:dyDescent="0.3">
      <c r="A1755" s="3">
        <v>2021</v>
      </c>
      <c r="B1755" s="3" t="s">
        <v>369</v>
      </c>
      <c r="C1755" s="5">
        <v>44281</v>
      </c>
      <c r="D1755" s="79" t="s">
        <v>503</v>
      </c>
      <c r="E1755" s="3" t="s">
        <v>100</v>
      </c>
      <c r="F1755" s="2"/>
      <c r="G1755" s="2">
        <v>3175</v>
      </c>
      <c r="H1755" s="4">
        <f t="shared" si="27"/>
        <v>33084.890000000014</v>
      </c>
      <c r="I1755" s="1"/>
      <c r="J1755" s="3">
        <v>2415</v>
      </c>
      <c r="K1755" s="3"/>
    </row>
    <row r="1756" spans="1:11" s="11" customFormat="1" ht="22.5" hidden="1" customHeight="1" x14ac:dyDescent="0.3">
      <c r="A1756" s="3">
        <v>2021</v>
      </c>
      <c r="B1756" s="3" t="s">
        <v>369</v>
      </c>
      <c r="C1756" s="5">
        <v>44281</v>
      </c>
      <c r="D1756" s="79" t="s">
        <v>550</v>
      </c>
      <c r="E1756" s="3" t="s">
        <v>100</v>
      </c>
      <c r="F1756" s="2"/>
      <c r="G1756" s="2">
        <v>6029.3</v>
      </c>
      <c r="H1756" s="4">
        <f t="shared" si="27"/>
        <v>27055.590000000015</v>
      </c>
      <c r="I1756" s="1"/>
      <c r="J1756" s="3">
        <v>2416</v>
      </c>
      <c r="K1756" s="3"/>
    </row>
    <row r="1757" spans="1:11" s="11" customFormat="1" ht="22.5" hidden="1" customHeight="1" x14ac:dyDescent="0.3">
      <c r="A1757" s="3">
        <v>2021</v>
      </c>
      <c r="B1757" s="3" t="s">
        <v>369</v>
      </c>
      <c r="C1757" s="5">
        <v>44281</v>
      </c>
      <c r="D1757" s="79" t="s">
        <v>513</v>
      </c>
      <c r="E1757" s="3" t="s">
        <v>100</v>
      </c>
      <c r="F1757" s="2"/>
      <c r="G1757" s="2">
        <v>3665</v>
      </c>
      <c r="H1757" s="4">
        <f t="shared" si="27"/>
        <v>23390.590000000015</v>
      </c>
      <c r="I1757" s="1"/>
      <c r="J1757" s="3">
        <v>2417</v>
      </c>
      <c r="K1757" s="3"/>
    </row>
    <row r="1758" spans="1:11" s="11" customFormat="1" ht="22.5" hidden="1" customHeight="1" x14ac:dyDescent="0.3">
      <c r="A1758" s="3">
        <v>2021</v>
      </c>
      <c r="B1758" s="3" t="s">
        <v>369</v>
      </c>
      <c r="C1758" s="5">
        <v>44281</v>
      </c>
      <c r="D1758" s="79" t="s">
        <v>551</v>
      </c>
      <c r="E1758" s="3" t="s">
        <v>100</v>
      </c>
      <c r="F1758" s="2"/>
      <c r="G1758" s="2">
        <v>370</v>
      </c>
      <c r="H1758" s="4">
        <f t="shared" si="27"/>
        <v>23020.590000000015</v>
      </c>
      <c r="I1758" s="1"/>
      <c r="J1758" s="3">
        <v>2418</v>
      </c>
      <c r="K1758" s="3"/>
    </row>
    <row r="1759" spans="1:11" s="11" customFormat="1" ht="22.5" hidden="1" customHeight="1" x14ac:dyDescent="0.3">
      <c r="A1759" s="3">
        <v>2021</v>
      </c>
      <c r="B1759" s="3" t="s">
        <v>369</v>
      </c>
      <c r="C1759" s="5">
        <v>44281</v>
      </c>
      <c r="D1759" s="79" t="s">
        <v>557</v>
      </c>
      <c r="E1759" s="3" t="s">
        <v>100</v>
      </c>
      <c r="F1759" s="2"/>
      <c r="G1759" s="2">
        <v>120</v>
      </c>
      <c r="H1759" s="4">
        <f t="shared" si="27"/>
        <v>22900.590000000015</v>
      </c>
      <c r="I1759" s="1"/>
      <c r="J1759" s="3">
        <v>2419</v>
      </c>
      <c r="K1759" s="3"/>
    </row>
    <row r="1760" spans="1:11" s="11" customFormat="1" ht="22.5" hidden="1" customHeight="1" x14ac:dyDescent="0.3">
      <c r="A1760" s="3">
        <v>2021</v>
      </c>
      <c r="B1760" s="3" t="s">
        <v>369</v>
      </c>
      <c r="C1760" s="5">
        <v>44281</v>
      </c>
      <c r="D1760" s="79" t="s">
        <v>506</v>
      </c>
      <c r="E1760" s="3" t="s">
        <v>100</v>
      </c>
      <c r="F1760" s="2"/>
      <c r="G1760" s="2">
        <v>1475</v>
      </c>
      <c r="H1760" s="4">
        <f t="shared" si="27"/>
        <v>21425.590000000015</v>
      </c>
      <c r="I1760" s="1"/>
      <c r="J1760" s="3">
        <v>2420</v>
      </c>
      <c r="K1760" s="3"/>
    </row>
    <row r="1761" spans="1:11" s="11" customFormat="1" ht="22.5" hidden="1" customHeight="1" x14ac:dyDescent="0.3">
      <c r="A1761" s="3">
        <v>2021</v>
      </c>
      <c r="B1761" s="3" t="s">
        <v>369</v>
      </c>
      <c r="C1761" s="5">
        <v>44281</v>
      </c>
      <c r="D1761" s="79" t="s">
        <v>554</v>
      </c>
      <c r="E1761" s="3" t="s">
        <v>100</v>
      </c>
      <c r="F1761" s="2"/>
      <c r="G1761" s="2">
        <v>134</v>
      </c>
      <c r="H1761" s="4">
        <f t="shared" si="27"/>
        <v>21291.590000000015</v>
      </c>
      <c r="I1761" s="1"/>
      <c r="J1761" s="3">
        <v>2421</v>
      </c>
      <c r="K1761" s="3"/>
    </row>
    <row r="1762" spans="1:11" s="11" customFormat="1" ht="22.5" hidden="1" customHeight="1" x14ac:dyDescent="0.3">
      <c r="A1762" s="3">
        <v>2021</v>
      </c>
      <c r="B1762" s="3" t="s">
        <v>369</v>
      </c>
      <c r="C1762" s="5">
        <v>44281</v>
      </c>
      <c r="D1762" s="79" t="s">
        <v>229</v>
      </c>
      <c r="E1762" s="3" t="s">
        <v>100</v>
      </c>
      <c r="F1762" s="2"/>
      <c r="G1762" s="2">
        <v>730</v>
      </c>
      <c r="H1762" s="4">
        <f t="shared" si="27"/>
        <v>20561.590000000015</v>
      </c>
      <c r="I1762" s="1"/>
      <c r="J1762" s="3">
        <v>2422</v>
      </c>
      <c r="K1762" s="3"/>
    </row>
    <row r="1763" spans="1:11" s="11" customFormat="1" ht="22.5" hidden="1" customHeight="1" x14ac:dyDescent="0.3">
      <c r="A1763" s="3">
        <v>2021</v>
      </c>
      <c r="B1763" s="3" t="s">
        <v>369</v>
      </c>
      <c r="C1763" s="5">
        <v>44281</v>
      </c>
      <c r="D1763" s="79" t="s">
        <v>501</v>
      </c>
      <c r="E1763" s="3" t="s">
        <v>100</v>
      </c>
      <c r="F1763" s="2"/>
      <c r="G1763" s="2">
        <v>13634.5</v>
      </c>
      <c r="H1763" s="4">
        <f t="shared" si="27"/>
        <v>6927.0900000000147</v>
      </c>
      <c r="I1763" s="1"/>
      <c r="J1763" s="3">
        <v>2423</v>
      </c>
      <c r="K1763" s="3"/>
    </row>
    <row r="1764" spans="1:11" s="11" customFormat="1" ht="22.5" hidden="1" customHeight="1" x14ac:dyDescent="0.3">
      <c r="A1764" s="3">
        <v>2021</v>
      </c>
      <c r="B1764" s="3" t="s">
        <v>369</v>
      </c>
      <c r="C1764" s="5">
        <v>44281</v>
      </c>
      <c r="D1764" s="79" t="s">
        <v>502</v>
      </c>
      <c r="E1764" s="3" t="s">
        <v>100</v>
      </c>
      <c r="F1764" s="2"/>
      <c r="G1764" s="2">
        <v>3992</v>
      </c>
      <c r="H1764" s="4">
        <f t="shared" si="27"/>
        <v>2935.0900000000147</v>
      </c>
      <c r="I1764" s="1"/>
      <c r="J1764" s="3">
        <v>2424</v>
      </c>
      <c r="K1764" s="3"/>
    </row>
    <row r="1765" spans="1:11" s="11" customFormat="1" ht="22.5" hidden="1" customHeight="1" x14ac:dyDescent="0.3">
      <c r="A1765" s="3">
        <v>2021</v>
      </c>
      <c r="B1765" s="3" t="s">
        <v>369</v>
      </c>
      <c r="C1765" s="5">
        <v>44281</v>
      </c>
      <c r="D1765" s="79" t="s">
        <v>312</v>
      </c>
      <c r="E1765" s="3"/>
      <c r="F1765" s="2"/>
      <c r="G1765" s="2">
        <v>1.8</v>
      </c>
      <c r="H1765" s="4">
        <f t="shared" si="27"/>
        <v>2933.2900000000145</v>
      </c>
      <c r="I1765" s="1"/>
      <c r="J1765" s="3">
        <v>2725</v>
      </c>
      <c r="K1765" s="3"/>
    </row>
    <row r="1766" spans="1:11" s="11" customFormat="1" ht="22.5" hidden="1" customHeight="1" x14ac:dyDescent="0.3">
      <c r="A1766" s="3">
        <v>2021</v>
      </c>
      <c r="B1766" s="3" t="s">
        <v>369</v>
      </c>
      <c r="C1766" s="5">
        <v>44285</v>
      </c>
      <c r="D1766" s="79" t="s">
        <v>313</v>
      </c>
      <c r="E1766" s="3"/>
      <c r="F1766" s="2">
        <v>30000</v>
      </c>
      <c r="G1766" s="2"/>
      <c r="H1766" s="4">
        <f t="shared" si="27"/>
        <v>32933.290000000015</v>
      </c>
      <c r="I1766" s="1"/>
      <c r="J1766" s="3" t="s">
        <v>17</v>
      </c>
      <c r="K1766" s="3"/>
    </row>
    <row r="1767" spans="1:11" s="11" customFormat="1" ht="22.5" hidden="1" customHeight="1" x14ac:dyDescent="0.3">
      <c r="A1767" s="3">
        <v>2021</v>
      </c>
      <c r="B1767" s="3" t="s">
        <v>369</v>
      </c>
      <c r="C1767" s="5">
        <v>44285</v>
      </c>
      <c r="D1767" s="79" t="s">
        <v>40</v>
      </c>
      <c r="E1767" s="3" t="s">
        <v>100</v>
      </c>
      <c r="F1767" s="2"/>
      <c r="G1767" s="2">
        <v>7000</v>
      </c>
      <c r="H1767" s="4">
        <f t="shared" si="27"/>
        <v>25933.290000000015</v>
      </c>
      <c r="I1767" s="1"/>
      <c r="J1767" s="3">
        <v>2426</v>
      </c>
      <c r="K1767" s="3"/>
    </row>
    <row r="1768" spans="1:11" s="11" customFormat="1" ht="22.5" hidden="1" customHeight="1" x14ac:dyDescent="0.3">
      <c r="A1768" s="3">
        <v>2021</v>
      </c>
      <c r="B1768" s="3" t="s">
        <v>369</v>
      </c>
      <c r="C1768" s="5">
        <v>44285</v>
      </c>
      <c r="D1768" s="79" t="s">
        <v>520</v>
      </c>
      <c r="E1768" s="3" t="s">
        <v>100</v>
      </c>
      <c r="F1768" s="2"/>
      <c r="G1768" s="2">
        <v>5940</v>
      </c>
      <c r="H1768" s="4">
        <f t="shared" si="27"/>
        <v>19993.290000000015</v>
      </c>
      <c r="I1768" s="1"/>
      <c r="J1768" s="3">
        <v>2427</v>
      </c>
      <c r="K1768" s="3"/>
    </row>
    <row r="1769" spans="1:11" s="11" customFormat="1" ht="22.5" hidden="1" customHeight="1" x14ac:dyDescent="0.3">
      <c r="A1769" s="3">
        <v>2021</v>
      </c>
      <c r="B1769" s="3" t="s">
        <v>369</v>
      </c>
      <c r="C1769" s="5">
        <v>44285</v>
      </c>
      <c r="D1769" s="79" t="s">
        <v>312</v>
      </c>
      <c r="E1769" s="3"/>
      <c r="F1769" s="2"/>
      <c r="G1769" s="2">
        <v>0.2</v>
      </c>
      <c r="H1769" s="4">
        <f t="shared" si="27"/>
        <v>19993.090000000015</v>
      </c>
      <c r="I1769" s="1"/>
      <c r="J1769" s="3">
        <v>2725</v>
      </c>
      <c r="K1769" s="3"/>
    </row>
    <row r="1770" spans="1:11" s="11" customFormat="1" ht="22.5" hidden="1" customHeight="1" x14ac:dyDescent="0.3">
      <c r="A1770" s="3">
        <v>2021</v>
      </c>
      <c r="B1770" s="3" t="s">
        <v>369</v>
      </c>
      <c r="C1770" s="5">
        <v>44286</v>
      </c>
      <c r="D1770" s="79" t="s">
        <v>322</v>
      </c>
      <c r="E1770" s="3"/>
      <c r="F1770" s="2"/>
      <c r="G1770" s="2">
        <v>5000</v>
      </c>
      <c r="H1770" s="4">
        <f t="shared" si="27"/>
        <v>14993.090000000015</v>
      </c>
      <c r="I1770" s="1"/>
      <c r="J1770" s="3">
        <v>1682</v>
      </c>
      <c r="K1770" s="3"/>
    </row>
    <row r="1771" spans="1:11" s="80" customFormat="1" ht="22.5" hidden="1" customHeight="1" thickBot="1" x14ac:dyDescent="0.35">
      <c r="A1771" s="34">
        <v>2021</v>
      </c>
      <c r="B1771" s="34" t="s">
        <v>369</v>
      </c>
      <c r="C1771" s="19">
        <v>44286</v>
      </c>
      <c r="D1771" s="132" t="s">
        <v>313</v>
      </c>
      <c r="E1771" s="34"/>
      <c r="F1771" s="21">
        <v>20000</v>
      </c>
      <c r="G1771" s="21"/>
      <c r="H1771" s="22">
        <f t="shared" si="27"/>
        <v>34993.090000000011</v>
      </c>
      <c r="I1771" s="24"/>
      <c r="J1771" s="34" t="s">
        <v>17</v>
      </c>
      <c r="K1771" s="34"/>
    </row>
    <row r="1772" spans="1:11" s="11" customFormat="1" ht="22.5" hidden="1" customHeight="1" x14ac:dyDescent="0.3">
      <c r="A1772" s="3">
        <v>2021</v>
      </c>
      <c r="B1772" s="3" t="s">
        <v>389</v>
      </c>
      <c r="C1772" s="5">
        <v>44287</v>
      </c>
      <c r="D1772" s="79" t="s">
        <v>312</v>
      </c>
      <c r="E1772" s="3"/>
      <c r="F1772" s="2"/>
      <c r="G1772" s="2">
        <v>40</v>
      </c>
      <c r="H1772" s="4">
        <f t="shared" si="27"/>
        <v>34953.090000000011</v>
      </c>
      <c r="I1772" s="1"/>
      <c r="J1772" s="3">
        <v>2758</v>
      </c>
      <c r="K1772" s="3"/>
    </row>
    <row r="1773" spans="1:11" s="11" customFormat="1" ht="22.5" hidden="1" customHeight="1" x14ac:dyDescent="0.3">
      <c r="A1773" s="3">
        <v>2021</v>
      </c>
      <c r="B1773" s="3" t="s">
        <v>389</v>
      </c>
      <c r="C1773" s="5">
        <v>44287</v>
      </c>
      <c r="D1773" s="79" t="s">
        <v>322</v>
      </c>
      <c r="E1773" s="3"/>
      <c r="F1773" s="2"/>
      <c r="G1773" s="2">
        <v>5000</v>
      </c>
      <c r="H1773" s="4">
        <f t="shared" si="27"/>
        <v>29953.090000000011</v>
      </c>
      <c r="I1773" s="1"/>
      <c r="J1773" s="3">
        <v>1683</v>
      </c>
      <c r="K1773" s="3"/>
    </row>
    <row r="1774" spans="1:11" s="11" customFormat="1" ht="22.5" hidden="1" customHeight="1" x14ac:dyDescent="0.3">
      <c r="A1774" s="3">
        <v>2021</v>
      </c>
      <c r="B1774" s="3" t="s">
        <v>389</v>
      </c>
      <c r="C1774" s="5">
        <v>44287</v>
      </c>
      <c r="D1774" s="79" t="s">
        <v>323</v>
      </c>
      <c r="E1774" s="3"/>
      <c r="F1774" s="2"/>
      <c r="G1774" s="2">
        <v>5000</v>
      </c>
      <c r="H1774" s="4">
        <f t="shared" si="27"/>
        <v>24953.090000000011</v>
      </c>
      <c r="I1774" s="1"/>
      <c r="J1774" s="3">
        <v>2759</v>
      </c>
      <c r="K1774" s="3"/>
    </row>
    <row r="1775" spans="1:11" s="11" customFormat="1" ht="22.5" hidden="1" customHeight="1" x14ac:dyDescent="0.3">
      <c r="A1775" s="3">
        <v>2021</v>
      </c>
      <c r="B1775" s="3" t="s">
        <v>389</v>
      </c>
      <c r="C1775" s="5">
        <v>44288</v>
      </c>
      <c r="D1775" s="79" t="s">
        <v>482</v>
      </c>
      <c r="E1775" s="3" t="s">
        <v>310</v>
      </c>
      <c r="F1775" s="2">
        <v>4180</v>
      </c>
      <c r="G1775" s="2"/>
      <c r="H1775" s="4">
        <f t="shared" si="27"/>
        <v>29133.090000000011</v>
      </c>
      <c r="I1775" s="1"/>
      <c r="J1775" s="3">
        <v>1088</v>
      </c>
      <c r="K1775" s="3"/>
    </row>
    <row r="1776" spans="1:11" s="11" customFormat="1" ht="22.5" hidden="1" customHeight="1" x14ac:dyDescent="0.3">
      <c r="A1776" s="3">
        <v>2021</v>
      </c>
      <c r="B1776" s="3" t="s">
        <v>389</v>
      </c>
      <c r="C1776" s="5">
        <v>44288</v>
      </c>
      <c r="D1776" s="79" t="s">
        <v>394</v>
      </c>
      <c r="E1776" s="3" t="s">
        <v>310</v>
      </c>
      <c r="F1776" s="2">
        <v>6300</v>
      </c>
      <c r="G1776" s="2"/>
      <c r="H1776" s="4">
        <f t="shared" si="27"/>
        <v>35433.090000000011</v>
      </c>
      <c r="I1776" s="1"/>
      <c r="J1776" s="3">
        <v>1089</v>
      </c>
      <c r="K1776" s="3"/>
    </row>
    <row r="1777" spans="1:11" s="11" customFormat="1" ht="22.5" hidden="1" customHeight="1" x14ac:dyDescent="0.3">
      <c r="A1777" s="3">
        <v>2021</v>
      </c>
      <c r="B1777" s="3" t="s">
        <v>389</v>
      </c>
      <c r="C1777" s="5">
        <v>44291</v>
      </c>
      <c r="D1777" s="79" t="s">
        <v>461</v>
      </c>
      <c r="E1777" s="3" t="s">
        <v>310</v>
      </c>
      <c r="F1777" s="2">
        <v>2300</v>
      </c>
      <c r="G1777" s="2"/>
      <c r="H1777" s="4">
        <f t="shared" si="27"/>
        <v>37733.090000000011</v>
      </c>
      <c r="I1777" s="1"/>
      <c r="J1777" s="3">
        <v>1090</v>
      </c>
      <c r="K1777" s="3"/>
    </row>
    <row r="1778" spans="1:11" s="11" customFormat="1" ht="22.5" hidden="1" customHeight="1" x14ac:dyDescent="0.3">
      <c r="A1778" s="3">
        <v>2021</v>
      </c>
      <c r="B1778" s="3" t="s">
        <v>389</v>
      </c>
      <c r="C1778" s="5">
        <v>44291</v>
      </c>
      <c r="D1778" s="79" t="s">
        <v>40</v>
      </c>
      <c r="E1778" s="3" t="s">
        <v>100</v>
      </c>
      <c r="F1778" s="2"/>
      <c r="G1778" s="2">
        <v>8000</v>
      </c>
      <c r="H1778" s="4">
        <f t="shared" si="27"/>
        <v>29733.090000000011</v>
      </c>
      <c r="I1778" s="1"/>
      <c r="J1778" s="3">
        <v>2428</v>
      </c>
      <c r="K1778" s="3"/>
    </row>
    <row r="1779" spans="1:11" s="11" customFormat="1" ht="22.5" hidden="1" customHeight="1" x14ac:dyDescent="0.3">
      <c r="A1779" s="3">
        <v>2021</v>
      </c>
      <c r="B1779" s="3" t="s">
        <v>389</v>
      </c>
      <c r="C1779" s="5">
        <v>44291</v>
      </c>
      <c r="D1779" s="79" t="s">
        <v>555</v>
      </c>
      <c r="E1779" s="3"/>
      <c r="F1779" s="2"/>
      <c r="G1779" s="2">
        <v>2500</v>
      </c>
      <c r="H1779" s="4">
        <f t="shared" si="27"/>
        <v>27233.090000000011</v>
      </c>
      <c r="I1779" s="1"/>
      <c r="J1779" s="3">
        <v>2760</v>
      </c>
      <c r="K1779" s="3"/>
    </row>
    <row r="1780" spans="1:11" s="11" customFormat="1" ht="22.5" hidden="1" customHeight="1" x14ac:dyDescent="0.3">
      <c r="A1780" s="3">
        <v>2021</v>
      </c>
      <c r="B1780" s="3" t="s">
        <v>389</v>
      </c>
      <c r="C1780" s="5">
        <v>44291</v>
      </c>
      <c r="D1780" s="79" t="s">
        <v>145</v>
      </c>
      <c r="E1780" s="3"/>
      <c r="F1780" s="2"/>
      <c r="G1780" s="2">
        <v>2880</v>
      </c>
      <c r="H1780" s="4">
        <f t="shared" si="27"/>
        <v>24353.090000000011</v>
      </c>
      <c r="I1780" s="1"/>
      <c r="J1780" s="3">
        <v>2761</v>
      </c>
      <c r="K1780" s="3"/>
    </row>
    <row r="1781" spans="1:11" s="11" customFormat="1" ht="22.5" hidden="1" customHeight="1" x14ac:dyDescent="0.3">
      <c r="A1781" s="3">
        <v>2021</v>
      </c>
      <c r="B1781" s="3" t="s">
        <v>389</v>
      </c>
      <c r="C1781" s="5">
        <v>44291</v>
      </c>
      <c r="D1781" s="79" t="s">
        <v>530</v>
      </c>
      <c r="E1781" s="3"/>
      <c r="F1781" s="2"/>
      <c r="G1781" s="2">
        <v>4032</v>
      </c>
      <c r="H1781" s="4">
        <f t="shared" si="27"/>
        <v>20321.090000000011</v>
      </c>
      <c r="I1781" s="1"/>
      <c r="J1781" s="3">
        <v>2762</v>
      </c>
      <c r="K1781" s="3"/>
    </row>
    <row r="1782" spans="1:11" s="11" customFormat="1" ht="22.5" hidden="1" customHeight="1" x14ac:dyDescent="0.3">
      <c r="A1782" s="3">
        <v>2021</v>
      </c>
      <c r="B1782" s="3" t="s">
        <v>389</v>
      </c>
      <c r="C1782" s="5">
        <v>44291</v>
      </c>
      <c r="D1782" s="79" t="s">
        <v>312</v>
      </c>
      <c r="E1782" s="3"/>
      <c r="F1782" s="2"/>
      <c r="G1782" s="2">
        <v>0.5</v>
      </c>
      <c r="H1782" s="4">
        <f t="shared" si="27"/>
        <v>20320.590000000011</v>
      </c>
      <c r="I1782" s="1"/>
      <c r="J1782" s="3">
        <v>2758</v>
      </c>
      <c r="K1782" s="3"/>
    </row>
    <row r="1783" spans="1:11" s="11" customFormat="1" ht="22.5" hidden="1" customHeight="1" x14ac:dyDescent="0.3">
      <c r="A1783" s="3">
        <v>2021</v>
      </c>
      <c r="B1783" s="3" t="s">
        <v>389</v>
      </c>
      <c r="C1783" s="5">
        <v>44293</v>
      </c>
      <c r="D1783" s="79" t="s">
        <v>313</v>
      </c>
      <c r="E1783" s="3"/>
      <c r="F1783" s="2">
        <v>23000</v>
      </c>
      <c r="G1783" s="2"/>
      <c r="H1783" s="4">
        <f t="shared" si="27"/>
        <v>43320.590000000011</v>
      </c>
      <c r="I1783" s="1"/>
      <c r="J1783" s="3" t="s">
        <v>17</v>
      </c>
      <c r="K1783" s="3"/>
    </row>
    <row r="1784" spans="1:11" s="11" customFormat="1" ht="22.5" hidden="1" customHeight="1" x14ac:dyDescent="0.3">
      <c r="A1784" s="3">
        <v>2021</v>
      </c>
      <c r="B1784" s="3" t="s">
        <v>389</v>
      </c>
      <c r="C1784" s="5">
        <v>44293</v>
      </c>
      <c r="D1784" s="79" t="s">
        <v>40</v>
      </c>
      <c r="E1784" s="3" t="s">
        <v>100</v>
      </c>
      <c r="F1784" s="2"/>
      <c r="G1784" s="2">
        <v>10000</v>
      </c>
      <c r="H1784" s="4">
        <f t="shared" si="27"/>
        <v>33320.590000000011</v>
      </c>
      <c r="I1784" s="1"/>
      <c r="J1784" s="3">
        <v>2429</v>
      </c>
      <c r="K1784" s="3"/>
    </row>
    <row r="1785" spans="1:11" s="11" customFormat="1" ht="22.5" hidden="1" customHeight="1" x14ac:dyDescent="0.3">
      <c r="A1785" s="3">
        <v>2021</v>
      </c>
      <c r="B1785" s="3" t="s">
        <v>389</v>
      </c>
      <c r="C1785" s="5">
        <v>44293</v>
      </c>
      <c r="D1785" s="79" t="s">
        <v>312</v>
      </c>
      <c r="E1785" s="3"/>
      <c r="F1785" s="2"/>
      <c r="G1785" s="2">
        <v>0.1</v>
      </c>
      <c r="H1785" s="4">
        <f t="shared" si="27"/>
        <v>33320.490000000013</v>
      </c>
      <c r="I1785" s="1"/>
      <c r="J1785" s="3">
        <v>2758</v>
      </c>
      <c r="K1785" s="3"/>
    </row>
    <row r="1786" spans="1:11" s="11" customFormat="1" ht="22.5" hidden="1" customHeight="1" x14ac:dyDescent="0.3">
      <c r="A1786" s="3">
        <v>2021</v>
      </c>
      <c r="B1786" s="3" t="s">
        <v>389</v>
      </c>
      <c r="C1786" s="5">
        <v>44293</v>
      </c>
      <c r="D1786" s="79" t="s">
        <v>323</v>
      </c>
      <c r="E1786" s="3"/>
      <c r="F1786" s="2"/>
      <c r="G1786" s="2">
        <v>3000</v>
      </c>
      <c r="H1786" s="4">
        <f t="shared" si="27"/>
        <v>30320.490000000013</v>
      </c>
      <c r="I1786" s="1"/>
      <c r="J1786" s="3">
        <v>2763</v>
      </c>
      <c r="K1786" s="3"/>
    </row>
    <row r="1787" spans="1:11" s="11" customFormat="1" ht="22.5" hidden="1" customHeight="1" x14ac:dyDescent="0.3">
      <c r="A1787" s="3">
        <v>2021</v>
      </c>
      <c r="B1787" s="3" t="s">
        <v>389</v>
      </c>
      <c r="C1787" s="5">
        <v>44293</v>
      </c>
      <c r="D1787" s="79" t="s">
        <v>322</v>
      </c>
      <c r="E1787" s="3"/>
      <c r="F1787" s="2"/>
      <c r="G1787" s="2">
        <v>5000</v>
      </c>
      <c r="H1787" s="4">
        <f t="shared" si="27"/>
        <v>25320.490000000013</v>
      </c>
      <c r="I1787" s="1"/>
      <c r="J1787" s="3">
        <v>1684</v>
      </c>
      <c r="K1787" s="3"/>
    </row>
    <row r="1788" spans="1:11" s="11" customFormat="1" ht="22.5" hidden="1" customHeight="1" x14ac:dyDescent="0.3">
      <c r="A1788" s="3">
        <v>2021</v>
      </c>
      <c r="B1788" s="3" t="s">
        <v>389</v>
      </c>
      <c r="C1788" s="5">
        <v>44293</v>
      </c>
      <c r="D1788" s="79" t="s">
        <v>86</v>
      </c>
      <c r="E1788" s="3"/>
      <c r="F1788" s="2"/>
      <c r="G1788" s="2">
        <v>20904.3</v>
      </c>
      <c r="H1788" s="4">
        <f t="shared" si="27"/>
        <v>4416.1900000000132</v>
      </c>
      <c r="I1788" s="1"/>
      <c r="J1788" s="3">
        <v>2764</v>
      </c>
      <c r="K1788" s="3"/>
    </row>
    <row r="1789" spans="1:11" s="11" customFormat="1" ht="22.5" hidden="1" customHeight="1" x14ac:dyDescent="0.3">
      <c r="A1789" s="3">
        <v>2021</v>
      </c>
      <c r="B1789" s="3" t="s">
        <v>389</v>
      </c>
      <c r="C1789" s="5">
        <v>44294</v>
      </c>
      <c r="D1789" s="79" t="s">
        <v>198</v>
      </c>
      <c r="E1789" s="3" t="s">
        <v>310</v>
      </c>
      <c r="F1789" s="2">
        <v>2500</v>
      </c>
      <c r="G1789" s="2"/>
      <c r="H1789" s="4">
        <f t="shared" si="27"/>
        <v>6916.1900000000132</v>
      </c>
      <c r="I1789" s="1"/>
      <c r="J1789" s="3">
        <v>1091</v>
      </c>
      <c r="K1789" s="3"/>
    </row>
    <row r="1790" spans="1:11" s="11" customFormat="1" ht="22.5" hidden="1" customHeight="1" x14ac:dyDescent="0.3">
      <c r="A1790" s="3">
        <v>2021</v>
      </c>
      <c r="B1790" s="3" t="s">
        <v>389</v>
      </c>
      <c r="C1790" s="5">
        <v>44294</v>
      </c>
      <c r="D1790" s="79" t="s">
        <v>460</v>
      </c>
      <c r="E1790" s="3" t="s">
        <v>310</v>
      </c>
      <c r="F1790" s="2">
        <v>2200</v>
      </c>
      <c r="G1790" s="2"/>
      <c r="H1790" s="4">
        <f t="shared" si="27"/>
        <v>9116.1900000000132</v>
      </c>
      <c r="I1790" s="1"/>
      <c r="J1790" s="3">
        <v>1092</v>
      </c>
      <c r="K1790" s="3"/>
    </row>
    <row r="1791" spans="1:11" s="11" customFormat="1" ht="22.5" hidden="1" customHeight="1" x14ac:dyDescent="0.3">
      <c r="A1791" s="3">
        <v>2021</v>
      </c>
      <c r="B1791" s="3" t="s">
        <v>389</v>
      </c>
      <c r="C1791" s="5">
        <v>44294</v>
      </c>
      <c r="D1791" s="79" t="s">
        <v>151</v>
      </c>
      <c r="E1791" s="3" t="s">
        <v>310</v>
      </c>
      <c r="F1791" s="2">
        <v>5244</v>
      </c>
      <c r="G1791" s="2"/>
      <c r="H1791" s="4">
        <f t="shared" si="27"/>
        <v>14360.190000000013</v>
      </c>
      <c r="I1791" s="1"/>
      <c r="J1791" s="3">
        <v>1093</v>
      </c>
      <c r="K1791" s="3"/>
    </row>
    <row r="1792" spans="1:11" s="11" customFormat="1" ht="22.5" hidden="1" customHeight="1" x14ac:dyDescent="0.3">
      <c r="A1792" s="3">
        <v>2021</v>
      </c>
      <c r="B1792" s="3" t="s">
        <v>389</v>
      </c>
      <c r="C1792" s="5">
        <v>44295</v>
      </c>
      <c r="D1792" s="79" t="s">
        <v>376</v>
      </c>
      <c r="E1792" s="3" t="s">
        <v>100</v>
      </c>
      <c r="F1792" s="2"/>
      <c r="G1792" s="2">
        <v>400</v>
      </c>
      <c r="H1792" s="4">
        <f t="shared" si="27"/>
        <v>13960.190000000013</v>
      </c>
      <c r="I1792" s="1"/>
      <c r="J1792" s="3">
        <v>2430</v>
      </c>
      <c r="K1792" s="3"/>
    </row>
    <row r="1793" spans="1:11" s="11" customFormat="1" ht="22.5" hidden="1" customHeight="1" x14ac:dyDescent="0.3">
      <c r="A1793" s="3">
        <v>2021</v>
      </c>
      <c r="B1793" s="3" t="s">
        <v>389</v>
      </c>
      <c r="C1793" s="5">
        <v>44295</v>
      </c>
      <c r="D1793" s="79" t="s">
        <v>556</v>
      </c>
      <c r="E1793" s="3"/>
      <c r="F1793" s="2"/>
      <c r="G1793" s="2">
        <v>2410</v>
      </c>
      <c r="H1793" s="4">
        <f t="shared" si="27"/>
        <v>11550.190000000013</v>
      </c>
      <c r="I1793" s="1"/>
      <c r="J1793" s="3">
        <v>2765</v>
      </c>
      <c r="K1793" s="3"/>
    </row>
    <row r="1794" spans="1:11" s="11" customFormat="1" ht="22.5" hidden="1" customHeight="1" x14ac:dyDescent="0.3">
      <c r="A1794" s="3">
        <v>2021</v>
      </c>
      <c r="B1794" s="3" t="s">
        <v>389</v>
      </c>
      <c r="C1794" s="5">
        <v>44295</v>
      </c>
      <c r="D1794" s="79" t="s">
        <v>441</v>
      </c>
      <c r="E1794" s="3"/>
      <c r="F1794" s="2"/>
      <c r="G1794" s="2">
        <v>2948</v>
      </c>
      <c r="H1794" s="4">
        <f t="shared" si="27"/>
        <v>8602.1900000000132</v>
      </c>
      <c r="I1794" s="1"/>
      <c r="J1794" s="3">
        <v>2766</v>
      </c>
      <c r="K1794" s="3"/>
    </row>
    <row r="1795" spans="1:11" s="11" customFormat="1" ht="22.5" hidden="1" customHeight="1" x14ac:dyDescent="0.3">
      <c r="A1795" s="3">
        <v>2021</v>
      </c>
      <c r="B1795" s="3" t="s">
        <v>389</v>
      </c>
      <c r="C1795" s="5">
        <v>44295</v>
      </c>
      <c r="D1795" s="79" t="s">
        <v>457</v>
      </c>
      <c r="E1795" s="3"/>
      <c r="F1795" s="2"/>
      <c r="G1795" s="2">
        <v>3600</v>
      </c>
      <c r="H1795" s="4">
        <f t="shared" si="27"/>
        <v>5002.1900000000132</v>
      </c>
      <c r="I1795" s="1"/>
      <c r="J1795" s="3">
        <v>2767</v>
      </c>
      <c r="K1795" s="3"/>
    </row>
    <row r="1796" spans="1:11" s="11" customFormat="1" ht="22.5" hidden="1" customHeight="1" x14ac:dyDescent="0.3">
      <c r="A1796" s="3">
        <v>2021</v>
      </c>
      <c r="B1796" s="3" t="s">
        <v>389</v>
      </c>
      <c r="C1796" s="5">
        <v>44295</v>
      </c>
      <c r="D1796" s="79" t="s">
        <v>312</v>
      </c>
      <c r="E1796" s="3"/>
      <c r="F1796" s="2"/>
      <c r="G1796" s="2">
        <v>0.3</v>
      </c>
      <c r="H1796" s="4">
        <f t="shared" ref="H1796:H1859" si="28">H1795+F1796-G1796</f>
        <v>5001.8900000000131</v>
      </c>
      <c r="I1796" s="1"/>
      <c r="J1796" s="3">
        <v>2758</v>
      </c>
      <c r="K1796" s="3"/>
    </row>
    <row r="1797" spans="1:11" s="11" customFormat="1" ht="22.5" hidden="1" customHeight="1" x14ac:dyDescent="0.3">
      <c r="A1797" s="3">
        <v>2021</v>
      </c>
      <c r="B1797" s="3" t="s">
        <v>389</v>
      </c>
      <c r="C1797" s="5">
        <v>44295</v>
      </c>
      <c r="D1797" s="79" t="s">
        <v>313</v>
      </c>
      <c r="E1797" s="3"/>
      <c r="F1797" s="2">
        <v>10000</v>
      </c>
      <c r="G1797" s="2"/>
      <c r="H1797" s="4">
        <f t="shared" si="28"/>
        <v>15001.890000000014</v>
      </c>
      <c r="I1797" s="1"/>
      <c r="J1797" s="3" t="s">
        <v>17</v>
      </c>
      <c r="K1797" s="3"/>
    </row>
    <row r="1798" spans="1:11" s="11" customFormat="1" ht="22.5" hidden="1" customHeight="1" x14ac:dyDescent="0.3">
      <c r="A1798" s="3">
        <v>2021</v>
      </c>
      <c r="B1798" s="3" t="s">
        <v>389</v>
      </c>
      <c r="C1798" s="5">
        <v>44295</v>
      </c>
      <c r="D1798" s="79" t="s">
        <v>323</v>
      </c>
      <c r="E1798" s="3"/>
      <c r="F1798" s="2"/>
      <c r="G1798" s="2">
        <v>3000</v>
      </c>
      <c r="H1798" s="4">
        <f t="shared" si="28"/>
        <v>12001.890000000014</v>
      </c>
      <c r="I1798" s="1"/>
      <c r="J1798" s="3">
        <v>2768</v>
      </c>
      <c r="K1798" s="3"/>
    </row>
    <row r="1799" spans="1:11" s="11" customFormat="1" ht="22.5" hidden="1" customHeight="1" x14ac:dyDescent="0.3">
      <c r="A1799" s="3">
        <v>2021</v>
      </c>
      <c r="B1799" s="3" t="s">
        <v>389</v>
      </c>
      <c r="C1799" s="5">
        <v>44299</v>
      </c>
      <c r="D1799" s="79" t="s">
        <v>323</v>
      </c>
      <c r="E1799" s="3"/>
      <c r="F1799" s="2"/>
      <c r="G1799" s="2">
        <v>5000</v>
      </c>
      <c r="H1799" s="4">
        <f t="shared" si="28"/>
        <v>7001.890000000014</v>
      </c>
      <c r="I1799" s="1"/>
      <c r="J1799" s="3">
        <v>2769</v>
      </c>
      <c r="K1799" s="3"/>
    </row>
    <row r="1800" spans="1:11" s="11" customFormat="1" ht="22.5" hidden="1" customHeight="1" x14ac:dyDescent="0.3">
      <c r="A1800" s="3">
        <v>2021</v>
      </c>
      <c r="B1800" s="3" t="s">
        <v>389</v>
      </c>
      <c r="C1800" s="5">
        <v>44299</v>
      </c>
      <c r="D1800" s="79" t="s">
        <v>313</v>
      </c>
      <c r="E1800" s="3"/>
      <c r="F1800" s="2">
        <v>25000</v>
      </c>
      <c r="G1800" s="2"/>
      <c r="H1800" s="4">
        <f t="shared" si="28"/>
        <v>32001.890000000014</v>
      </c>
      <c r="I1800" s="1"/>
      <c r="J1800" s="3" t="s">
        <v>17</v>
      </c>
      <c r="K1800" s="3"/>
    </row>
    <row r="1801" spans="1:11" s="11" customFormat="1" ht="22.5" hidden="1" customHeight="1" x14ac:dyDescent="0.3">
      <c r="A1801" s="3">
        <v>2021</v>
      </c>
      <c r="B1801" s="3" t="s">
        <v>389</v>
      </c>
      <c r="C1801" s="5">
        <v>44299</v>
      </c>
      <c r="D1801" s="79" t="s">
        <v>40</v>
      </c>
      <c r="E1801" s="3" t="s">
        <v>100</v>
      </c>
      <c r="F1801" s="2"/>
      <c r="G1801" s="2">
        <v>10000</v>
      </c>
      <c r="H1801" s="4">
        <f t="shared" si="28"/>
        <v>22001.890000000014</v>
      </c>
      <c r="I1801" s="1"/>
      <c r="J1801" s="3">
        <v>2431</v>
      </c>
      <c r="K1801" s="3"/>
    </row>
    <row r="1802" spans="1:11" s="11" customFormat="1" ht="22.5" hidden="1" customHeight="1" x14ac:dyDescent="0.3">
      <c r="A1802" s="3">
        <v>2021</v>
      </c>
      <c r="B1802" s="3" t="s">
        <v>389</v>
      </c>
      <c r="C1802" s="5">
        <v>44299</v>
      </c>
      <c r="D1802" s="79" t="s">
        <v>312</v>
      </c>
      <c r="E1802" s="3"/>
      <c r="F1802" s="2"/>
      <c r="G1802" s="2">
        <v>0.1</v>
      </c>
      <c r="H1802" s="4">
        <f t="shared" si="28"/>
        <v>22001.790000000015</v>
      </c>
      <c r="I1802" s="1"/>
      <c r="J1802" s="3">
        <v>2758</v>
      </c>
      <c r="K1802" s="3"/>
    </row>
    <row r="1803" spans="1:11" s="11" customFormat="1" ht="22.5" hidden="1" customHeight="1" x14ac:dyDescent="0.3">
      <c r="A1803" s="3">
        <v>2021</v>
      </c>
      <c r="B1803" s="3" t="s">
        <v>389</v>
      </c>
      <c r="C1803" s="5">
        <v>44299</v>
      </c>
      <c r="D1803" s="79" t="s">
        <v>42</v>
      </c>
      <c r="E1803" s="3"/>
      <c r="F1803" s="2"/>
      <c r="G1803" s="2">
        <v>3300</v>
      </c>
      <c r="H1803" s="4">
        <f t="shared" si="28"/>
        <v>18701.790000000015</v>
      </c>
      <c r="I1803" s="1"/>
      <c r="J1803" s="3">
        <v>2770</v>
      </c>
      <c r="K1803" s="3"/>
    </row>
    <row r="1804" spans="1:11" s="11" customFormat="1" ht="22.5" hidden="1" customHeight="1" x14ac:dyDescent="0.3">
      <c r="A1804" s="3">
        <v>2021</v>
      </c>
      <c r="B1804" s="3" t="s">
        <v>389</v>
      </c>
      <c r="C1804" s="5">
        <v>44299</v>
      </c>
      <c r="D1804" s="79" t="s">
        <v>30</v>
      </c>
      <c r="E1804" s="3"/>
      <c r="F1804" s="2"/>
      <c r="G1804" s="2">
        <v>328.4</v>
      </c>
      <c r="H1804" s="4">
        <f t="shared" si="28"/>
        <v>18373.390000000014</v>
      </c>
      <c r="I1804" s="1"/>
      <c r="J1804" s="3">
        <v>2771</v>
      </c>
      <c r="K1804" s="3"/>
    </row>
    <row r="1805" spans="1:11" s="11" customFormat="1" ht="22.5" hidden="1" customHeight="1" x14ac:dyDescent="0.3">
      <c r="A1805" s="3">
        <v>2021</v>
      </c>
      <c r="B1805" s="3" t="s">
        <v>389</v>
      </c>
      <c r="C1805" s="5">
        <v>44299</v>
      </c>
      <c r="D1805" s="79" t="s">
        <v>112</v>
      </c>
      <c r="E1805" s="3"/>
      <c r="F1805" s="2"/>
      <c r="G1805" s="2">
        <v>58.4</v>
      </c>
      <c r="H1805" s="4">
        <f t="shared" si="28"/>
        <v>18314.990000000013</v>
      </c>
      <c r="I1805" s="1"/>
      <c r="J1805" s="3">
        <v>2772</v>
      </c>
      <c r="K1805" s="3"/>
    </row>
    <row r="1806" spans="1:11" s="11" customFormat="1" ht="22.5" hidden="1" customHeight="1" x14ac:dyDescent="0.3">
      <c r="A1806" s="3">
        <v>2021</v>
      </c>
      <c r="B1806" s="3" t="s">
        <v>389</v>
      </c>
      <c r="C1806" s="5">
        <v>44299</v>
      </c>
      <c r="D1806" s="79" t="s">
        <v>35</v>
      </c>
      <c r="E1806" s="3"/>
      <c r="F1806" s="2"/>
      <c r="G1806" s="2">
        <v>300</v>
      </c>
      <c r="H1806" s="4">
        <f t="shared" si="28"/>
        <v>18014.990000000013</v>
      </c>
      <c r="I1806" s="1"/>
      <c r="J1806" s="3">
        <v>2773</v>
      </c>
      <c r="K1806" s="3"/>
    </row>
    <row r="1807" spans="1:11" s="11" customFormat="1" ht="22.5" hidden="1" customHeight="1" x14ac:dyDescent="0.3">
      <c r="A1807" s="3">
        <v>2021</v>
      </c>
      <c r="B1807" s="3" t="s">
        <v>389</v>
      </c>
      <c r="C1807" s="5">
        <v>44299</v>
      </c>
      <c r="D1807" s="79" t="s">
        <v>1447</v>
      </c>
      <c r="E1807" s="3" t="s">
        <v>310</v>
      </c>
      <c r="F1807" s="2">
        <v>4300</v>
      </c>
      <c r="G1807" s="2"/>
      <c r="H1807" s="4">
        <f t="shared" si="28"/>
        <v>22314.990000000013</v>
      </c>
      <c r="I1807" s="1"/>
      <c r="J1807" s="3">
        <v>1101</v>
      </c>
      <c r="K1807" s="3"/>
    </row>
    <row r="1808" spans="1:11" s="11" customFormat="1" ht="22.5" hidden="1" customHeight="1" x14ac:dyDescent="0.3">
      <c r="A1808" s="3">
        <v>2021</v>
      </c>
      <c r="B1808" s="3" t="s">
        <v>389</v>
      </c>
      <c r="C1808" s="5">
        <v>44300</v>
      </c>
      <c r="D1808" s="79" t="s">
        <v>40</v>
      </c>
      <c r="E1808" s="3" t="s">
        <v>100</v>
      </c>
      <c r="F1808" s="2"/>
      <c r="G1808" s="2">
        <v>8000</v>
      </c>
      <c r="H1808" s="4">
        <f t="shared" si="28"/>
        <v>14314.990000000013</v>
      </c>
      <c r="I1808" s="1"/>
      <c r="J1808" s="3">
        <v>2432</v>
      </c>
      <c r="K1808" s="3"/>
    </row>
    <row r="1809" spans="1:11" s="11" customFormat="1" ht="22.5" hidden="1" customHeight="1" x14ac:dyDescent="0.3">
      <c r="A1809" s="3">
        <v>2021</v>
      </c>
      <c r="B1809" s="3" t="s">
        <v>389</v>
      </c>
      <c r="C1809" s="5">
        <v>44300</v>
      </c>
      <c r="D1809" s="79" t="s">
        <v>312</v>
      </c>
      <c r="E1809" s="3"/>
      <c r="F1809" s="2"/>
      <c r="G1809" s="2">
        <v>0.1</v>
      </c>
      <c r="H1809" s="4">
        <f t="shared" si="28"/>
        <v>14314.890000000012</v>
      </c>
      <c r="I1809" s="1"/>
      <c r="J1809" s="3">
        <v>2758</v>
      </c>
      <c r="K1809" s="3"/>
    </row>
    <row r="1810" spans="1:11" s="11" customFormat="1" ht="22.5" hidden="1" customHeight="1" x14ac:dyDescent="0.3">
      <c r="A1810" s="3">
        <v>2021</v>
      </c>
      <c r="B1810" s="3" t="s">
        <v>389</v>
      </c>
      <c r="C1810" s="5">
        <v>44302</v>
      </c>
      <c r="D1810" s="79" t="s">
        <v>158</v>
      </c>
      <c r="E1810" s="3" t="s">
        <v>310</v>
      </c>
      <c r="F1810" s="2">
        <v>18070</v>
      </c>
      <c r="G1810" s="2"/>
      <c r="H1810" s="4">
        <f t="shared" si="28"/>
        <v>32384.890000000014</v>
      </c>
      <c r="I1810" s="1"/>
      <c r="J1810" s="3">
        <v>1103</v>
      </c>
      <c r="K1810" s="3"/>
    </row>
    <row r="1811" spans="1:11" s="11" customFormat="1" ht="22.5" hidden="1" customHeight="1" x14ac:dyDescent="0.3">
      <c r="A1811" s="3">
        <v>2021</v>
      </c>
      <c r="B1811" s="3" t="s">
        <v>389</v>
      </c>
      <c r="C1811" s="5">
        <v>44303</v>
      </c>
      <c r="D1811" s="79" t="s">
        <v>323</v>
      </c>
      <c r="E1811" s="3"/>
      <c r="F1811" s="2"/>
      <c r="G1811" s="2">
        <v>5000</v>
      </c>
      <c r="H1811" s="4">
        <f t="shared" si="28"/>
        <v>27384.890000000014</v>
      </c>
      <c r="I1811" s="1"/>
      <c r="J1811" s="3">
        <v>2774</v>
      </c>
      <c r="K1811" s="3"/>
    </row>
    <row r="1812" spans="1:11" s="11" customFormat="1" ht="22.5" hidden="1" customHeight="1" x14ac:dyDescent="0.3">
      <c r="A1812" s="3">
        <v>2021</v>
      </c>
      <c r="B1812" s="3" t="s">
        <v>389</v>
      </c>
      <c r="C1812" s="5">
        <v>44305</v>
      </c>
      <c r="D1812" s="79" t="s">
        <v>313</v>
      </c>
      <c r="E1812" s="3"/>
      <c r="F1812" s="2">
        <v>30000</v>
      </c>
      <c r="G1812" s="2"/>
      <c r="H1812" s="4">
        <f t="shared" si="28"/>
        <v>57384.890000000014</v>
      </c>
      <c r="I1812" s="1"/>
      <c r="J1812" s="3" t="s">
        <v>17</v>
      </c>
      <c r="K1812" s="3"/>
    </row>
    <row r="1813" spans="1:11" s="11" customFormat="1" ht="22.5" hidden="1" customHeight="1" x14ac:dyDescent="0.3">
      <c r="A1813" s="3">
        <v>2021</v>
      </c>
      <c r="B1813" s="3" t="s">
        <v>389</v>
      </c>
      <c r="C1813" s="5">
        <v>44305</v>
      </c>
      <c r="D1813" s="79" t="s">
        <v>322</v>
      </c>
      <c r="E1813" s="3"/>
      <c r="F1813" s="2"/>
      <c r="G1813" s="2">
        <v>10000</v>
      </c>
      <c r="H1813" s="4">
        <f t="shared" si="28"/>
        <v>47384.890000000014</v>
      </c>
      <c r="I1813" s="1"/>
      <c r="J1813" s="3">
        <v>1685</v>
      </c>
      <c r="K1813" s="3"/>
    </row>
    <row r="1814" spans="1:11" s="11" customFormat="1" ht="22.5" hidden="1" customHeight="1" x14ac:dyDescent="0.3">
      <c r="A1814" s="3">
        <v>2021</v>
      </c>
      <c r="B1814" s="3" t="s">
        <v>389</v>
      </c>
      <c r="C1814" s="5">
        <v>44305</v>
      </c>
      <c r="D1814" s="79" t="s">
        <v>155</v>
      </c>
      <c r="E1814" s="3"/>
      <c r="F1814" s="2"/>
      <c r="G1814" s="2">
        <v>4511</v>
      </c>
      <c r="H1814" s="4">
        <f t="shared" si="28"/>
        <v>42873.890000000014</v>
      </c>
      <c r="I1814" s="1"/>
      <c r="J1814" s="3">
        <v>2775</v>
      </c>
      <c r="K1814" s="3"/>
    </row>
    <row r="1815" spans="1:11" s="11" customFormat="1" ht="22.5" hidden="1" customHeight="1" x14ac:dyDescent="0.3">
      <c r="A1815" s="3">
        <v>2021</v>
      </c>
      <c r="B1815" s="3" t="s">
        <v>389</v>
      </c>
      <c r="C1815" s="5">
        <v>44305</v>
      </c>
      <c r="D1815" s="79" t="s">
        <v>40</v>
      </c>
      <c r="E1815" s="3" t="s">
        <v>100</v>
      </c>
      <c r="F1815" s="2"/>
      <c r="G1815" s="2">
        <v>10000</v>
      </c>
      <c r="H1815" s="4">
        <f t="shared" si="28"/>
        <v>32873.890000000014</v>
      </c>
      <c r="I1815" s="1"/>
      <c r="J1815" s="3">
        <v>2433</v>
      </c>
      <c r="K1815" s="3"/>
    </row>
    <row r="1816" spans="1:11" s="11" customFormat="1" ht="22.5" hidden="1" customHeight="1" x14ac:dyDescent="0.3">
      <c r="A1816" s="3">
        <v>2021</v>
      </c>
      <c r="B1816" s="3" t="s">
        <v>389</v>
      </c>
      <c r="C1816" s="5">
        <v>44305</v>
      </c>
      <c r="D1816" s="79" t="s">
        <v>312</v>
      </c>
      <c r="E1816" s="3"/>
      <c r="F1816" s="2"/>
      <c r="G1816" s="2">
        <v>0.2</v>
      </c>
      <c r="H1816" s="4">
        <f t="shared" si="28"/>
        <v>32873.690000000017</v>
      </c>
      <c r="I1816" s="1"/>
      <c r="J1816" s="3">
        <v>2758</v>
      </c>
      <c r="K1816" s="3"/>
    </row>
    <row r="1817" spans="1:11" s="11" customFormat="1" ht="22.5" hidden="1" customHeight="1" x14ac:dyDescent="0.3">
      <c r="A1817" s="3">
        <v>2021</v>
      </c>
      <c r="B1817" s="3" t="s">
        <v>389</v>
      </c>
      <c r="C1817" s="5">
        <v>44306</v>
      </c>
      <c r="D1817" s="79" t="s">
        <v>461</v>
      </c>
      <c r="E1817" s="3" t="s">
        <v>310</v>
      </c>
      <c r="F1817" s="2">
        <v>3450</v>
      </c>
      <c r="G1817" s="2"/>
      <c r="H1817" s="4">
        <f t="shared" si="28"/>
        <v>36323.690000000017</v>
      </c>
      <c r="I1817" s="1"/>
      <c r="J1817" s="3">
        <v>1104</v>
      </c>
      <c r="K1817" s="3"/>
    </row>
    <row r="1818" spans="1:11" s="11" customFormat="1" ht="22.5" hidden="1" customHeight="1" x14ac:dyDescent="0.3">
      <c r="A1818" s="3">
        <v>2021</v>
      </c>
      <c r="B1818" s="3" t="s">
        <v>389</v>
      </c>
      <c r="C1818" s="5">
        <v>44307</v>
      </c>
      <c r="D1818" s="79" t="s">
        <v>313</v>
      </c>
      <c r="E1818" s="3"/>
      <c r="F1818" s="2">
        <v>10000</v>
      </c>
      <c r="G1818" s="2"/>
      <c r="H1818" s="4">
        <f t="shared" si="28"/>
        <v>46323.690000000017</v>
      </c>
      <c r="I1818" s="1"/>
      <c r="J1818" s="3" t="s">
        <v>17</v>
      </c>
      <c r="K1818" s="3"/>
    </row>
    <row r="1819" spans="1:11" s="11" customFormat="1" ht="22.5" hidden="1" customHeight="1" x14ac:dyDescent="0.3">
      <c r="A1819" s="3">
        <v>2021</v>
      </c>
      <c r="B1819" s="3" t="s">
        <v>389</v>
      </c>
      <c r="C1819" s="5">
        <v>44308</v>
      </c>
      <c r="D1819" s="79" t="s">
        <v>323</v>
      </c>
      <c r="E1819" s="3"/>
      <c r="F1819" s="2"/>
      <c r="G1819" s="2">
        <v>5000</v>
      </c>
      <c r="H1819" s="4">
        <f t="shared" si="28"/>
        <v>41323.690000000017</v>
      </c>
      <c r="I1819" s="1"/>
      <c r="J1819" s="3">
        <v>2776</v>
      </c>
      <c r="K1819" s="3"/>
    </row>
    <row r="1820" spans="1:11" s="11" customFormat="1" ht="22.5" hidden="1" customHeight="1" x14ac:dyDescent="0.3">
      <c r="A1820" s="3">
        <v>2021</v>
      </c>
      <c r="B1820" s="3" t="s">
        <v>389</v>
      </c>
      <c r="C1820" s="5">
        <v>44309</v>
      </c>
      <c r="D1820" s="79" t="s">
        <v>198</v>
      </c>
      <c r="E1820" s="3" t="s">
        <v>310</v>
      </c>
      <c r="F1820" s="2">
        <v>500</v>
      </c>
      <c r="G1820" s="2"/>
      <c r="H1820" s="4">
        <f t="shared" si="28"/>
        <v>41823.690000000017</v>
      </c>
      <c r="I1820" s="1"/>
      <c r="J1820" s="3">
        <v>1105</v>
      </c>
      <c r="K1820" s="3"/>
    </row>
    <row r="1821" spans="1:11" s="11" customFormat="1" ht="22.5" hidden="1" customHeight="1" x14ac:dyDescent="0.3">
      <c r="A1821" s="3">
        <v>2021</v>
      </c>
      <c r="B1821" s="3" t="s">
        <v>389</v>
      </c>
      <c r="C1821" s="5">
        <v>44309</v>
      </c>
      <c r="D1821" s="79" t="s">
        <v>40</v>
      </c>
      <c r="E1821" s="3" t="s">
        <v>100</v>
      </c>
      <c r="F1821" s="2"/>
      <c r="G1821" s="2">
        <v>9788.2900000000009</v>
      </c>
      <c r="H1821" s="4">
        <f t="shared" si="28"/>
        <v>32035.400000000016</v>
      </c>
      <c r="I1821" s="1"/>
      <c r="J1821" s="3">
        <v>2434</v>
      </c>
      <c r="K1821" s="3"/>
    </row>
    <row r="1822" spans="1:11" s="11" customFormat="1" ht="22.5" hidden="1" customHeight="1" x14ac:dyDescent="0.3">
      <c r="A1822" s="3">
        <v>2021</v>
      </c>
      <c r="B1822" s="3" t="s">
        <v>389</v>
      </c>
      <c r="C1822" s="5">
        <v>44309</v>
      </c>
      <c r="D1822" s="79" t="s">
        <v>312</v>
      </c>
      <c r="E1822" s="3"/>
      <c r="F1822" s="2"/>
      <c r="G1822" s="2">
        <v>0.1</v>
      </c>
      <c r="H1822" s="4">
        <f t="shared" si="28"/>
        <v>32035.300000000017</v>
      </c>
      <c r="I1822" s="1"/>
      <c r="J1822" s="3">
        <v>2758</v>
      </c>
      <c r="K1822" s="3"/>
    </row>
    <row r="1823" spans="1:11" s="11" customFormat="1" ht="22.5" hidden="1" customHeight="1" x14ac:dyDescent="0.3">
      <c r="A1823" s="3">
        <v>2021</v>
      </c>
      <c r="B1823" s="3" t="s">
        <v>389</v>
      </c>
      <c r="C1823" s="5">
        <v>44312</v>
      </c>
      <c r="D1823" s="79" t="s">
        <v>323</v>
      </c>
      <c r="E1823" s="3"/>
      <c r="F1823" s="2"/>
      <c r="G1823" s="2">
        <v>3000</v>
      </c>
      <c r="H1823" s="4">
        <f t="shared" si="28"/>
        <v>29035.300000000017</v>
      </c>
      <c r="I1823" s="1"/>
      <c r="J1823" s="3">
        <v>2777</v>
      </c>
      <c r="K1823" s="3"/>
    </row>
    <row r="1824" spans="1:11" s="11" customFormat="1" ht="22.5" hidden="1" customHeight="1" x14ac:dyDescent="0.3">
      <c r="A1824" s="3">
        <v>2021</v>
      </c>
      <c r="B1824" s="3" t="s">
        <v>389</v>
      </c>
      <c r="C1824" s="5">
        <v>44312</v>
      </c>
      <c r="D1824" s="79" t="s">
        <v>536</v>
      </c>
      <c r="E1824" s="3" t="s">
        <v>310</v>
      </c>
      <c r="F1824" s="2">
        <v>1640</v>
      </c>
      <c r="G1824" s="2"/>
      <c r="H1824" s="4">
        <f t="shared" si="28"/>
        <v>30675.300000000017</v>
      </c>
      <c r="I1824" s="1"/>
      <c r="J1824" s="3">
        <v>1106</v>
      </c>
      <c r="K1824" s="3"/>
    </row>
    <row r="1825" spans="1:11" s="11" customFormat="1" ht="22.5" hidden="1" customHeight="1" x14ac:dyDescent="0.3">
      <c r="A1825" s="3">
        <v>2021</v>
      </c>
      <c r="B1825" s="3" t="s">
        <v>389</v>
      </c>
      <c r="C1825" s="5">
        <v>44314</v>
      </c>
      <c r="D1825" s="79" t="s">
        <v>45</v>
      </c>
      <c r="E1825" s="3" t="s">
        <v>310</v>
      </c>
      <c r="F1825" s="2">
        <v>9300</v>
      </c>
      <c r="G1825" s="2"/>
      <c r="H1825" s="4">
        <f t="shared" si="28"/>
        <v>39975.300000000017</v>
      </c>
      <c r="I1825" s="1"/>
      <c r="J1825" s="3">
        <v>1107</v>
      </c>
      <c r="K1825" s="3"/>
    </row>
    <row r="1826" spans="1:11" s="11" customFormat="1" ht="22.5" hidden="1" customHeight="1" x14ac:dyDescent="0.3">
      <c r="A1826" s="3">
        <v>2021</v>
      </c>
      <c r="B1826" s="3" t="s">
        <v>389</v>
      </c>
      <c r="C1826" s="5">
        <v>44314</v>
      </c>
      <c r="D1826" s="79" t="s">
        <v>313</v>
      </c>
      <c r="E1826" s="3"/>
      <c r="F1826" s="2">
        <v>50000</v>
      </c>
      <c r="G1826" s="2"/>
      <c r="H1826" s="4">
        <f t="shared" si="28"/>
        <v>89975.300000000017</v>
      </c>
      <c r="I1826" s="1"/>
      <c r="J1826" s="3" t="s">
        <v>17</v>
      </c>
      <c r="K1826" s="3"/>
    </row>
    <row r="1827" spans="1:11" s="11" customFormat="1" ht="22.5" hidden="1" customHeight="1" x14ac:dyDescent="0.3">
      <c r="A1827" s="3">
        <v>2021</v>
      </c>
      <c r="B1827" s="3" t="s">
        <v>389</v>
      </c>
      <c r="C1827" s="5">
        <v>44314</v>
      </c>
      <c r="D1827" s="79" t="s">
        <v>537</v>
      </c>
      <c r="E1827" s="3" t="s">
        <v>100</v>
      </c>
      <c r="F1827" s="2"/>
      <c r="G1827" s="2">
        <v>15129</v>
      </c>
      <c r="H1827" s="4">
        <f t="shared" si="28"/>
        <v>74846.300000000017</v>
      </c>
      <c r="I1827" s="1"/>
      <c r="J1827" s="3">
        <v>2435</v>
      </c>
      <c r="K1827" s="3"/>
    </row>
    <row r="1828" spans="1:11" s="11" customFormat="1" ht="22.5" hidden="1" customHeight="1" x14ac:dyDescent="0.3">
      <c r="A1828" s="3">
        <v>2021</v>
      </c>
      <c r="B1828" s="3" t="s">
        <v>389</v>
      </c>
      <c r="C1828" s="5">
        <v>44314</v>
      </c>
      <c r="D1828" s="79" t="s">
        <v>563</v>
      </c>
      <c r="E1828" s="3" t="s">
        <v>100</v>
      </c>
      <c r="F1828" s="2"/>
      <c r="G1828" s="2">
        <v>5200</v>
      </c>
      <c r="H1828" s="4">
        <f t="shared" si="28"/>
        <v>69646.300000000017</v>
      </c>
      <c r="I1828" s="1"/>
      <c r="J1828" s="3">
        <v>2436</v>
      </c>
      <c r="K1828" s="3"/>
    </row>
    <row r="1829" spans="1:11" s="11" customFormat="1" ht="22.5" hidden="1" customHeight="1" x14ac:dyDescent="0.3">
      <c r="A1829" s="3">
        <v>2021</v>
      </c>
      <c r="B1829" s="3" t="s">
        <v>389</v>
      </c>
      <c r="C1829" s="5">
        <v>44314</v>
      </c>
      <c r="D1829" s="79" t="s">
        <v>261</v>
      </c>
      <c r="E1829" s="3" t="s">
        <v>100</v>
      </c>
      <c r="F1829" s="2"/>
      <c r="G1829" s="2">
        <v>314</v>
      </c>
      <c r="H1829" s="4">
        <f t="shared" si="28"/>
        <v>69332.300000000017</v>
      </c>
      <c r="I1829" s="1"/>
      <c r="J1829" s="3">
        <v>2437</v>
      </c>
      <c r="K1829" s="3"/>
    </row>
    <row r="1830" spans="1:11" s="11" customFormat="1" ht="22.5" hidden="1" customHeight="1" x14ac:dyDescent="0.3">
      <c r="A1830" s="3">
        <v>2021</v>
      </c>
      <c r="B1830" s="3" t="s">
        <v>389</v>
      </c>
      <c r="C1830" s="5">
        <v>44314</v>
      </c>
      <c r="D1830" s="79" t="s">
        <v>111</v>
      </c>
      <c r="E1830" s="3" t="s">
        <v>100</v>
      </c>
      <c r="F1830" s="2"/>
      <c r="G1830" s="2">
        <v>7780</v>
      </c>
      <c r="H1830" s="4">
        <f t="shared" si="28"/>
        <v>61552.300000000017</v>
      </c>
      <c r="I1830" s="1"/>
      <c r="J1830" s="3">
        <v>2438</v>
      </c>
      <c r="K1830" s="3"/>
    </row>
    <row r="1831" spans="1:11" s="11" customFormat="1" ht="22.5" hidden="1" customHeight="1" x14ac:dyDescent="0.3">
      <c r="A1831" s="3">
        <v>2021</v>
      </c>
      <c r="B1831" s="3" t="s">
        <v>389</v>
      </c>
      <c r="C1831" s="5">
        <v>44314</v>
      </c>
      <c r="D1831" s="79" t="s">
        <v>498</v>
      </c>
      <c r="E1831" s="3" t="s">
        <v>100</v>
      </c>
      <c r="F1831" s="2"/>
      <c r="G1831" s="2">
        <v>6690</v>
      </c>
      <c r="H1831" s="4">
        <f t="shared" si="28"/>
        <v>54862.300000000017</v>
      </c>
      <c r="I1831" s="1"/>
      <c r="J1831" s="3">
        <v>2439</v>
      </c>
      <c r="K1831" s="3"/>
    </row>
    <row r="1832" spans="1:11" s="11" customFormat="1" ht="22.5" hidden="1" customHeight="1" x14ac:dyDescent="0.3">
      <c r="A1832" s="3">
        <v>2021</v>
      </c>
      <c r="B1832" s="3" t="s">
        <v>389</v>
      </c>
      <c r="C1832" s="5">
        <v>44314</v>
      </c>
      <c r="D1832" s="79" t="s">
        <v>182</v>
      </c>
      <c r="E1832" s="3" t="s">
        <v>100</v>
      </c>
      <c r="F1832" s="2"/>
      <c r="G1832" s="2">
        <v>4090</v>
      </c>
      <c r="H1832" s="4">
        <f t="shared" si="28"/>
        <v>50772.300000000017</v>
      </c>
      <c r="I1832" s="1"/>
      <c r="J1832" s="3">
        <v>2440</v>
      </c>
      <c r="K1832" s="3"/>
    </row>
    <row r="1833" spans="1:11" s="11" customFormat="1" ht="22.5" hidden="1" customHeight="1" x14ac:dyDescent="0.3">
      <c r="A1833" s="3">
        <v>2021</v>
      </c>
      <c r="B1833" s="3" t="s">
        <v>389</v>
      </c>
      <c r="C1833" s="5">
        <v>44314</v>
      </c>
      <c r="D1833" s="79" t="s">
        <v>552</v>
      </c>
      <c r="E1833" s="3" t="s">
        <v>100</v>
      </c>
      <c r="F1833" s="2"/>
      <c r="G1833" s="2">
        <v>4390</v>
      </c>
      <c r="H1833" s="4">
        <f t="shared" si="28"/>
        <v>46382.300000000017</v>
      </c>
      <c r="I1833" s="1"/>
      <c r="J1833" s="3">
        <v>2441</v>
      </c>
      <c r="K1833" s="3"/>
    </row>
    <row r="1834" spans="1:11" s="11" customFormat="1" ht="22.5" hidden="1" customHeight="1" x14ac:dyDescent="0.3">
      <c r="A1834" s="3">
        <v>2021</v>
      </c>
      <c r="B1834" s="3" t="s">
        <v>389</v>
      </c>
      <c r="C1834" s="5">
        <v>44314</v>
      </c>
      <c r="D1834" s="79" t="s">
        <v>553</v>
      </c>
      <c r="E1834" s="3" t="s">
        <v>100</v>
      </c>
      <c r="F1834" s="2"/>
      <c r="G1834" s="2">
        <v>2601</v>
      </c>
      <c r="H1834" s="4">
        <f t="shared" si="28"/>
        <v>43781.300000000017</v>
      </c>
      <c r="I1834" s="1"/>
      <c r="J1834" s="3">
        <v>2442</v>
      </c>
      <c r="K1834" s="3"/>
    </row>
    <row r="1835" spans="1:11" s="11" customFormat="1" ht="22.5" hidden="1" customHeight="1" x14ac:dyDescent="0.3">
      <c r="A1835" s="3">
        <v>2021</v>
      </c>
      <c r="B1835" s="3" t="s">
        <v>389</v>
      </c>
      <c r="C1835" s="5">
        <v>44314</v>
      </c>
      <c r="D1835" s="79" t="s">
        <v>505</v>
      </c>
      <c r="E1835" s="3" t="s">
        <v>100</v>
      </c>
      <c r="F1835" s="2"/>
      <c r="G1835" s="2">
        <v>173.12</v>
      </c>
      <c r="H1835" s="4">
        <f t="shared" si="28"/>
        <v>43608.180000000015</v>
      </c>
      <c r="I1835" s="1"/>
      <c r="J1835" s="3">
        <v>2443</v>
      </c>
      <c r="K1835" s="3"/>
    </row>
    <row r="1836" spans="1:11" s="11" customFormat="1" ht="22.5" hidden="1" customHeight="1" x14ac:dyDescent="0.3">
      <c r="A1836" s="3">
        <v>2021</v>
      </c>
      <c r="B1836" s="3" t="s">
        <v>389</v>
      </c>
      <c r="C1836" s="5">
        <v>44314</v>
      </c>
      <c r="D1836" s="79" t="s">
        <v>562</v>
      </c>
      <c r="E1836" s="3" t="s">
        <v>100</v>
      </c>
      <c r="F1836" s="2"/>
      <c r="G1836" s="2">
        <v>218.3</v>
      </c>
      <c r="H1836" s="4">
        <f t="shared" si="28"/>
        <v>43389.880000000012</v>
      </c>
      <c r="I1836" s="1"/>
      <c r="J1836" s="3">
        <v>2444</v>
      </c>
      <c r="K1836" s="3"/>
    </row>
    <row r="1837" spans="1:11" s="11" customFormat="1" ht="22.5" hidden="1" customHeight="1" x14ac:dyDescent="0.3">
      <c r="A1837" s="3">
        <v>2021</v>
      </c>
      <c r="B1837" s="3" t="s">
        <v>389</v>
      </c>
      <c r="C1837" s="5">
        <v>44314</v>
      </c>
      <c r="D1837" s="79" t="s">
        <v>561</v>
      </c>
      <c r="E1837" s="3" t="s">
        <v>100</v>
      </c>
      <c r="F1837" s="2"/>
      <c r="G1837" s="2">
        <v>1050</v>
      </c>
      <c r="H1837" s="4">
        <f t="shared" si="28"/>
        <v>42339.880000000012</v>
      </c>
      <c r="I1837" s="1"/>
      <c r="J1837" s="3">
        <v>2445</v>
      </c>
      <c r="K1837" s="3"/>
    </row>
    <row r="1838" spans="1:11" s="11" customFormat="1" ht="22.5" hidden="1" customHeight="1" x14ac:dyDescent="0.3">
      <c r="A1838" s="3">
        <v>2021</v>
      </c>
      <c r="B1838" s="3" t="s">
        <v>389</v>
      </c>
      <c r="C1838" s="5">
        <v>44314</v>
      </c>
      <c r="D1838" s="79" t="s">
        <v>560</v>
      </c>
      <c r="E1838" s="3" t="s">
        <v>100</v>
      </c>
      <c r="F1838" s="2"/>
      <c r="G1838" s="2">
        <v>807.9</v>
      </c>
      <c r="H1838" s="4">
        <f t="shared" si="28"/>
        <v>41531.98000000001</v>
      </c>
      <c r="I1838" s="1"/>
      <c r="J1838" s="3">
        <v>2446</v>
      </c>
      <c r="K1838" s="3"/>
    </row>
    <row r="1839" spans="1:11" s="11" customFormat="1" ht="22.5" hidden="1" customHeight="1" x14ac:dyDescent="0.3">
      <c r="A1839" s="3">
        <v>2021</v>
      </c>
      <c r="B1839" s="3" t="s">
        <v>389</v>
      </c>
      <c r="C1839" s="5">
        <v>44314</v>
      </c>
      <c r="D1839" s="79" t="s">
        <v>559</v>
      </c>
      <c r="E1839" s="3" t="s">
        <v>100</v>
      </c>
      <c r="F1839" s="2"/>
      <c r="G1839" s="2">
        <v>1696</v>
      </c>
      <c r="H1839" s="4">
        <f t="shared" si="28"/>
        <v>39835.98000000001</v>
      </c>
      <c r="I1839" s="1"/>
      <c r="J1839" s="3">
        <v>2447</v>
      </c>
      <c r="K1839" s="3"/>
    </row>
    <row r="1840" spans="1:11" s="11" customFormat="1" ht="22.5" hidden="1" customHeight="1" x14ac:dyDescent="0.3">
      <c r="A1840" s="3">
        <v>2021</v>
      </c>
      <c r="B1840" s="3" t="s">
        <v>389</v>
      </c>
      <c r="C1840" s="5">
        <v>44314</v>
      </c>
      <c r="D1840" s="79" t="s">
        <v>558</v>
      </c>
      <c r="E1840" s="3" t="s">
        <v>100</v>
      </c>
      <c r="F1840" s="2"/>
      <c r="G1840" s="2">
        <v>4611</v>
      </c>
      <c r="H1840" s="4">
        <f t="shared" si="28"/>
        <v>35224.98000000001</v>
      </c>
      <c r="I1840" s="1"/>
      <c r="J1840" s="3">
        <v>2448</v>
      </c>
      <c r="K1840" s="3"/>
    </row>
    <row r="1841" spans="1:11" s="11" customFormat="1" ht="22.5" hidden="1" customHeight="1" x14ac:dyDescent="0.3">
      <c r="A1841" s="3">
        <v>2021</v>
      </c>
      <c r="B1841" s="3" t="s">
        <v>389</v>
      </c>
      <c r="C1841" s="5">
        <v>44314</v>
      </c>
      <c r="D1841" s="79" t="s">
        <v>40</v>
      </c>
      <c r="E1841" s="3" t="s">
        <v>100</v>
      </c>
      <c r="F1841" s="2"/>
      <c r="G1841" s="2">
        <v>8000</v>
      </c>
      <c r="H1841" s="4">
        <f t="shared" si="28"/>
        <v>27224.98000000001</v>
      </c>
      <c r="I1841" s="1"/>
      <c r="J1841" s="3">
        <v>2449</v>
      </c>
      <c r="K1841" s="3"/>
    </row>
    <row r="1842" spans="1:11" s="11" customFormat="1" ht="22.5" hidden="1" customHeight="1" x14ac:dyDescent="0.3">
      <c r="A1842" s="3">
        <v>2021</v>
      </c>
      <c r="B1842" s="3" t="s">
        <v>389</v>
      </c>
      <c r="C1842" s="5">
        <v>44314</v>
      </c>
      <c r="D1842" s="79" t="s">
        <v>513</v>
      </c>
      <c r="E1842" s="3" t="s">
        <v>100</v>
      </c>
      <c r="F1842" s="2"/>
      <c r="G1842" s="2">
        <v>9055</v>
      </c>
      <c r="H1842" s="4">
        <f t="shared" si="28"/>
        <v>18169.98000000001</v>
      </c>
      <c r="I1842" s="1"/>
      <c r="J1842" s="3">
        <v>2450</v>
      </c>
      <c r="K1842" s="3"/>
    </row>
    <row r="1843" spans="1:11" s="11" customFormat="1" ht="22.5" hidden="1" customHeight="1" x14ac:dyDescent="0.3">
      <c r="A1843" s="3">
        <v>2021</v>
      </c>
      <c r="B1843" s="3" t="s">
        <v>389</v>
      </c>
      <c r="C1843" s="5">
        <v>44314</v>
      </c>
      <c r="D1843" s="79" t="s">
        <v>503</v>
      </c>
      <c r="E1843" s="3" t="s">
        <v>100</v>
      </c>
      <c r="F1843" s="2"/>
      <c r="G1843" s="2">
        <v>4435</v>
      </c>
      <c r="H1843" s="4">
        <f t="shared" si="28"/>
        <v>13734.98000000001</v>
      </c>
      <c r="I1843" s="1"/>
      <c r="J1843" s="3">
        <v>2451</v>
      </c>
      <c r="K1843" s="3"/>
    </row>
    <row r="1844" spans="1:11" s="11" customFormat="1" ht="22.5" hidden="1" customHeight="1" x14ac:dyDescent="0.3">
      <c r="A1844" s="3">
        <v>2021</v>
      </c>
      <c r="B1844" s="3" t="s">
        <v>389</v>
      </c>
      <c r="C1844" s="5">
        <v>44314</v>
      </c>
      <c r="D1844" s="79" t="s">
        <v>564</v>
      </c>
      <c r="E1844" s="3" t="s">
        <v>100</v>
      </c>
      <c r="F1844" s="2"/>
      <c r="G1844" s="2">
        <v>730</v>
      </c>
      <c r="H1844" s="4">
        <f t="shared" si="28"/>
        <v>13004.98000000001</v>
      </c>
      <c r="I1844" s="1"/>
      <c r="J1844" s="3">
        <v>2452</v>
      </c>
      <c r="K1844" s="3"/>
    </row>
    <row r="1845" spans="1:11" s="11" customFormat="1" ht="22.5" hidden="1" customHeight="1" x14ac:dyDescent="0.3">
      <c r="A1845" s="3">
        <v>2021</v>
      </c>
      <c r="B1845" s="3" t="s">
        <v>389</v>
      </c>
      <c r="C1845" s="5">
        <v>44314</v>
      </c>
      <c r="D1845" s="79" t="s">
        <v>550</v>
      </c>
      <c r="E1845" s="3" t="s">
        <v>100</v>
      </c>
      <c r="F1845" s="2"/>
      <c r="G1845" s="2">
        <v>2554.4</v>
      </c>
      <c r="H1845" s="4">
        <f t="shared" si="28"/>
        <v>10450.580000000011</v>
      </c>
      <c r="I1845" s="1"/>
      <c r="J1845" s="3">
        <v>2453</v>
      </c>
      <c r="K1845" s="3"/>
    </row>
    <row r="1846" spans="1:11" s="11" customFormat="1" ht="22.5" hidden="1" customHeight="1" x14ac:dyDescent="0.3">
      <c r="A1846" s="3">
        <v>2021</v>
      </c>
      <c r="B1846" s="3" t="s">
        <v>389</v>
      </c>
      <c r="C1846" s="5">
        <v>44314</v>
      </c>
      <c r="D1846" s="79" t="s">
        <v>312</v>
      </c>
      <c r="E1846" s="3"/>
      <c r="F1846" s="2"/>
      <c r="G1846" s="2">
        <v>1.5</v>
      </c>
      <c r="H1846" s="4">
        <f t="shared" si="28"/>
        <v>10449.080000000011</v>
      </c>
      <c r="I1846" s="1"/>
      <c r="J1846" s="3">
        <v>2758</v>
      </c>
      <c r="K1846" s="3"/>
    </row>
    <row r="1847" spans="1:11" s="11" customFormat="1" ht="22.5" hidden="1" customHeight="1" x14ac:dyDescent="0.3">
      <c r="A1847" s="3">
        <v>2021</v>
      </c>
      <c r="B1847" s="3" t="s">
        <v>389</v>
      </c>
      <c r="C1847" s="5">
        <v>44316</v>
      </c>
      <c r="D1847" s="79" t="s">
        <v>349</v>
      </c>
      <c r="E1847" s="3" t="s">
        <v>310</v>
      </c>
      <c r="F1847" s="2">
        <v>1100</v>
      </c>
      <c r="G1847" s="2"/>
      <c r="H1847" s="4">
        <f t="shared" si="28"/>
        <v>11549.080000000011</v>
      </c>
      <c r="I1847" s="1"/>
      <c r="J1847" s="3">
        <v>1108</v>
      </c>
      <c r="K1847" s="3"/>
    </row>
    <row r="1848" spans="1:11" s="135" customFormat="1" ht="22.5" hidden="1" customHeight="1" thickBot="1" x14ac:dyDescent="0.35">
      <c r="A1848" s="59">
        <v>2021</v>
      </c>
      <c r="B1848" s="59" t="s">
        <v>389</v>
      </c>
      <c r="C1848" s="90">
        <v>44316</v>
      </c>
      <c r="D1848" s="60" t="s">
        <v>26</v>
      </c>
      <c r="E1848" s="59" t="s">
        <v>310</v>
      </c>
      <c r="F1848" s="62">
        <v>1650</v>
      </c>
      <c r="G1848" s="62"/>
      <c r="H1848" s="91">
        <f t="shared" si="28"/>
        <v>13199.080000000011</v>
      </c>
      <c r="I1848" s="60"/>
      <c r="J1848" s="59">
        <v>1218</v>
      </c>
      <c r="K1848" s="59"/>
    </row>
    <row r="1849" spans="1:11" s="11" customFormat="1" ht="22.5" hidden="1" customHeight="1" x14ac:dyDescent="0.3">
      <c r="A1849" s="3">
        <v>2021</v>
      </c>
      <c r="B1849" s="3" t="s">
        <v>123</v>
      </c>
      <c r="C1849" s="5">
        <v>44317</v>
      </c>
      <c r="D1849" s="79" t="s">
        <v>312</v>
      </c>
      <c r="E1849" s="3" t="s">
        <v>99</v>
      </c>
      <c r="F1849" s="2"/>
      <c r="G1849" s="2">
        <v>40</v>
      </c>
      <c r="H1849" s="4">
        <f t="shared" si="28"/>
        <v>13159.080000000011</v>
      </c>
      <c r="I1849" s="1"/>
      <c r="J1849" s="3">
        <v>3112</v>
      </c>
      <c r="K1849" s="3"/>
    </row>
    <row r="1850" spans="1:11" s="11" customFormat="1" ht="22.5" hidden="1" customHeight="1" x14ac:dyDescent="0.3">
      <c r="A1850" s="3">
        <v>2021</v>
      </c>
      <c r="B1850" s="3" t="s">
        <v>123</v>
      </c>
      <c r="C1850" s="5">
        <v>44319</v>
      </c>
      <c r="D1850" s="79" t="s">
        <v>40</v>
      </c>
      <c r="E1850" s="3" t="s">
        <v>100</v>
      </c>
      <c r="F1850" s="2"/>
      <c r="G1850" s="2">
        <v>8000</v>
      </c>
      <c r="H1850" s="4">
        <f t="shared" si="28"/>
        <v>5159.0800000000108</v>
      </c>
      <c r="I1850" s="1"/>
      <c r="J1850" s="3">
        <v>2778</v>
      </c>
      <c r="K1850" s="3"/>
    </row>
    <row r="1851" spans="1:11" s="11" customFormat="1" ht="22.5" hidden="1" customHeight="1" x14ac:dyDescent="0.3">
      <c r="A1851" s="3">
        <v>2021</v>
      </c>
      <c r="B1851" s="3" t="s">
        <v>123</v>
      </c>
      <c r="C1851" s="5">
        <v>44319</v>
      </c>
      <c r="D1851" s="79" t="s">
        <v>312</v>
      </c>
      <c r="E1851" s="3" t="s">
        <v>99</v>
      </c>
      <c r="F1851" s="2"/>
      <c r="G1851" s="2">
        <v>0.1</v>
      </c>
      <c r="H1851" s="4">
        <f t="shared" si="28"/>
        <v>5158.9800000000105</v>
      </c>
      <c r="I1851" s="1"/>
      <c r="J1851" s="3">
        <v>3113</v>
      </c>
      <c r="K1851" s="3"/>
    </row>
    <row r="1852" spans="1:11" s="11" customFormat="1" ht="22.5" hidden="1" customHeight="1" x14ac:dyDescent="0.3">
      <c r="A1852" s="3">
        <v>2021</v>
      </c>
      <c r="B1852" s="3" t="s">
        <v>123</v>
      </c>
      <c r="C1852" s="5">
        <v>44319</v>
      </c>
      <c r="D1852" s="79" t="s">
        <v>323</v>
      </c>
      <c r="E1852" s="3"/>
      <c r="F1852" s="2"/>
      <c r="G1852" s="2">
        <v>3000</v>
      </c>
      <c r="H1852" s="4">
        <f t="shared" si="28"/>
        <v>2158.9800000000105</v>
      </c>
      <c r="I1852" s="1"/>
      <c r="J1852" s="3">
        <v>3114</v>
      </c>
      <c r="K1852" s="3"/>
    </row>
    <row r="1853" spans="1:11" s="11" customFormat="1" ht="22.5" hidden="1" customHeight="1" x14ac:dyDescent="0.3">
      <c r="A1853" s="3">
        <v>2021</v>
      </c>
      <c r="B1853" s="3" t="s">
        <v>123</v>
      </c>
      <c r="C1853" s="5">
        <v>44320</v>
      </c>
      <c r="D1853" s="79" t="s">
        <v>323</v>
      </c>
      <c r="E1853" s="3"/>
      <c r="F1853" s="2"/>
      <c r="G1853" s="2">
        <v>2000</v>
      </c>
      <c r="H1853" s="4">
        <f t="shared" si="28"/>
        <v>158.98000000001048</v>
      </c>
      <c r="I1853" s="1"/>
      <c r="J1853" s="3">
        <v>3115</v>
      </c>
      <c r="K1853" s="3"/>
    </row>
    <row r="1854" spans="1:11" s="11" customFormat="1" ht="22.5" hidden="1" customHeight="1" x14ac:dyDescent="0.3">
      <c r="A1854" s="3">
        <v>2021</v>
      </c>
      <c r="B1854" s="3" t="s">
        <v>123</v>
      </c>
      <c r="C1854" s="5">
        <v>44321</v>
      </c>
      <c r="D1854" s="79" t="s">
        <v>461</v>
      </c>
      <c r="E1854" s="3" t="s">
        <v>310</v>
      </c>
      <c r="F1854" s="2">
        <v>2300</v>
      </c>
      <c r="G1854" s="2"/>
      <c r="H1854" s="4">
        <f t="shared" si="28"/>
        <v>2458.9800000000105</v>
      </c>
      <c r="I1854" s="1"/>
      <c r="J1854" s="3">
        <v>1124</v>
      </c>
      <c r="K1854" s="3"/>
    </row>
    <row r="1855" spans="1:11" s="11" customFormat="1" ht="22.5" hidden="1" customHeight="1" x14ac:dyDescent="0.3">
      <c r="A1855" s="3">
        <v>2021</v>
      </c>
      <c r="B1855" s="3" t="s">
        <v>123</v>
      </c>
      <c r="C1855" s="5">
        <v>44322</v>
      </c>
      <c r="D1855" s="79" t="s">
        <v>313</v>
      </c>
      <c r="E1855" s="3"/>
      <c r="F1855" s="2">
        <v>20000</v>
      </c>
      <c r="G1855" s="2"/>
      <c r="H1855" s="4">
        <f t="shared" si="28"/>
        <v>22458.98000000001</v>
      </c>
      <c r="I1855" s="1"/>
      <c r="J1855" s="3"/>
      <c r="K1855" s="3"/>
    </row>
    <row r="1856" spans="1:11" s="11" customFormat="1" ht="22.5" hidden="1" customHeight="1" x14ac:dyDescent="0.3">
      <c r="A1856" s="3">
        <v>2021</v>
      </c>
      <c r="B1856" s="3" t="s">
        <v>123</v>
      </c>
      <c r="C1856" s="5">
        <v>44322</v>
      </c>
      <c r="D1856" s="79" t="s">
        <v>461</v>
      </c>
      <c r="E1856" s="3" t="s">
        <v>310</v>
      </c>
      <c r="F1856" s="2">
        <v>1150</v>
      </c>
      <c r="G1856" s="2"/>
      <c r="H1856" s="4">
        <f t="shared" si="28"/>
        <v>23608.98000000001</v>
      </c>
      <c r="I1856" s="1"/>
      <c r="J1856" s="3">
        <v>1125</v>
      </c>
      <c r="K1856" s="3"/>
    </row>
    <row r="1857" spans="1:11" s="11" customFormat="1" ht="22.5" hidden="1" customHeight="1" x14ac:dyDescent="0.3">
      <c r="A1857" s="3">
        <v>2021</v>
      </c>
      <c r="B1857" s="3" t="s">
        <v>123</v>
      </c>
      <c r="C1857" s="5">
        <v>44322</v>
      </c>
      <c r="D1857" s="79" t="s">
        <v>40</v>
      </c>
      <c r="E1857" s="3" t="s">
        <v>100</v>
      </c>
      <c r="F1857" s="2"/>
      <c r="G1857" s="2">
        <v>10000</v>
      </c>
      <c r="H1857" s="4">
        <f t="shared" si="28"/>
        <v>13608.98000000001</v>
      </c>
      <c r="I1857" s="1"/>
      <c r="J1857" s="3">
        <v>2779</v>
      </c>
      <c r="K1857" s="3"/>
    </row>
    <row r="1858" spans="1:11" s="11" customFormat="1" ht="22.5" hidden="1" customHeight="1" x14ac:dyDescent="0.3">
      <c r="A1858" s="3">
        <v>2021</v>
      </c>
      <c r="B1858" s="3" t="s">
        <v>123</v>
      </c>
      <c r="C1858" s="5">
        <v>44322</v>
      </c>
      <c r="D1858" s="79" t="s">
        <v>312</v>
      </c>
      <c r="E1858" s="3"/>
      <c r="F1858" s="2"/>
      <c r="G1858" s="2">
        <v>0.1</v>
      </c>
      <c r="H1858" s="4">
        <f t="shared" si="28"/>
        <v>13608.88000000001</v>
      </c>
      <c r="I1858" s="1"/>
      <c r="J1858" s="3" t="s">
        <v>619</v>
      </c>
      <c r="K1858" s="3"/>
    </row>
    <row r="1859" spans="1:11" s="11" customFormat="1" ht="22.5" hidden="1" customHeight="1" x14ac:dyDescent="0.3">
      <c r="A1859" s="3">
        <v>2021</v>
      </c>
      <c r="B1859" s="3" t="s">
        <v>123</v>
      </c>
      <c r="C1859" s="5">
        <v>44322</v>
      </c>
      <c r="D1859" s="79" t="s">
        <v>323</v>
      </c>
      <c r="E1859" s="3"/>
      <c r="F1859" s="2"/>
      <c r="G1859" s="2">
        <v>3000</v>
      </c>
      <c r="H1859" s="4">
        <f t="shared" si="28"/>
        <v>10608.88000000001</v>
      </c>
      <c r="I1859" s="1"/>
      <c r="J1859" s="3" t="s">
        <v>620</v>
      </c>
      <c r="K1859" s="3"/>
    </row>
    <row r="1860" spans="1:11" s="11" customFormat="1" ht="22.5" hidden="1" customHeight="1" x14ac:dyDescent="0.3">
      <c r="A1860" s="3">
        <v>2021</v>
      </c>
      <c r="B1860" s="3" t="s">
        <v>123</v>
      </c>
      <c r="C1860" s="5">
        <v>44323</v>
      </c>
      <c r="D1860" s="79" t="s">
        <v>530</v>
      </c>
      <c r="E1860" s="3"/>
      <c r="F1860" s="2"/>
      <c r="G1860" s="2">
        <v>4032</v>
      </c>
      <c r="H1860" s="4">
        <f t="shared" ref="H1860:H1923" si="29">H1859+F1860-G1860</f>
        <v>6576.8800000000101</v>
      </c>
      <c r="I1860" s="1"/>
      <c r="J1860" s="3" t="s">
        <v>621</v>
      </c>
      <c r="K1860" s="3"/>
    </row>
    <row r="1861" spans="1:11" s="11" customFormat="1" ht="22.5" hidden="1" customHeight="1" x14ac:dyDescent="0.3">
      <c r="A1861" s="3">
        <v>2021</v>
      </c>
      <c r="B1861" s="3" t="s">
        <v>123</v>
      </c>
      <c r="C1861" s="5">
        <v>44323</v>
      </c>
      <c r="D1861" s="79" t="s">
        <v>145</v>
      </c>
      <c r="E1861" s="3"/>
      <c r="F1861" s="2"/>
      <c r="G1861" s="2">
        <v>2880</v>
      </c>
      <c r="H1861" s="4">
        <f t="shared" si="29"/>
        <v>3696.8800000000101</v>
      </c>
      <c r="I1861" s="1"/>
      <c r="J1861" s="3" t="s">
        <v>622</v>
      </c>
      <c r="K1861" s="3"/>
    </row>
    <row r="1862" spans="1:11" s="11" customFormat="1" ht="22.5" hidden="1" customHeight="1" x14ac:dyDescent="0.3">
      <c r="A1862" s="3">
        <v>2021</v>
      </c>
      <c r="B1862" s="3" t="s">
        <v>123</v>
      </c>
      <c r="C1862" s="5">
        <v>44323</v>
      </c>
      <c r="D1862" s="79" t="s">
        <v>312</v>
      </c>
      <c r="E1862" s="3"/>
      <c r="F1862" s="2"/>
      <c r="G1862" s="2">
        <v>0.3</v>
      </c>
      <c r="H1862" s="4">
        <f t="shared" si="29"/>
        <v>3696.5800000000099</v>
      </c>
      <c r="I1862" s="1"/>
      <c r="J1862" s="3" t="s">
        <v>623</v>
      </c>
      <c r="K1862" s="3"/>
    </row>
    <row r="1863" spans="1:11" s="11" customFormat="1" ht="22.5" hidden="1" customHeight="1" x14ac:dyDescent="0.3">
      <c r="A1863" s="3">
        <v>2021</v>
      </c>
      <c r="B1863" s="3" t="s">
        <v>123</v>
      </c>
      <c r="C1863" s="5">
        <v>44323</v>
      </c>
      <c r="D1863" s="79" t="s">
        <v>460</v>
      </c>
      <c r="E1863" s="3" t="s">
        <v>310</v>
      </c>
      <c r="F1863" s="2">
        <v>1000</v>
      </c>
      <c r="G1863" s="2"/>
      <c r="H1863" s="4">
        <f t="shared" si="29"/>
        <v>4696.5800000000099</v>
      </c>
      <c r="I1863" s="1"/>
      <c r="J1863" s="3">
        <v>1126</v>
      </c>
      <c r="K1863" s="3"/>
    </row>
    <row r="1864" spans="1:11" s="11" customFormat="1" ht="22.5" hidden="1" customHeight="1" x14ac:dyDescent="0.3">
      <c r="A1864" s="3">
        <v>2021</v>
      </c>
      <c r="B1864" s="3" t="s">
        <v>123</v>
      </c>
      <c r="C1864" s="5">
        <v>44323</v>
      </c>
      <c r="D1864" s="79" t="s">
        <v>313</v>
      </c>
      <c r="E1864" s="3"/>
      <c r="F1864" s="2">
        <v>30000</v>
      </c>
      <c r="G1864" s="2"/>
      <c r="H1864" s="4">
        <f t="shared" si="29"/>
        <v>34696.580000000009</v>
      </c>
      <c r="I1864" s="1"/>
      <c r="J1864" s="3"/>
      <c r="K1864" s="3"/>
    </row>
    <row r="1865" spans="1:11" s="11" customFormat="1" ht="22.5" hidden="1" customHeight="1" x14ac:dyDescent="0.3">
      <c r="A1865" s="3">
        <v>2021</v>
      </c>
      <c r="B1865" s="3" t="s">
        <v>123</v>
      </c>
      <c r="C1865" s="5">
        <v>44323</v>
      </c>
      <c r="D1865" s="79" t="s">
        <v>86</v>
      </c>
      <c r="E1865" s="3"/>
      <c r="F1865" s="2"/>
      <c r="G1865" s="2">
        <v>20540.099999999999</v>
      </c>
      <c r="H1865" s="4">
        <f t="shared" si="29"/>
        <v>14156.48000000001</v>
      </c>
      <c r="I1865" s="1"/>
      <c r="J1865" s="3" t="s">
        <v>624</v>
      </c>
      <c r="K1865" s="3"/>
    </row>
    <row r="1866" spans="1:11" s="11" customFormat="1" ht="22.5" hidden="1" customHeight="1" x14ac:dyDescent="0.3">
      <c r="A1866" s="3">
        <v>2021</v>
      </c>
      <c r="B1866" s="3" t="s">
        <v>123</v>
      </c>
      <c r="C1866" s="5">
        <v>44324</v>
      </c>
      <c r="D1866" s="79" t="s">
        <v>323</v>
      </c>
      <c r="E1866" s="3"/>
      <c r="F1866" s="2"/>
      <c r="G1866" s="2">
        <v>3000</v>
      </c>
      <c r="H1866" s="4">
        <f t="shared" si="29"/>
        <v>11156.48000000001</v>
      </c>
      <c r="I1866" s="1"/>
      <c r="J1866" s="3" t="s">
        <v>625</v>
      </c>
      <c r="K1866" s="3"/>
    </row>
    <row r="1867" spans="1:11" s="11" customFormat="1" ht="22.5" hidden="1" customHeight="1" x14ac:dyDescent="0.3">
      <c r="A1867" s="3">
        <v>2021</v>
      </c>
      <c r="B1867" s="3" t="s">
        <v>123</v>
      </c>
      <c r="C1867" s="5">
        <v>44326</v>
      </c>
      <c r="D1867" s="79" t="s">
        <v>151</v>
      </c>
      <c r="E1867" s="3" t="s">
        <v>310</v>
      </c>
      <c r="F1867" s="2">
        <v>9034.5</v>
      </c>
      <c r="G1867" s="2"/>
      <c r="H1867" s="4">
        <f t="shared" si="29"/>
        <v>20190.98000000001</v>
      </c>
      <c r="I1867" s="1"/>
      <c r="J1867" s="3">
        <v>1127</v>
      </c>
      <c r="K1867" s="3"/>
    </row>
    <row r="1868" spans="1:11" s="11" customFormat="1" ht="22.5" hidden="1" customHeight="1" x14ac:dyDescent="0.3">
      <c r="A1868" s="3">
        <v>2021</v>
      </c>
      <c r="B1868" s="3" t="s">
        <v>123</v>
      </c>
      <c r="C1868" s="5">
        <v>44326</v>
      </c>
      <c r="D1868" s="79" t="s">
        <v>283</v>
      </c>
      <c r="E1868" s="3" t="s">
        <v>100</v>
      </c>
      <c r="F1868" s="2"/>
      <c r="G1868" s="2">
        <v>12252.16</v>
      </c>
      <c r="H1868" s="4">
        <f t="shared" si="29"/>
        <v>7938.8200000000106</v>
      </c>
      <c r="I1868" s="1"/>
      <c r="J1868" s="3">
        <v>2780</v>
      </c>
      <c r="K1868" s="3"/>
    </row>
    <row r="1869" spans="1:11" s="11" customFormat="1" ht="22.5" hidden="1" customHeight="1" x14ac:dyDescent="0.3">
      <c r="A1869" s="3">
        <v>2021</v>
      </c>
      <c r="B1869" s="3" t="s">
        <v>123</v>
      </c>
      <c r="C1869" s="5">
        <v>44326</v>
      </c>
      <c r="D1869" s="79" t="s">
        <v>313</v>
      </c>
      <c r="E1869" s="3"/>
      <c r="F1869" s="2">
        <v>15000</v>
      </c>
      <c r="G1869" s="2"/>
      <c r="H1869" s="4">
        <f t="shared" si="29"/>
        <v>22938.820000000011</v>
      </c>
      <c r="I1869" s="1"/>
      <c r="J1869" s="3"/>
      <c r="K1869" s="3"/>
    </row>
    <row r="1870" spans="1:11" s="11" customFormat="1" ht="22.5" hidden="1" customHeight="1" x14ac:dyDescent="0.3">
      <c r="A1870" s="3">
        <v>2021</v>
      </c>
      <c r="B1870" s="3" t="s">
        <v>123</v>
      </c>
      <c r="C1870" s="5">
        <v>44326</v>
      </c>
      <c r="D1870" s="79" t="s">
        <v>323</v>
      </c>
      <c r="E1870" s="3"/>
      <c r="F1870" s="2"/>
      <c r="G1870" s="2">
        <v>10000</v>
      </c>
      <c r="H1870" s="4">
        <f t="shared" si="29"/>
        <v>12938.820000000011</v>
      </c>
      <c r="I1870" s="1"/>
      <c r="J1870" s="3" t="s">
        <v>626</v>
      </c>
      <c r="K1870" s="3"/>
    </row>
    <row r="1871" spans="1:11" s="11" customFormat="1" ht="22.5" hidden="1" customHeight="1" x14ac:dyDescent="0.3">
      <c r="A1871" s="3">
        <v>2021</v>
      </c>
      <c r="B1871" s="3" t="s">
        <v>123</v>
      </c>
      <c r="C1871" s="5">
        <v>44327</v>
      </c>
      <c r="D1871" s="79" t="s">
        <v>40</v>
      </c>
      <c r="E1871" s="3" t="s">
        <v>100</v>
      </c>
      <c r="F1871" s="2"/>
      <c r="G1871" s="2">
        <v>10000</v>
      </c>
      <c r="H1871" s="4">
        <f t="shared" si="29"/>
        <v>2938.8200000000106</v>
      </c>
      <c r="I1871" s="1"/>
      <c r="J1871" s="3">
        <v>2781</v>
      </c>
      <c r="K1871" s="3"/>
    </row>
    <row r="1872" spans="1:11" s="11" customFormat="1" ht="22.5" hidden="1" customHeight="1" x14ac:dyDescent="0.3">
      <c r="A1872" s="3">
        <v>2021</v>
      </c>
      <c r="B1872" s="3" t="s">
        <v>123</v>
      </c>
      <c r="C1872" s="5">
        <v>44327</v>
      </c>
      <c r="D1872" s="79" t="s">
        <v>312</v>
      </c>
      <c r="E1872" s="3"/>
      <c r="F1872" s="2"/>
      <c r="G1872" s="2">
        <v>0.1</v>
      </c>
      <c r="H1872" s="4">
        <f t="shared" si="29"/>
        <v>2938.7200000000107</v>
      </c>
      <c r="I1872" s="1"/>
      <c r="J1872" s="3" t="s">
        <v>627</v>
      </c>
      <c r="K1872" s="3"/>
    </row>
    <row r="1873" spans="1:11" s="11" customFormat="1" ht="22.5" hidden="1" customHeight="1" x14ac:dyDescent="0.3">
      <c r="A1873" s="3">
        <v>2021</v>
      </c>
      <c r="B1873" s="3" t="s">
        <v>123</v>
      </c>
      <c r="C1873" s="5">
        <v>44328</v>
      </c>
      <c r="D1873" s="79" t="s">
        <v>45</v>
      </c>
      <c r="E1873" s="3" t="s">
        <v>310</v>
      </c>
      <c r="F1873" s="2">
        <v>1650</v>
      </c>
      <c r="G1873" s="2"/>
      <c r="H1873" s="4">
        <f t="shared" si="29"/>
        <v>4588.7200000000103</v>
      </c>
      <c r="I1873" s="1"/>
      <c r="J1873" s="3">
        <v>1128</v>
      </c>
      <c r="K1873" s="3"/>
    </row>
    <row r="1874" spans="1:11" s="11" customFormat="1" ht="22.5" hidden="1" customHeight="1" x14ac:dyDescent="0.3">
      <c r="A1874" s="3">
        <v>2021</v>
      </c>
      <c r="B1874" s="3" t="s">
        <v>123</v>
      </c>
      <c r="C1874" s="5">
        <v>44328</v>
      </c>
      <c r="D1874" s="79" t="s">
        <v>313</v>
      </c>
      <c r="E1874" s="3"/>
      <c r="F1874" s="2">
        <v>20000</v>
      </c>
      <c r="G1874" s="2"/>
      <c r="H1874" s="4">
        <f t="shared" si="29"/>
        <v>24588.720000000008</v>
      </c>
      <c r="I1874" s="1"/>
      <c r="J1874" s="3"/>
      <c r="K1874" s="3"/>
    </row>
    <row r="1875" spans="1:11" s="11" customFormat="1" ht="22.5" hidden="1" customHeight="1" x14ac:dyDescent="0.3">
      <c r="A1875" s="3">
        <v>2021</v>
      </c>
      <c r="B1875" s="3" t="s">
        <v>123</v>
      </c>
      <c r="C1875" s="5">
        <v>44328</v>
      </c>
      <c r="D1875" s="79" t="s">
        <v>323</v>
      </c>
      <c r="E1875" s="3"/>
      <c r="F1875" s="2"/>
      <c r="G1875" s="2">
        <v>3000</v>
      </c>
      <c r="H1875" s="4">
        <f t="shared" si="29"/>
        <v>21588.720000000008</v>
      </c>
      <c r="I1875" s="1"/>
      <c r="J1875" s="3" t="s">
        <v>628</v>
      </c>
      <c r="K1875" s="3"/>
    </row>
    <row r="1876" spans="1:11" s="11" customFormat="1" ht="22.5" hidden="1" customHeight="1" x14ac:dyDescent="0.3">
      <c r="A1876" s="3">
        <v>2021</v>
      </c>
      <c r="B1876" s="3" t="s">
        <v>123</v>
      </c>
      <c r="C1876" s="5">
        <v>44331</v>
      </c>
      <c r="D1876" s="79" t="s">
        <v>42</v>
      </c>
      <c r="E1876" s="3"/>
      <c r="F1876" s="2"/>
      <c r="G1876" s="2">
        <v>3190</v>
      </c>
      <c r="H1876" s="4">
        <f t="shared" si="29"/>
        <v>18398.720000000008</v>
      </c>
      <c r="I1876" s="1"/>
      <c r="J1876" s="3" t="s">
        <v>629</v>
      </c>
      <c r="K1876" s="3"/>
    </row>
    <row r="1877" spans="1:11" s="11" customFormat="1" ht="22.5" hidden="1" customHeight="1" x14ac:dyDescent="0.3">
      <c r="A1877" s="3">
        <v>2021</v>
      </c>
      <c r="B1877" s="3" t="s">
        <v>123</v>
      </c>
      <c r="C1877" s="5">
        <v>44331</v>
      </c>
      <c r="D1877" s="79" t="s">
        <v>30</v>
      </c>
      <c r="E1877" s="3"/>
      <c r="F1877" s="2"/>
      <c r="G1877" s="2">
        <v>317.2</v>
      </c>
      <c r="H1877" s="4">
        <f t="shared" si="29"/>
        <v>18081.520000000008</v>
      </c>
      <c r="I1877" s="1"/>
      <c r="J1877" s="3" t="s">
        <v>630</v>
      </c>
      <c r="K1877" s="3"/>
    </row>
    <row r="1878" spans="1:11" s="11" customFormat="1" ht="22.5" hidden="1" customHeight="1" x14ac:dyDescent="0.3">
      <c r="A1878" s="3">
        <v>2021</v>
      </c>
      <c r="B1878" s="3" t="s">
        <v>123</v>
      </c>
      <c r="C1878" s="5">
        <v>44331</v>
      </c>
      <c r="D1878" s="79" t="s">
        <v>112</v>
      </c>
      <c r="E1878" s="3"/>
      <c r="F1878" s="2"/>
      <c r="G1878" s="2">
        <v>56.4</v>
      </c>
      <c r="H1878" s="4">
        <f t="shared" si="29"/>
        <v>18025.120000000006</v>
      </c>
      <c r="I1878" s="1"/>
      <c r="J1878" s="3" t="s">
        <v>631</v>
      </c>
      <c r="K1878" s="3"/>
    </row>
    <row r="1879" spans="1:11" s="11" customFormat="1" ht="22.5" hidden="1" customHeight="1" x14ac:dyDescent="0.3">
      <c r="A1879" s="3">
        <v>2021</v>
      </c>
      <c r="B1879" s="3" t="s">
        <v>123</v>
      </c>
      <c r="C1879" s="5">
        <v>44331</v>
      </c>
      <c r="D1879" s="79" t="s">
        <v>35</v>
      </c>
      <c r="E1879" s="3"/>
      <c r="F1879" s="2"/>
      <c r="G1879" s="2">
        <v>300</v>
      </c>
      <c r="H1879" s="4">
        <f t="shared" si="29"/>
        <v>17725.120000000006</v>
      </c>
      <c r="I1879" s="1"/>
      <c r="J1879" s="3" t="s">
        <v>632</v>
      </c>
      <c r="K1879" s="3"/>
    </row>
    <row r="1880" spans="1:11" s="11" customFormat="1" ht="22.5" hidden="1" customHeight="1" x14ac:dyDescent="0.3">
      <c r="A1880" s="3">
        <v>2021</v>
      </c>
      <c r="B1880" s="3" t="s">
        <v>123</v>
      </c>
      <c r="C1880" s="5">
        <v>44333</v>
      </c>
      <c r="D1880" s="79" t="s">
        <v>158</v>
      </c>
      <c r="E1880" s="3" t="s">
        <v>310</v>
      </c>
      <c r="F1880" s="2">
        <v>20570</v>
      </c>
      <c r="G1880" s="2"/>
      <c r="H1880" s="4">
        <f t="shared" si="29"/>
        <v>38295.12000000001</v>
      </c>
      <c r="I1880" s="1"/>
      <c r="J1880" s="3">
        <v>1129</v>
      </c>
      <c r="K1880" s="3"/>
    </row>
    <row r="1881" spans="1:11" s="11" customFormat="1" ht="22.5" hidden="1" customHeight="1" x14ac:dyDescent="0.3">
      <c r="A1881" s="3">
        <v>2021</v>
      </c>
      <c r="B1881" s="3" t="s">
        <v>123</v>
      </c>
      <c r="C1881" s="5">
        <v>44333</v>
      </c>
      <c r="D1881" s="79" t="s">
        <v>40</v>
      </c>
      <c r="E1881" s="3" t="s">
        <v>100</v>
      </c>
      <c r="F1881" s="2"/>
      <c r="G1881" s="2">
        <v>10000</v>
      </c>
      <c r="H1881" s="4">
        <f t="shared" si="29"/>
        <v>28295.12000000001</v>
      </c>
      <c r="I1881" s="1"/>
      <c r="J1881" s="3">
        <v>2782</v>
      </c>
      <c r="K1881" s="3"/>
    </row>
    <row r="1882" spans="1:11" s="11" customFormat="1" ht="22.5" hidden="1" customHeight="1" x14ac:dyDescent="0.3">
      <c r="A1882" s="3">
        <v>2021</v>
      </c>
      <c r="B1882" s="3" t="s">
        <v>123</v>
      </c>
      <c r="C1882" s="5">
        <v>44333</v>
      </c>
      <c r="D1882" s="79" t="s">
        <v>376</v>
      </c>
      <c r="E1882" s="3" t="s">
        <v>100</v>
      </c>
      <c r="F1882" s="2"/>
      <c r="G1882" s="2">
        <v>400</v>
      </c>
      <c r="H1882" s="4">
        <f t="shared" si="29"/>
        <v>27895.12000000001</v>
      </c>
      <c r="I1882" s="1"/>
      <c r="J1882" s="3">
        <v>2783</v>
      </c>
      <c r="K1882" s="3"/>
    </row>
    <row r="1883" spans="1:11" s="11" customFormat="1" ht="22.5" hidden="1" customHeight="1" x14ac:dyDescent="0.3">
      <c r="A1883" s="3">
        <v>2021</v>
      </c>
      <c r="B1883" s="3" t="s">
        <v>123</v>
      </c>
      <c r="C1883" s="5">
        <v>44333</v>
      </c>
      <c r="D1883" s="79" t="s">
        <v>283</v>
      </c>
      <c r="E1883" s="3" t="s">
        <v>100</v>
      </c>
      <c r="F1883" s="2"/>
      <c r="G1883" s="2">
        <v>4531.55</v>
      </c>
      <c r="H1883" s="4">
        <f t="shared" si="29"/>
        <v>23363.570000000011</v>
      </c>
      <c r="I1883" s="1"/>
      <c r="J1883" s="3">
        <v>2784</v>
      </c>
      <c r="K1883" s="3"/>
    </row>
    <row r="1884" spans="1:11" s="11" customFormat="1" ht="22.5" hidden="1" customHeight="1" x14ac:dyDescent="0.3">
      <c r="A1884" s="3">
        <v>2021</v>
      </c>
      <c r="B1884" s="3" t="s">
        <v>123</v>
      </c>
      <c r="C1884" s="5">
        <v>44333</v>
      </c>
      <c r="D1884" s="79" t="s">
        <v>385</v>
      </c>
      <c r="E1884" s="3" t="s">
        <v>100</v>
      </c>
      <c r="F1884" s="2"/>
      <c r="G1884" s="2">
        <v>10610</v>
      </c>
      <c r="H1884" s="4">
        <f t="shared" si="29"/>
        <v>12753.570000000011</v>
      </c>
      <c r="I1884" s="1"/>
      <c r="J1884" s="3">
        <v>2785</v>
      </c>
      <c r="K1884" s="3"/>
    </row>
    <row r="1885" spans="1:11" s="11" customFormat="1" ht="22.5" hidden="1" customHeight="1" x14ac:dyDescent="0.3">
      <c r="A1885" s="3">
        <v>2021</v>
      </c>
      <c r="B1885" s="3" t="s">
        <v>123</v>
      </c>
      <c r="C1885" s="5">
        <v>44333</v>
      </c>
      <c r="D1885" s="79" t="s">
        <v>312</v>
      </c>
      <c r="E1885" s="3"/>
      <c r="F1885" s="2"/>
      <c r="G1885" s="2">
        <v>0.3</v>
      </c>
      <c r="H1885" s="4">
        <f t="shared" si="29"/>
        <v>12753.270000000011</v>
      </c>
      <c r="I1885" s="1"/>
      <c r="J1885" s="3" t="s">
        <v>633</v>
      </c>
      <c r="K1885" s="3"/>
    </row>
    <row r="1886" spans="1:11" s="11" customFormat="1" ht="22.5" hidden="1" customHeight="1" x14ac:dyDescent="0.3">
      <c r="A1886" s="3">
        <v>2021</v>
      </c>
      <c r="B1886" s="3" t="s">
        <v>123</v>
      </c>
      <c r="C1886" s="5">
        <v>44334</v>
      </c>
      <c r="D1886" s="79" t="s">
        <v>323</v>
      </c>
      <c r="E1886" s="3"/>
      <c r="F1886" s="2"/>
      <c r="G1886" s="2">
        <v>5000</v>
      </c>
      <c r="H1886" s="4">
        <f t="shared" si="29"/>
        <v>7753.2700000000114</v>
      </c>
      <c r="I1886" s="1"/>
      <c r="J1886" s="3" t="s">
        <v>634</v>
      </c>
      <c r="K1886" s="3"/>
    </row>
    <row r="1887" spans="1:11" s="11" customFormat="1" ht="22.5" hidden="1" customHeight="1" x14ac:dyDescent="0.3">
      <c r="A1887" s="3">
        <v>2021</v>
      </c>
      <c r="B1887" s="3" t="s">
        <v>123</v>
      </c>
      <c r="C1887" s="5">
        <v>44338</v>
      </c>
      <c r="D1887" s="79" t="s">
        <v>323</v>
      </c>
      <c r="E1887" s="3"/>
      <c r="F1887" s="2"/>
      <c r="G1887" s="2">
        <v>3000</v>
      </c>
      <c r="H1887" s="4">
        <f t="shared" si="29"/>
        <v>4753.2700000000114</v>
      </c>
      <c r="I1887" s="1"/>
      <c r="J1887" s="3" t="s">
        <v>635</v>
      </c>
      <c r="K1887" s="3"/>
    </row>
    <row r="1888" spans="1:11" s="11" customFormat="1" ht="22.5" hidden="1" customHeight="1" x14ac:dyDescent="0.3">
      <c r="A1888" s="3">
        <v>2021</v>
      </c>
      <c r="B1888" s="3" t="s">
        <v>123</v>
      </c>
      <c r="C1888" s="5">
        <v>44341</v>
      </c>
      <c r="D1888" s="79" t="s">
        <v>460</v>
      </c>
      <c r="E1888" s="3" t="s">
        <v>310</v>
      </c>
      <c r="F1888" s="2">
        <v>2050</v>
      </c>
      <c r="G1888" s="2"/>
      <c r="H1888" s="4">
        <f t="shared" si="29"/>
        <v>6803.2700000000114</v>
      </c>
      <c r="I1888" s="1"/>
      <c r="J1888" s="3">
        <v>1139</v>
      </c>
      <c r="K1888" s="3"/>
    </row>
    <row r="1889" spans="1:11" s="11" customFormat="1" ht="22.5" hidden="1" customHeight="1" x14ac:dyDescent="0.3">
      <c r="A1889" s="3">
        <v>2021</v>
      </c>
      <c r="B1889" s="3" t="s">
        <v>123</v>
      </c>
      <c r="C1889" s="5">
        <v>44343</v>
      </c>
      <c r="D1889" s="79" t="s">
        <v>323</v>
      </c>
      <c r="E1889" s="3"/>
      <c r="F1889" s="2"/>
      <c r="G1889" s="2">
        <v>3000</v>
      </c>
      <c r="H1889" s="4">
        <f t="shared" si="29"/>
        <v>3803.2700000000114</v>
      </c>
      <c r="I1889" s="1"/>
      <c r="J1889" s="3" t="s">
        <v>636</v>
      </c>
      <c r="K1889" s="3"/>
    </row>
    <row r="1890" spans="1:11" s="80" customFormat="1" ht="22.5" hidden="1" customHeight="1" thickBot="1" x14ac:dyDescent="0.35">
      <c r="A1890" s="34">
        <v>2021</v>
      </c>
      <c r="B1890" s="34" t="s">
        <v>123</v>
      </c>
      <c r="C1890" s="19">
        <v>44343</v>
      </c>
      <c r="D1890" s="132" t="s">
        <v>323</v>
      </c>
      <c r="E1890" s="34"/>
      <c r="F1890" s="21"/>
      <c r="G1890" s="21">
        <v>3000</v>
      </c>
      <c r="H1890" s="22">
        <f t="shared" si="29"/>
        <v>803.27000000001135</v>
      </c>
      <c r="I1890" s="24"/>
      <c r="J1890" s="34" t="s">
        <v>637</v>
      </c>
      <c r="K1890" s="34"/>
    </row>
    <row r="1891" spans="1:11" s="11" customFormat="1" ht="22.5" hidden="1" customHeight="1" x14ac:dyDescent="0.3">
      <c r="A1891" s="3">
        <v>2021</v>
      </c>
      <c r="B1891" s="3" t="s">
        <v>132</v>
      </c>
      <c r="C1891" s="5">
        <v>44348</v>
      </c>
      <c r="D1891" s="79" t="s">
        <v>312</v>
      </c>
      <c r="E1891" s="3"/>
      <c r="F1891" s="2"/>
      <c r="G1891" s="2">
        <v>40</v>
      </c>
      <c r="H1891" s="4">
        <f t="shared" si="29"/>
        <v>763.27000000001135</v>
      </c>
      <c r="I1891" s="1"/>
      <c r="J1891" s="3" t="s">
        <v>653</v>
      </c>
      <c r="K1891" s="3"/>
    </row>
    <row r="1892" spans="1:11" s="11" customFormat="1" ht="22.5" hidden="1" customHeight="1" x14ac:dyDescent="0.3">
      <c r="A1892" s="3">
        <v>2021</v>
      </c>
      <c r="B1892" s="3" t="s">
        <v>132</v>
      </c>
      <c r="C1892" s="5">
        <v>44348</v>
      </c>
      <c r="D1892" s="79" t="s">
        <v>183</v>
      </c>
      <c r="E1892" s="3" t="s">
        <v>310</v>
      </c>
      <c r="F1892" s="2">
        <v>8623.4</v>
      </c>
      <c r="G1892" s="2"/>
      <c r="H1892" s="4">
        <f t="shared" si="29"/>
        <v>9386.670000000011</v>
      </c>
      <c r="I1892" s="1"/>
      <c r="J1892" s="3">
        <v>1140</v>
      </c>
      <c r="K1892" s="3"/>
    </row>
    <row r="1893" spans="1:11" s="11" customFormat="1" ht="22.5" hidden="1" customHeight="1" x14ac:dyDescent="0.3">
      <c r="A1893" s="3">
        <v>2021</v>
      </c>
      <c r="B1893" s="3" t="s">
        <v>132</v>
      </c>
      <c r="C1893" s="5">
        <v>44350</v>
      </c>
      <c r="D1893" s="79" t="s">
        <v>461</v>
      </c>
      <c r="E1893" s="3" t="s">
        <v>310</v>
      </c>
      <c r="F1893" s="2">
        <v>2300</v>
      </c>
      <c r="G1893" s="2"/>
      <c r="H1893" s="4">
        <f t="shared" si="29"/>
        <v>11686.670000000011</v>
      </c>
      <c r="I1893" s="1"/>
      <c r="J1893" s="3">
        <v>1141</v>
      </c>
      <c r="K1893" s="3"/>
    </row>
    <row r="1894" spans="1:11" s="11" customFormat="1" ht="22.5" hidden="1" customHeight="1" x14ac:dyDescent="0.3">
      <c r="A1894" s="3">
        <v>2021</v>
      </c>
      <c r="B1894" s="3" t="s">
        <v>132</v>
      </c>
      <c r="C1894" s="5">
        <v>44350</v>
      </c>
      <c r="D1894" s="79" t="s">
        <v>323</v>
      </c>
      <c r="E1894" s="3"/>
      <c r="F1894" s="2"/>
      <c r="G1894" s="2">
        <v>3000</v>
      </c>
      <c r="H1894" s="93">
        <f t="shared" si="29"/>
        <v>8686.670000000011</v>
      </c>
      <c r="I1894" s="1"/>
      <c r="J1894" s="3" t="s">
        <v>654</v>
      </c>
      <c r="K1894" s="3"/>
    </row>
    <row r="1895" spans="1:11" s="11" customFormat="1" ht="22.5" hidden="1" customHeight="1" x14ac:dyDescent="0.3">
      <c r="A1895" s="3">
        <v>2021</v>
      </c>
      <c r="B1895" s="3" t="s">
        <v>132</v>
      </c>
      <c r="C1895" s="5">
        <v>44351</v>
      </c>
      <c r="D1895" s="79" t="s">
        <v>313</v>
      </c>
      <c r="E1895" s="3"/>
      <c r="F1895" s="2">
        <v>50000</v>
      </c>
      <c r="G1895" s="2"/>
      <c r="H1895" s="4">
        <f t="shared" si="29"/>
        <v>58686.670000000013</v>
      </c>
      <c r="I1895" s="1"/>
      <c r="J1895" s="3"/>
      <c r="K1895" s="3"/>
    </row>
    <row r="1896" spans="1:11" s="11" customFormat="1" ht="22.5" hidden="1" customHeight="1" x14ac:dyDescent="0.3">
      <c r="A1896" s="3">
        <v>2021</v>
      </c>
      <c r="B1896" s="3" t="s">
        <v>132</v>
      </c>
      <c r="C1896" s="5">
        <v>44351</v>
      </c>
      <c r="D1896" s="79" t="s">
        <v>111</v>
      </c>
      <c r="E1896" s="3" t="s">
        <v>100</v>
      </c>
      <c r="F1896" s="2"/>
      <c r="G1896" s="66">
        <v>10450</v>
      </c>
      <c r="H1896" s="4">
        <f t="shared" si="29"/>
        <v>48236.670000000013</v>
      </c>
      <c r="I1896" s="1"/>
      <c r="J1896" s="3">
        <v>2793</v>
      </c>
      <c r="K1896" s="3"/>
    </row>
    <row r="1897" spans="1:11" s="11" customFormat="1" ht="22.5" hidden="1" customHeight="1" x14ac:dyDescent="0.3">
      <c r="A1897" s="3">
        <v>2021</v>
      </c>
      <c r="B1897" s="3" t="s">
        <v>132</v>
      </c>
      <c r="C1897" s="5">
        <v>44351</v>
      </c>
      <c r="D1897" s="79" t="s">
        <v>25</v>
      </c>
      <c r="E1897" s="3" t="s">
        <v>100</v>
      </c>
      <c r="F1897" s="2"/>
      <c r="G1897" s="66">
        <v>4900</v>
      </c>
      <c r="H1897" s="4">
        <f t="shared" si="29"/>
        <v>43336.670000000013</v>
      </c>
      <c r="I1897" s="1"/>
      <c r="J1897" s="3">
        <v>2794</v>
      </c>
      <c r="K1897" s="3"/>
    </row>
    <row r="1898" spans="1:11" s="11" customFormat="1" ht="22.5" hidden="1" customHeight="1" x14ac:dyDescent="0.3">
      <c r="A1898" s="3">
        <v>2021</v>
      </c>
      <c r="B1898" s="3" t="s">
        <v>132</v>
      </c>
      <c r="C1898" s="5">
        <v>44351</v>
      </c>
      <c r="D1898" s="79" t="s">
        <v>498</v>
      </c>
      <c r="E1898" s="3" t="s">
        <v>100</v>
      </c>
      <c r="F1898" s="2"/>
      <c r="G1898" s="66">
        <v>2250</v>
      </c>
      <c r="H1898" s="4">
        <f t="shared" si="29"/>
        <v>41086.670000000013</v>
      </c>
      <c r="I1898" s="1"/>
      <c r="J1898" s="3">
        <v>2795</v>
      </c>
      <c r="K1898" s="3"/>
    </row>
    <row r="1899" spans="1:11" s="11" customFormat="1" ht="22.5" hidden="1" customHeight="1" x14ac:dyDescent="0.3">
      <c r="A1899" s="3">
        <v>2021</v>
      </c>
      <c r="B1899" s="3" t="s">
        <v>132</v>
      </c>
      <c r="C1899" s="5">
        <v>44351</v>
      </c>
      <c r="D1899" s="79" t="s">
        <v>396</v>
      </c>
      <c r="E1899" s="3" t="s">
        <v>100</v>
      </c>
      <c r="F1899" s="2"/>
      <c r="G1899" s="66">
        <v>3650</v>
      </c>
      <c r="H1899" s="4">
        <f t="shared" si="29"/>
        <v>37436.670000000013</v>
      </c>
      <c r="I1899" s="1"/>
      <c r="J1899" s="3">
        <v>2796</v>
      </c>
      <c r="K1899" s="3"/>
    </row>
    <row r="1900" spans="1:11" s="11" customFormat="1" ht="22.5" hidden="1" customHeight="1" x14ac:dyDescent="0.3">
      <c r="A1900" s="3">
        <v>2021</v>
      </c>
      <c r="B1900" s="3" t="s">
        <v>132</v>
      </c>
      <c r="C1900" s="5">
        <v>44351</v>
      </c>
      <c r="D1900" s="79" t="s">
        <v>537</v>
      </c>
      <c r="E1900" s="3" t="s">
        <v>100</v>
      </c>
      <c r="F1900" s="2"/>
      <c r="G1900" s="66">
        <v>6005</v>
      </c>
      <c r="H1900" s="4">
        <f t="shared" si="29"/>
        <v>31431.670000000013</v>
      </c>
      <c r="I1900" s="1"/>
      <c r="J1900" s="3">
        <v>2797</v>
      </c>
      <c r="K1900" s="3"/>
    </row>
    <row r="1901" spans="1:11" s="11" customFormat="1" ht="22.5" hidden="1" customHeight="1" x14ac:dyDescent="0.3">
      <c r="A1901" s="3">
        <v>2021</v>
      </c>
      <c r="B1901" s="3" t="s">
        <v>132</v>
      </c>
      <c r="C1901" s="5">
        <v>44351</v>
      </c>
      <c r="D1901" s="79" t="s">
        <v>182</v>
      </c>
      <c r="E1901" s="3" t="s">
        <v>100</v>
      </c>
      <c r="F1901" s="2"/>
      <c r="G1901" s="66">
        <v>14850</v>
      </c>
      <c r="H1901" s="4">
        <f t="shared" si="29"/>
        <v>16581.670000000013</v>
      </c>
      <c r="I1901" s="1"/>
      <c r="J1901" s="3">
        <v>2798</v>
      </c>
      <c r="K1901" s="3"/>
    </row>
    <row r="1902" spans="1:11" s="11" customFormat="1" ht="22.5" hidden="1" customHeight="1" x14ac:dyDescent="0.3">
      <c r="A1902" s="3">
        <v>2021</v>
      </c>
      <c r="B1902" s="3" t="s">
        <v>132</v>
      </c>
      <c r="C1902" s="5">
        <v>44351</v>
      </c>
      <c r="D1902" s="79" t="s">
        <v>484</v>
      </c>
      <c r="E1902" s="3" t="s">
        <v>100</v>
      </c>
      <c r="F1902" s="2"/>
      <c r="G1902" s="66">
        <v>1100</v>
      </c>
      <c r="H1902" s="4">
        <f t="shared" si="29"/>
        <v>15481.670000000013</v>
      </c>
      <c r="I1902" s="1"/>
      <c r="J1902" s="3">
        <v>2799</v>
      </c>
      <c r="K1902" s="3"/>
    </row>
    <row r="1903" spans="1:11" s="11" customFormat="1" ht="22.5" hidden="1" customHeight="1" x14ac:dyDescent="0.3">
      <c r="A1903" s="3">
        <v>2021</v>
      </c>
      <c r="B1903" s="3" t="s">
        <v>132</v>
      </c>
      <c r="C1903" s="5">
        <v>44351</v>
      </c>
      <c r="D1903" s="79" t="s">
        <v>570</v>
      </c>
      <c r="E1903" s="3" t="s">
        <v>100</v>
      </c>
      <c r="F1903" s="2"/>
      <c r="G1903" s="66">
        <v>1000</v>
      </c>
      <c r="H1903" s="4">
        <f t="shared" si="29"/>
        <v>14481.670000000013</v>
      </c>
      <c r="I1903" s="1"/>
      <c r="J1903" s="3">
        <v>2800</v>
      </c>
      <c r="K1903" s="3"/>
    </row>
    <row r="1904" spans="1:11" s="11" customFormat="1" ht="22.5" hidden="1" customHeight="1" x14ac:dyDescent="0.3">
      <c r="A1904" s="3">
        <v>2021</v>
      </c>
      <c r="B1904" s="3" t="s">
        <v>132</v>
      </c>
      <c r="C1904" s="5">
        <v>44351</v>
      </c>
      <c r="D1904" s="79" t="s">
        <v>551</v>
      </c>
      <c r="E1904" s="3" t="s">
        <v>100</v>
      </c>
      <c r="F1904" s="2"/>
      <c r="G1904" s="66">
        <v>860</v>
      </c>
      <c r="H1904" s="4">
        <f t="shared" si="29"/>
        <v>13621.670000000013</v>
      </c>
      <c r="I1904" s="1"/>
      <c r="J1904" s="3">
        <v>2801</v>
      </c>
      <c r="K1904" s="3"/>
    </row>
    <row r="1905" spans="1:11" s="11" customFormat="1" ht="22.5" hidden="1" customHeight="1" x14ac:dyDescent="0.3">
      <c r="A1905" s="3">
        <v>2021</v>
      </c>
      <c r="B1905" s="3" t="s">
        <v>132</v>
      </c>
      <c r="C1905" s="5">
        <v>44351</v>
      </c>
      <c r="D1905" s="79" t="s">
        <v>566</v>
      </c>
      <c r="E1905" s="3" t="s">
        <v>100</v>
      </c>
      <c r="F1905" s="2"/>
      <c r="G1905" s="66">
        <v>562</v>
      </c>
      <c r="H1905" s="4">
        <f t="shared" si="29"/>
        <v>13059.670000000013</v>
      </c>
      <c r="I1905" s="1"/>
      <c r="J1905" s="3">
        <v>2802</v>
      </c>
      <c r="K1905" s="3"/>
    </row>
    <row r="1906" spans="1:11" s="11" customFormat="1" ht="22.5" hidden="1" customHeight="1" x14ac:dyDescent="0.3">
      <c r="A1906" s="3">
        <v>2021</v>
      </c>
      <c r="B1906" s="3" t="s">
        <v>132</v>
      </c>
      <c r="C1906" s="5">
        <v>44351</v>
      </c>
      <c r="D1906" s="79" t="s">
        <v>568</v>
      </c>
      <c r="E1906" s="3" t="s">
        <v>100</v>
      </c>
      <c r="F1906" s="2"/>
      <c r="G1906" s="66">
        <v>290</v>
      </c>
      <c r="H1906" s="4">
        <f t="shared" si="29"/>
        <v>12769.670000000013</v>
      </c>
      <c r="I1906" s="1"/>
      <c r="J1906" s="3">
        <v>2803</v>
      </c>
      <c r="K1906" s="3"/>
    </row>
    <row r="1907" spans="1:11" s="11" customFormat="1" ht="22.5" hidden="1" customHeight="1" x14ac:dyDescent="0.3">
      <c r="A1907" s="3">
        <v>2021</v>
      </c>
      <c r="B1907" s="3" t="s">
        <v>132</v>
      </c>
      <c r="C1907" s="5">
        <v>44351</v>
      </c>
      <c r="D1907" s="79" t="s">
        <v>562</v>
      </c>
      <c r="E1907" s="3" t="s">
        <v>100</v>
      </c>
      <c r="F1907" s="2"/>
      <c r="G1907" s="66">
        <v>230.9</v>
      </c>
      <c r="H1907" s="4">
        <f t="shared" si="29"/>
        <v>12538.770000000013</v>
      </c>
      <c r="I1907" s="1"/>
      <c r="J1907" s="3">
        <v>2804</v>
      </c>
      <c r="K1907" s="3"/>
    </row>
    <row r="1908" spans="1:11" s="11" customFormat="1" ht="22.5" hidden="1" customHeight="1" x14ac:dyDescent="0.3">
      <c r="A1908" s="3">
        <v>2021</v>
      </c>
      <c r="B1908" s="3" t="s">
        <v>132</v>
      </c>
      <c r="C1908" s="5">
        <v>44351</v>
      </c>
      <c r="D1908" s="79" t="s">
        <v>561</v>
      </c>
      <c r="E1908" s="3" t="s">
        <v>100</v>
      </c>
      <c r="F1908" s="2"/>
      <c r="G1908" s="66">
        <v>800</v>
      </c>
      <c r="H1908" s="4">
        <f t="shared" si="29"/>
        <v>11738.770000000013</v>
      </c>
      <c r="I1908" s="1"/>
      <c r="J1908" s="3">
        <v>2805</v>
      </c>
      <c r="K1908" s="3"/>
    </row>
    <row r="1909" spans="1:11" s="11" customFormat="1" ht="22.5" hidden="1" customHeight="1" x14ac:dyDescent="0.3">
      <c r="A1909" s="3">
        <v>2021</v>
      </c>
      <c r="B1909" s="3" t="s">
        <v>132</v>
      </c>
      <c r="C1909" s="5">
        <v>44351</v>
      </c>
      <c r="D1909" s="79" t="s">
        <v>376</v>
      </c>
      <c r="E1909" s="3" t="s">
        <v>100</v>
      </c>
      <c r="F1909" s="2"/>
      <c r="G1909" s="66">
        <v>400</v>
      </c>
      <c r="H1909" s="4">
        <f t="shared" si="29"/>
        <v>11338.770000000013</v>
      </c>
      <c r="I1909" s="1"/>
      <c r="J1909" s="3">
        <v>2806</v>
      </c>
      <c r="K1909" s="3"/>
    </row>
    <row r="1910" spans="1:11" s="11" customFormat="1" ht="22.5" hidden="1" customHeight="1" x14ac:dyDescent="0.3">
      <c r="A1910" s="3">
        <v>2021</v>
      </c>
      <c r="B1910" s="3" t="s">
        <v>132</v>
      </c>
      <c r="C1910" s="5">
        <v>44351</v>
      </c>
      <c r="D1910" s="79" t="s">
        <v>571</v>
      </c>
      <c r="E1910" s="3" t="s">
        <v>100</v>
      </c>
      <c r="F1910" s="2"/>
      <c r="G1910" s="66">
        <v>1700</v>
      </c>
      <c r="H1910" s="4">
        <f t="shared" si="29"/>
        <v>9638.7700000000132</v>
      </c>
      <c r="I1910" s="1"/>
      <c r="J1910" s="3">
        <v>2807</v>
      </c>
      <c r="K1910" s="3"/>
    </row>
    <row r="1911" spans="1:11" s="11" customFormat="1" ht="22.5" hidden="1" customHeight="1" x14ac:dyDescent="0.3">
      <c r="A1911" s="3">
        <v>2021</v>
      </c>
      <c r="B1911" s="3" t="s">
        <v>132</v>
      </c>
      <c r="C1911" s="5">
        <v>44351</v>
      </c>
      <c r="D1911" s="79" t="s">
        <v>312</v>
      </c>
      <c r="E1911" s="3" t="s">
        <v>99</v>
      </c>
      <c r="F1911" s="2"/>
      <c r="G1911" s="66">
        <v>1.2</v>
      </c>
      <c r="H1911" s="4">
        <f t="shared" si="29"/>
        <v>9637.5700000000124</v>
      </c>
      <c r="I1911" s="1"/>
      <c r="J1911" s="3" t="s">
        <v>655</v>
      </c>
      <c r="K1911" s="3"/>
    </row>
    <row r="1912" spans="1:11" s="11" customFormat="1" ht="22.5" hidden="1" customHeight="1" x14ac:dyDescent="0.3">
      <c r="A1912" s="3">
        <v>2021</v>
      </c>
      <c r="B1912" s="3" t="s">
        <v>132</v>
      </c>
      <c r="C1912" s="5">
        <v>44351</v>
      </c>
      <c r="D1912" s="79" t="s">
        <v>461</v>
      </c>
      <c r="E1912" s="3" t="s">
        <v>310</v>
      </c>
      <c r="F1912" s="2">
        <v>2300</v>
      </c>
      <c r="G1912" s="66"/>
      <c r="H1912" s="4">
        <f t="shared" si="29"/>
        <v>11937.570000000012</v>
      </c>
      <c r="I1912" s="1"/>
      <c r="J1912" s="3">
        <v>1142</v>
      </c>
      <c r="K1912" s="3"/>
    </row>
    <row r="1913" spans="1:11" s="11" customFormat="1" ht="22.5" hidden="1" customHeight="1" x14ac:dyDescent="0.3">
      <c r="A1913" s="3">
        <v>2021</v>
      </c>
      <c r="B1913" s="3" t="s">
        <v>132</v>
      </c>
      <c r="C1913" s="5">
        <v>44351</v>
      </c>
      <c r="D1913" s="79" t="s">
        <v>26</v>
      </c>
      <c r="E1913" s="3" t="s">
        <v>310</v>
      </c>
      <c r="F1913" s="2">
        <v>625</v>
      </c>
      <c r="G1913" s="66"/>
      <c r="H1913" s="4">
        <f t="shared" si="29"/>
        <v>12562.570000000012</v>
      </c>
      <c r="I1913" s="1"/>
      <c r="J1913" s="3">
        <v>1158</v>
      </c>
      <c r="K1913" s="3"/>
    </row>
    <row r="1914" spans="1:11" s="11" customFormat="1" ht="22.5" hidden="1" customHeight="1" x14ac:dyDescent="0.3">
      <c r="A1914" s="3">
        <v>2021</v>
      </c>
      <c r="B1914" s="3" t="s">
        <v>132</v>
      </c>
      <c r="C1914" s="5">
        <v>44354</v>
      </c>
      <c r="D1914" s="79" t="s">
        <v>313</v>
      </c>
      <c r="E1914" s="3"/>
      <c r="F1914" s="2">
        <v>10000</v>
      </c>
      <c r="G1914" s="66"/>
      <c r="H1914" s="4">
        <f t="shared" si="29"/>
        <v>22562.570000000014</v>
      </c>
      <c r="I1914" s="1"/>
      <c r="J1914" s="3"/>
      <c r="K1914" s="3"/>
    </row>
    <row r="1915" spans="1:11" s="11" customFormat="1" ht="22.5" hidden="1" customHeight="1" x14ac:dyDescent="0.3">
      <c r="A1915" s="3">
        <v>2021</v>
      </c>
      <c r="B1915" s="3" t="s">
        <v>132</v>
      </c>
      <c r="C1915" s="5">
        <v>44354</v>
      </c>
      <c r="D1915" s="79" t="s">
        <v>86</v>
      </c>
      <c r="E1915" s="3"/>
      <c r="F1915" s="2"/>
      <c r="G1915" s="66">
        <v>15401.7</v>
      </c>
      <c r="H1915" s="4">
        <f t="shared" si="29"/>
        <v>7160.8700000000135</v>
      </c>
      <c r="I1915" s="1"/>
      <c r="J1915" s="3" t="s">
        <v>656</v>
      </c>
      <c r="K1915" s="3"/>
    </row>
    <row r="1916" spans="1:11" s="11" customFormat="1" ht="22.5" hidden="1" customHeight="1" x14ac:dyDescent="0.3">
      <c r="A1916" s="3">
        <v>2021</v>
      </c>
      <c r="B1916" s="3" t="s">
        <v>132</v>
      </c>
      <c r="C1916" s="5">
        <v>44355</v>
      </c>
      <c r="D1916" s="79" t="s">
        <v>394</v>
      </c>
      <c r="E1916" s="3" t="s">
        <v>310</v>
      </c>
      <c r="F1916" s="2">
        <v>1100</v>
      </c>
      <c r="G1916" s="2"/>
      <c r="H1916" s="4">
        <f t="shared" si="29"/>
        <v>8260.8700000000135</v>
      </c>
      <c r="I1916" s="1"/>
      <c r="J1916" s="3">
        <v>1143</v>
      </c>
      <c r="K1916" s="3"/>
    </row>
    <row r="1917" spans="1:11" s="11" customFormat="1" ht="22.5" hidden="1" customHeight="1" x14ac:dyDescent="0.3">
      <c r="A1917" s="3">
        <v>2021</v>
      </c>
      <c r="B1917" s="3" t="s">
        <v>132</v>
      </c>
      <c r="C1917" s="5">
        <v>44355</v>
      </c>
      <c r="D1917" s="79" t="s">
        <v>323</v>
      </c>
      <c r="E1917" s="3"/>
      <c r="F1917" s="2"/>
      <c r="G1917" s="2">
        <v>3000</v>
      </c>
      <c r="H1917" s="4">
        <f t="shared" si="29"/>
        <v>5260.8700000000135</v>
      </c>
      <c r="I1917" s="1"/>
      <c r="J1917" s="3" t="s">
        <v>657</v>
      </c>
      <c r="K1917" s="3"/>
    </row>
    <row r="1918" spans="1:11" s="11" customFormat="1" ht="22.5" hidden="1" customHeight="1" x14ac:dyDescent="0.3">
      <c r="A1918" s="3">
        <v>2021</v>
      </c>
      <c r="B1918" s="3" t="s">
        <v>132</v>
      </c>
      <c r="C1918" s="5">
        <v>44355</v>
      </c>
      <c r="D1918" s="79" t="s">
        <v>461</v>
      </c>
      <c r="E1918" s="3" t="s">
        <v>310</v>
      </c>
      <c r="F1918" s="2">
        <v>2300</v>
      </c>
      <c r="G1918" s="2"/>
      <c r="H1918" s="4">
        <f t="shared" si="29"/>
        <v>7560.8700000000135</v>
      </c>
      <c r="I1918" s="1"/>
      <c r="J1918" s="3">
        <v>1144</v>
      </c>
      <c r="K1918" s="3"/>
    </row>
    <row r="1919" spans="1:11" s="11" customFormat="1" ht="22.5" hidden="1" customHeight="1" x14ac:dyDescent="0.3">
      <c r="A1919" s="3">
        <v>2021</v>
      </c>
      <c r="B1919" s="3" t="s">
        <v>132</v>
      </c>
      <c r="C1919" s="5">
        <v>44357</v>
      </c>
      <c r="D1919" s="79" t="s">
        <v>151</v>
      </c>
      <c r="E1919" s="3" t="s">
        <v>310</v>
      </c>
      <c r="F1919" s="2">
        <v>10431</v>
      </c>
      <c r="G1919" s="2"/>
      <c r="H1919" s="4">
        <f t="shared" si="29"/>
        <v>17991.870000000014</v>
      </c>
      <c r="I1919" s="1"/>
      <c r="J1919" s="3">
        <v>1145</v>
      </c>
      <c r="K1919" s="3"/>
    </row>
    <row r="1920" spans="1:11" s="11" customFormat="1" ht="22.5" hidden="1" customHeight="1" x14ac:dyDescent="0.3">
      <c r="A1920" s="3">
        <v>2021</v>
      </c>
      <c r="B1920" s="3" t="s">
        <v>132</v>
      </c>
      <c r="C1920" s="5">
        <v>44357</v>
      </c>
      <c r="D1920" s="79" t="s">
        <v>460</v>
      </c>
      <c r="E1920" s="3" t="s">
        <v>310</v>
      </c>
      <c r="F1920" s="2">
        <v>1000</v>
      </c>
      <c r="G1920" s="2"/>
      <c r="H1920" s="4">
        <f t="shared" si="29"/>
        <v>18991.870000000014</v>
      </c>
      <c r="I1920" s="1"/>
      <c r="J1920" s="3">
        <v>1146</v>
      </c>
      <c r="K1920" s="3"/>
    </row>
    <row r="1921" spans="1:11" s="11" customFormat="1" ht="22.5" hidden="1" customHeight="1" x14ac:dyDescent="0.3">
      <c r="A1921" s="3">
        <v>2021</v>
      </c>
      <c r="B1921" s="3" t="s">
        <v>132</v>
      </c>
      <c r="C1921" s="5">
        <v>44357</v>
      </c>
      <c r="D1921" s="79" t="s">
        <v>322</v>
      </c>
      <c r="E1921" s="3"/>
      <c r="F1921" s="2"/>
      <c r="G1921" s="2">
        <v>5000</v>
      </c>
      <c r="H1921" s="4">
        <f t="shared" si="29"/>
        <v>13991.870000000014</v>
      </c>
      <c r="I1921" s="1"/>
      <c r="J1921" s="3" t="s">
        <v>658</v>
      </c>
      <c r="K1921" s="3"/>
    </row>
    <row r="1922" spans="1:11" s="11" customFormat="1" ht="22.5" hidden="1" customHeight="1" x14ac:dyDescent="0.3">
      <c r="A1922" s="3">
        <v>2021</v>
      </c>
      <c r="B1922" s="3" t="s">
        <v>132</v>
      </c>
      <c r="C1922" s="5">
        <v>44357</v>
      </c>
      <c r="D1922" s="79" t="s">
        <v>536</v>
      </c>
      <c r="E1922" s="3" t="s">
        <v>310</v>
      </c>
      <c r="F1922" s="2">
        <v>5830</v>
      </c>
      <c r="G1922" s="2"/>
      <c r="H1922" s="4">
        <f t="shared" si="29"/>
        <v>19821.870000000014</v>
      </c>
      <c r="I1922" s="1"/>
      <c r="J1922" s="3">
        <v>1147</v>
      </c>
      <c r="K1922" s="3"/>
    </row>
    <row r="1923" spans="1:11" s="11" customFormat="1" ht="22.5" hidden="1" customHeight="1" x14ac:dyDescent="0.3">
      <c r="A1923" s="3">
        <v>2021</v>
      </c>
      <c r="B1923" s="3" t="s">
        <v>132</v>
      </c>
      <c r="C1923" s="5">
        <v>44358</v>
      </c>
      <c r="D1923" s="79" t="s">
        <v>473</v>
      </c>
      <c r="E1923" s="3" t="s">
        <v>100</v>
      </c>
      <c r="F1923" s="2"/>
      <c r="G1923" s="2">
        <v>1850</v>
      </c>
      <c r="H1923" s="4">
        <f t="shared" si="29"/>
        <v>17971.870000000014</v>
      </c>
      <c r="I1923" s="1"/>
      <c r="J1923" s="3">
        <v>2808</v>
      </c>
      <c r="K1923" s="3"/>
    </row>
    <row r="1924" spans="1:11" s="11" customFormat="1" ht="22.5" hidden="1" customHeight="1" x14ac:dyDescent="0.3">
      <c r="A1924" s="3">
        <v>2021</v>
      </c>
      <c r="B1924" s="3" t="s">
        <v>132</v>
      </c>
      <c r="C1924" s="5">
        <v>44358</v>
      </c>
      <c r="D1924" s="79" t="s">
        <v>177</v>
      </c>
      <c r="E1924" s="3" t="s">
        <v>100</v>
      </c>
      <c r="F1924" s="2"/>
      <c r="G1924" s="2">
        <v>5200</v>
      </c>
      <c r="H1924" s="4">
        <f t="shared" ref="H1924:H1987" si="30">H1923+F1924-G1924</f>
        <v>12771.870000000014</v>
      </c>
      <c r="I1924" s="1"/>
      <c r="J1924" s="3">
        <v>2809</v>
      </c>
      <c r="K1924" s="92"/>
    </row>
    <row r="1925" spans="1:11" s="11" customFormat="1" ht="22.5" hidden="1" customHeight="1" x14ac:dyDescent="0.3">
      <c r="A1925" s="3">
        <v>2021</v>
      </c>
      <c r="B1925" s="3" t="s">
        <v>132</v>
      </c>
      <c r="C1925" s="5">
        <v>44358</v>
      </c>
      <c r="D1925" s="79" t="s">
        <v>261</v>
      </c>
      <c r="E1925" s="3" t="s">
        <v>100</v>
      </c>
      <c r="F1925" s="2"/>
      <c r="G1925" s="2">
        <v>4350</v>
      </c>
      <c r="H1925" s="4">
        <f t="shared" si="30"/>
        <v>8421.8700000000135</v>
      </c>
      <c r="I1925" s="1"/>
      <c r="J1925" s="3">
        <v>2810</v>
      </c>
      <c r="K1925" s="3"/>
    </row>
    <row r="1926" spans="1:11" s="11" customFormat="1" ht="22.5" hidden="1" customHeight="1" x14ac:dyDescent="0.3">
      <c r="A1926" s="3">
        <v>2021</v>
      </c>
      <c r="B1926" s="3" t="s">
        <v>132</v>
      </c>
      <c r="C1926" s="5">
        <v>44358</v>
      </c>
      <c r="D1926" s="79" t="s">
        <v>312</v>
      </c>
      <c r="E1926" s="3"/>
      <c r="F1926" s="2"/>
      <c r="G1926" s="2">
        <v>0.3</v>
      </c>
      <c r="H1926" s="4">
        <f t="shared" si="30"/>
        <v>8421.5700000000143</v>
      </c>
      <c r="I1926" s="1"/>
      <c r="J1926" s="3" t="s">
        <v>659</v>
      </c>
      <c r="K1926" s="3"/>
    </row>
    <row r="1927" spans="1:11" s="11" customFormat="1" ht="22.5" hidden="1" customHeight="1" x14ac:dyDescent="0.3">
      <c r="A1927" s="3">
        <v>2021</v>
      </c>
      <c r="B1927" s="3" t="s">
        <v>132</v>
      </c>
      <c r="C1927" s="5">
        <v>44361</v>
      </c>
      <c r="D1927" s="79" t="s">
        <v>461</v>
      </c>
      <c r="E1927" s="3" t="s">
        <v>310</v>
      </c>
      <c r="F1927" s="2">
        <v>1150</v>
      </c>
      <c r="G1927" s="2"/>
      <c r="H1927" s="4">
        <f t="shared" si="30"/>
        <v>9571.5700000000143</v>
      </c>
      <c r="I1927" s="1"/>
      <c r="J1927" s="3">
        <v>1153</v>
      </c>
      <c r="K1927" s="3"/>
    </row>
    <row r="1928" spans="1:11" s="11" customFormat="1" ht="22.5" hidden="1" customHeight="1" x14ac:dyDescent="0.3">
      <c r="A1928" s="3">
        <v>2021</v>
      </c>
      <c r="B1928" s="3" t="s">
        <v>132</v>
      </c>
      <c r="C1928" s="5">
        <v>44361</v>
      </c>
      <c r="D1928" s="79" t="s">
        <v>198</v>
      </c>
      <c r="E1928" s="3" t="s">
        <v>310</v>
      </c>
      <c r="F1928" s="2">
        <v>500</v>
      </c>
      <c r="G1928" s="2"/>
      <c r="H1928" s="4">
        <f t="shared" si="30"/>
        <v>10071.570000000014</v>
      </c>
      <c r="I1928" s="1"/>
      <c r="J1928" s="3">
        <v>1154</v>
      </c>
      <c r="K1928" s="3"/>
    </row>
    <row r="1929" spans="1:11" s="11" customFormat="1" ht="22.5" hidden="1" customHeight="1" x14ac:dyDescent="0.3">
      <c r="A1929" s="3">
        <v>2021</v>
      </c>
      <c r="B1929" s="3" t="s">
        <v>132</v>
      </c>
      <c r="C1929" s="5">
        <v>44361</v>
      </c>
      <c r="D1929" s="79" t="s">
        <v>439</v>
      </c>
      <c r="E1929" s="3" t="s">
        <v>310</v>
      </c>
      <c r="F1929" s="2">
        <v>1700</v>
      </c>
      <c r="G1929" s="2"/>
      <c r="H1929" s="4">
        <f t="shared" si="30"/>
        <v>11771.570000000014</v>
      </c>
      <c r="I1929" s="1"/>
      <c r="J1929" s="3">
        <v>1155</v>
      </c>
      <c r="K1929" s="3"/>
    </row>
    <row r="1930" spans="1:11" s="11" customFormat="1" ht="22.5" hidden="1" customHeight="1" x14ac:dyDescent="0.3">
      <c r="A1930" s="3">
        <v>2021</v>
      </c>
      <c r="B1930" s="3" t="s">
        <v>132</v>
      </c>
      <c r="C1930" s="5">
        <v>44361</v>
      </c>
      <c r="D1930" s="79" t="s">
        <v>145</v>
      </c>
      <c r="E1930" s="3" t="s">
        <v>99</v>
      </c>
      <c r="F1930" s="2"/>
      <c r="G1930" s="2">
        <v>2880</v>
      </c>
      <c r="H1930" s="4">
        <f t="shared" si="30"/>
        <v>8891.5700000000143</v>
      </c>
      <c r="I1930" s="1"/>
      <c r="J1930" s="3" t="s">
        <v>660</v>
      </c>
      <c r="K1930" s="3"/>
    </row>
    <row r="1931" spans="1:11" s="11" customFormat="1" ht="22.5" hidden="1" customHeight="1" x14ac:dyDescent="0.3">
      <c r="A1931" s="3">
        <v>2021</v>
      </c>
      <c r="B1931" s="3" t="s">
        <v>132</v>
      </c>
      <c r="C1931" s="5">
        <v>44361</v>
      </c>
      <c r="D1931" s="79" t="s">
        <v>312</v>
      </c>
      <c r="E1931" s="3" t="s">
        <v>99</v>
      </c>
      <c r="F1931" s="2"/>
      <c r="G1931" s="2">
        <v>0.1</v>
      </c>
      <c r="H1931" s="4">
        <f t="shared" si="30"/>
        <v>8891.4700000000139</v>
      </c>
      <c r="I1931" s="1"/>
      <c r="J1931" s="3" t="s">
        <v>661</v>
      </c>
      <c r="K1931" s="3"/>
    </row>
    <row r="1932" spans="1:11" s="11" customFormat="1" ht="22.5" hidden="1" customHeight="1" x14ac:dyDescent="0.3">
      <c r="A1932" s="3">
        <v>2021</v>
      </c>
      <c r="B1932" s="3" t="s">
        <v>132</v>
      </c>
      <c r="C1932" s="5">
        <v>44362</v>
      </c>
      <c r="D1932" s="79" t="s">
        <v>42</v>
      </c>
      <c r="E1932" s="3"/>
      <c r="F1932" s="2"/>
      <c r="G1932" s="2">
        <v>3300</v>
      </c>
      <c r="H1932" s="4">
        <f t="shared" si="30"/>
        <v>5591.4700000000139</v>
      </c>
      <c r="I1932" s="1"/>
      <c r="J1932" s="3" t="s">
        <v>662</v>
      </c>
      <c r="K1932" s="3"/>
    </row>
    <row r="1933" spans="1:11" s="11" customFormat="1" ht="22.5" hidden="1" customHeight="1" x14ac:dyDescent="0.3">
      <c r="A1933" s="3">
        <v>2021</v>
      </c>
      <c r="B1933" s="3" t="s">
        <v>132</v>
      </c>
      <c r="C1933" s="5">
        <v>44362</v>
      </c>
      <c r="D1933" s="79" t="s">
        <v>30</v>
      </c>
      <c r="E1933" s="3"/>
      <c r="F1933" s="2"/>
      <c r="G1933" s="2">
        <v>328.4</v>
      </c>
      <c r="H1933" s="4">
        <f t="shared" si="30"/>
        <v>5263.0700000000143</v>
      </c>
      <c r="I1933" s="1"/>
      <c r="J1933" s="3" t="s">
        <v>663</v>
      </c>
      <c r="K1933" s="3"/>
    </row>
    <row r="1934" spans="1:11" s="11" customFormat="1" ht="22.5" hidden="1" customHeight="1" x14ac:dyDescent="0.3">
      <c r="A1934" s="3">
        <v>2021</v>
      </c>
      <c r="B1934" s="3" t="s">
        <v>132</v>
      </c>
      <c r="C1934" s="5">
        <v>44362</v>
      </c>
      <c r="D1934" s="79" t="s">
        <v>112</v>
      </c>
      <c r="E1934" s="3"/>
      <c r="F1934" s="2"/>
      <c r="G1934" s="2">
        <v>58.4</v>
      </c>
      <c r="H1934" s="4">
        <f t="shared" si="30"/>
        <v>5204.6700000000146</v>
      </c>
      <c r="I1934" s="1"/>
      <c r="J1934" s="3" t="s">
        <v>664</v>
      </c>
      <c r="K1934" s="3"/>
    </row>
    <row r="1935" spans="1:11" s="11" customFormat="1" ht="22.5" hidden="1" customHeight="1" x14ac:dyDescent="0.3">
      <c r="A1935" s="3">
        <v>2021</v>
      </c>
      <c r="B1935" s="3" t="s">
        <v>132</v>
      </c>
      <c r="C1935" s="5">
        <v>44362</v>
      </c>
      <c r="D1935" s="79" t="s">
        <v>35</v>
      </c>
      <c r="E1935" s="3"/>
      <c r="F1935" s="2"/>
      <c r="G1935" s="2">
        <v>255</v>
      </c>
      <c r="H1935" s="4">
        <f t="shared" si="30"/>
        <v>4949.6700000000146</v>
      </c>
      <c r="I1935" s="1"/>
      <c r="J1935" s="3" t="s">
        <v>665</v>
      </c>
      <c r="K1935" s="3"/>
    </row>
    <row r="1936" spans="1:11" s="11" customFormat="1" ht="22.5" hidden="1" customHeight="1" x14ac:dyDescent="0.3">
      <c r="A1936" s="3">
        <v>2021</v>
      </c>
      <c r="B1936" s="3" t="s">
        <v>132</v>
      </c>
      <c r="C1936" s="5">
        <v>44363</v>
      </c>
      <c r="D1936" s="79" t="s">
        <v>45</v>
      </c>
      <c r="E1936" s="3" t="s">
        <v>310</v>
      </c>
      <c r="F1936" s="2">
        <v>9450</v>
      </c>
      <c r="G1936" s="2"/>
      <c r="H1936" s="4">
        <f t="shared" si="30"/>
        <v>14399.670000000015</v>
      </c>
      <c r="I1936" s="1"/>
      <c r="J1936" s="3">
        <v>1156</v>
      </c>
      <c r="K1936" s="3"/>
    </row>
    <row r="1937" spans="1:11" s="11" customFormat="1" ht="22.5" hidden="1" customHeight="1" x14ac:dyDescent="0.3">
      <c r="A1937" s="3">
        <v>2021</v>
      </c>
      <c r="B1937" s="3" t="s">
        <v>132</v>
      </c>
      <c r="C1937" s="5">
        <v>44363</v>
      </c>
      <c r="D1937" s="79" t="s">
        <v>461</v>
      </c>
      <c r="E1937" s="3" t="s">
        <v>310</v>
      </c>
      <c r="F1937" s="2">
        <v>1050</v>
      </c>
      <c r="G1937" s="2"/>
      <c r="H1937" s="4">
        <f t="shared" si="30"/>
        <v>15449.670000000015</v>
      </c>
      <c r="I1937" s="1"/>
      <c r="J1937" s="3">
        <v>1157</v>
      </c>
      <c r="K1937" s="3"/>
    </row>
    <row r="1938" spans="1:11" s="11" customFormat="1" ht="22.5" hidden="1" customHeight="1" x14ac:dyDescent="0.3">
      <c r="A1938" s="3">
        <v>2021</v>
      </c>
      <c r="B1938" s="3" t="s">
        <v>132</v>
      </c>
      <c r="C1938" s="5">
        <v>44363</v>
      </c>
      <c r="D1938" s="79" t="s">
        <v>323</v>
      </c>
      <c r="E1938" s="3"/>
      <c r="F1938" s="2"/>
      <c r="G1938" s="2">
        <v>3000</v>
      </c>
      <c r="H1938" s="4">
        <f t="shared" si="30"/>
        <v>12449.670000000015</v>
      </c>
      <c r="I1938" s="1"/>
      <c r="J1938" s="3" t="s">
        <v>666</v>
      </c>
      <c r="K1938" s="3"/>
    </row>
    <row r="1939" spans="1:11" s="11" customFormat="1" ht="22.5" hidden="1" customHeight="1" x14ac:dyDescent="0.3">
      <c r="A1939" s="3">
        <v>2021</v>
      </c>
      <c r="B1939" s="3" t="s">
        <v>132</v>
      </c>
      <c r="C1939" s="5">
        <v>44368</v>
      </c>
      <c r="D1939" s="79" t="s">
        <v>323</v>
      </c>
      <c r="E1939" s="3"/>
      <c r="F1939" s="2"/>
      <c r="G1939" s="2">
        <v>3000</v>
      </c>
      <c r="H1939" s="4">
        <f t="shared" si="30"/>
        <v>9449.6700000000146</v>
      </c>
      <c r="I1939" s="1"/>
      <c r="J1939" s="3" t="s">
        <v>667</v>
      </c>
      <c r="K1939" s="3"/>
    </row>
    <row r="1940" spans="1:11" s="11" customFormat="1" ht="22.5" hidden="1" customHeight="1" x14ac:dyDescent="0.3">
      <c r="A1940" s="3">
        <v>2021</v>
      </c>
      <c r="B1940" s="3" t="s">
        <v>132</v>
      </c>
      <c r="C1940" s="5">
        <v>44370</v>
      </c>
      <c r="D1940" s="79" t="s">
        <v>323</v>
      </c>
      <c r="E1940" s="3"/>
      <c r="F1940" s="2"/>
      <c r="G1940" s="2">
        <v>3000</v>
      </c>
      <c r="H1940" s="4">
        <f t="shared" si="30"/>
        <v>6449.6700000000146</v>
      </c>
      <c r="I1940" s="1"/>
      <c r="J1940" s="3" t="s">
        <v>668</v>
      </c>
      <c r="K1940" s="3"/>
    </row>
    <row r="1941" spans="1:11" s="11" customFormat="1" ht="22.5" hidden="1" customHeight="1" x14ac:dyDescent="0.3">
      <c r="A1941" s="3">
        <v>2021</v>
      </c>
      <c r="B1941" s="3" t="s">
        <v>132</v>
      </c>
      <c r="C1941" s="5">
        <v>44375</v>
      </c>
      <c r="D1941" s="79" t="s">
        <v>313</v>
      </c>
      <c r="E1941" s="3"/>
      <c r="F1941" s="2">
        <v>30000</v>
      </c>
      <c r="G1941" s="2"/>
      <c r="H1941" s="4">
        <f t="shared" si="30"/>
        <v>36449.670000000013</v>
      </c>
      <c r="I1941" s="1"/>
      <c r="J1941" s="3"/>
      <c r="K1941" s="3"/>
    </row>
    <row r="1942" spans="1:11" s="11" customFormat="1" ht="22.5" hidden="1" customHeight="1" x14ac:dyDescent="0.3">
      <c r="A1942" s="3">
        <v>2021</v>
      </c>
      <c r="B1942" s="3" t="s">
        <v>132</v>
      </c>
      <c r="C1942" s="5">
        <v>44375</v>
      </c>
      <c r="D1942" s="79" t="s">
        <v>457</v>
      </c>
      <c r="E1942" s="3"/>
      <c r="F1942" s="2"/>
      <c r="G1942" s="2">
        <v>3600</v>
      </c>
      <c r="H1942" s="4">
        <f t="shared" si="30"/>
        <v>32849.670000000013</v>
      </c>
      <c r="I1942" s="1"/>
      <c r="J1942" s="3" t="s">
        <v>669</v>
      </c>
      <c r="K1942" s="3"/>
    </row>
    <row r="1943" spans="1:11" s="11" customFormat="1" ht="22.5" hidden="1" customHeight="1" x14ac:dyDescent="0.3">
      <c r="A1943" s="3">
        <v>2021</v>
      </c>
      <c r="B1943" s="3" t="s">
        <v>132</v>
      </c>
      <c r="C1943" s="5">
        <v>44375</v>
      </c>
      <c r="D1943" s="79" t="s">
        <v>530</v>
      </c>
      <c r="E1943" s="3"/>
      <c r="F1943" s="2"/>
      <c r="G1943" s="2">
        <v>4032</v>
      </c>
      <c r="H1943" s="4">
        <f t="shared" si="30"/>
        <v>28817.670000000013</v>
      </c>
      <c r="I1943" s="1"/>
      <c r="J1943" s="3" t="s">
        <v>670</v>
      </c>
      <c r="K1943" s="3"/>
    </row>
    <row r="1944" spans="1:11" s="11" customFormat="1" ht="22.5" hidden="1" customHeight="1" x14ac:dyDescent="0.3">
      <c r="A1944" s="3">
        <v>2021</v>
      </c>
      <c r="B1944" s="3" t="s">
        <v>132</v>
      </c>
      <c r="C1944" s="5">
        <v>44375</v>
      </c>
      <c r="D1944" s="79" t="s">
        <v>155</v>
      </c>
      <c r="E1944" s="3"/>
      <c r="F1944" s="2"/>
      <c r="G1944" s="2">
        <v>4511</v>
      </c>
      <c r="H1944" s="4">
        <f t="shared" si="30"/>
        <v>24306.670000000013</v>
      </c>
      <c r="I1944" s="1"/>
      <c r="J1944" s="3" t="s">
        <v>671</v>
      </c>
      <c r="K1944" s="3"/>
    </row>
    <row r="1945" spans="1:11" s="11" customFormat="1" ht="22.5" hidden="1" customHeight="1" x14ac:dyDescent="0.3">
      <c r="A1945" s="3">
        <v>2021</v>
      </c>
      <c r="B1945" s="3" t="s">
        <v>132</v>
      </c>
      <c r="C1945" s="5">
        <v>44375</v>
      </c>
      <c r="D1945" s="79" t="s">
        <v>312</v>
      </c>
      <c r="E1945" s="3"/>
      <c r="F1945" s="2"/>
      <c r="G1945" s="2">
        <v>0.4</v>
      </c>
      <c r="H1945" s="4">
        <f t="shared" si="30"/>
        <v>24306.270000000011</v>
      </c>
      <c r="I1945" s="1"/>
      <c r="J1945" s="3" t="s">
        <v>672</v>
      </c>
      <c r="K1945" s="3"/>
    </row>
    <row r="1946" spans="1:11" s="11" customFormat="1" ht="22.5" hidden="1" customHeight="1" x14ac:dyDescent="0.3">
      <c r="A1946" s="3">
        <v>2021</v>
      </c>
      <c r="B1946" s="3" t="s">
        <v>132</v>
      </c>
      <c r="C1946" s="5">
        <v>44375</v>
      </c>
      <c r="D1946" s="79" t="s">
        <v>323</v>
      </c>
      <c r="E1946" s="3"/>
      <c r="F1946" s="2"/>
      <c r="G1946" s="2">
        <v>3000</v>
      </c>
      <c r="H1946" s="4">
        <f t="shared" si="30"/>
        <v>21306.270000000011</v>
      </c>
      <c r="I1946" s="1"/>
      <c r="J1946" s="3" t="s">
        <v>673</v>
      </c>
      <c r="K1946" s="3"/>
    </row>
    <row r="1947" spans="1:11" s="11" customFormat="1" ht="22.5" hidden="1" customHeight="1" x14ac:dyDescent="0.3">
      <c r="A1947" s="3">
        <v>2021</v>
      </c>
      <c r="B1947" s="3" t="s">
        <v>132</v>
      </c>
      <c r="C1947" s="5">
        <v>44376</v>
      </c>
      <c r="D1947" s="79" t="s">
        <v>313</v>
      </c>
      <c r="E1947" s="3"/>
      <c r="F1947" s="2">
        <v>30000</v>
      </c>
      <c r="G1947" s="2"/>
      <c r="H1947" s="4">
        <f t="shared" si="30"/>
        <v>51306.270000000011</v>
      </c>
      <c r="I1947" s="1"/>
      <c r="J1947" s="3"/>
      <c r="K1947" s="3"/>
    </row>
    <row r="1948" spans="1:11" s="11" customFormat="1" ht="22.5" hidden="1" customHeight="1" x14ac:dyDescent="0.3">
      <c r="A1948" s="3">
        <v>2021</v>
      </c>
      <c r="B1948" s="3" t="s">
        <v>132</v>
      </c>
      <c r="C1948" s="5">
        <v>44376</v>
      </c>
      <c r="D1948" s="79" t="s">
        <v>538</v>
      </c>
      <c r="E1948" s="3" t="s">
        <v>100</v>
      </c>
      <c r="F1948" s="2"/>
      <c r="G1948" s="2">
        <v>800</v>
      </c>
      <c r="H1948" s="4">
        <f t="shared" si="30"/>
        <v>50506.270000000011</v>
      </c>
      <c r="I1948" s="1"/>
      <c r="J1948" s="3">
        <v>2813</v>
      </c>
      <c r="K1948" s="3"/>
    </row>
    <row r="1949" spans="1:11" s="11" customFormat="1" ht="22.5" hidden="1" customHeight="1" x14ac:dyDescent="0.3">
      <c r="A1949" s="3">
        <v>2021</v>
      </c>
      <c r="B1949" s="3" t="s">
        <v>132</v>
      </c>
      <c r="C1949" s="5">
        <v>44376</v>
      </c>
      <c r="D1949" s="79" t="s">
        <v>501</v>
      </c>
      <c r="E1949" s="3" t="s">
        <v>100</v>
      </c>
      <c r="F1949" s="2"/>
      <c r="G1949" s="2">
        <v>15932.5</v>
      </c>
      <c r="H1949" s="4">
        <f t="shared" si="30"/>
        <v>34573.770000000011</v>
      </c>
      <c r="I1949" s="1"/>
      <c r="J1949" s="3">
        <v>2814</v>
      </c>
      <c r="K1949" s="3"/>
    </row>
    <row r="1950" spans="1:11" s="11" customFormat="1" ht="22.5" hidden="1" customHeight="1" x14ac:dyDescent="0.3">
      <c r="A1950" s="3">
        <v>2021</v>
      </c>
      <c r="B1950" s="3" t="s">
        <v>132</v>
      </c>
      <c r="C1950" s="5">
        <v>44376</v>
      </c>
      <c r="D1950" s="79" t="s">
        <v>502</v>
      </c>
      <c r="E1950" s="3" t="s">
        <v>100</v>
      </c>
      <c r="F1950" s="2"/>
      <c r="G1950" s="2">
        <v>1875</v>
      </c>
      <c r="H1950" s="4">
        <f t="shared" si="30"/>
        <v>32698.770000000011</v>
      </c>
      <c r="I1950" s="1"/>
      <c r="J1950" s="3">
        <v>2815</v>
      </c>
      <c r="K1950" s="3"/>
    </row>
    <row r="1951" spans="1:11" s="11" customFormat="1" ht="22.5" hidden="1" customHeight="1" x14ac:dyDescent="0.3">
      <c r="A1951" s="3">
        <v>2021</v>
      </c>
      <c r="B1951" s="3" t="s">
        <v>132</v>
      </c>
      <c r="C1951" s="5">
        <v>44376</v>
      </c>
      <c r="D1951" s="79" t="s">
        <v>550</v>
      </c>
      <c r="E1951" s="3" t="s">
        <v>100</v>
      </c>
      <c r="F1951" s="2"/>
      <c r="G1951" s="2">
        <v>801.4</v>
      </c>
      <c r="H1951" s="4">
        <f t="shared" si="30"/>
        <v>31897.37000000001</v>
      </c>
      <c r="I1951" s="1"/>
      <c r="J1951" s="3">
        <v>2816</v>
      </c>
      <c r="K1951" s="3"/>
    </row>
    <row r="1952" spans="1:11" s="11" customFormat="1" ht="22.5" hidden="1" customHeight="1" x14ac:dyDescent="0.3">
      <c r="A1952" s="3">
        <v>2021</v>
      </c>
      <c r="B1952" s="3" t="s">
        <v>132</v>
      </c>
      <c r="C1952" s="5">
        <v>44376</v>
      </c>
      <c r="D1952" s="79" t="s">
        <v>504</v>
      </c>
      <c r="E1952" s="3" t="s">
        <v>100</v>
      </c>
      <c r="F1952" s="2"/>
      <c r="G1952" s="2">
        <v>6406.5</v>
      </c>
      <c r="H1952" s="4">
        <f t="shared" si="30"/>
        <v>25490.87000000001</v>
      </c>
      <c r="I1952" s="1"/>
      <c r="J1952" s="3">
        <v>2817</v>
      </c>
      <c r="K1952" s="3"/>
    </row>
    <row r="1953" spans="1:11" s="11" customFormat="1" ht="22.5" hidden="1" customHeight="1" x14ac:dyDescent="0.3">
      <c r="A1953" s="3">
        <v>2021</v>
      </c>
      <c r="B1953" s="3" t="s">
        <v>132</v>
      </c>
      <c r="C1953" s="5">
        <v>44376</v>
      </c>
      <c r="D1953" s="79" t="s">
        <v>565</v>
      </c>
      <c r="E1953" s="3" t="s">
        <v>100</v>
      </c>
      <c r="F1953" s="2"/>
      <c r="G1953" s="2">
        <v>478</v>
      </c>
      <c r="H1953" s="4">
        <f t="shared" si="30"/>
        <v>25012.87000000001</v>
      </c>
      <c r="I1953" s="1"/>
      <c r="J1953" s="3">
        <v>2818</v>
      </c>
      <c r="K1953" s="3"/>
    </row>
    <row r="1954" spans="1:11" s="11" customFormat="1" ht="22.5" hidden="1" customHeight="1" x14ac:dyDescent="0.3">
      <c r="A1954" s="3">
        <v>2021</v>
      </c>
      <c r="B1954" s="3" t="s">
        <v>132</v>
      </c>
      <c r="C1954" s="5">
        <v>44376</v>
      </c>
      <c r="D1954" s="79" t="s">
        <v>573</v>
      </c>
      <c r="E1954" s="3" t="s">
        <v>100</v>
      </c>
      <c r="F1954" s="2"/>
      <c r="G1954" s="2">
        <v>1602</v>
      </c>
      <c r="H1954" s="4">
        <f t="shared" si="30"/>
        <v>23410.87000000001</v>
      </c>
      <c r="I1954" s="1"/>
      <c r="J1954" s="3">
        <v>2819</v>
      </c>
      <c r="K1954" s="3"/>
    </row>
    <row r="1955" spans="1:11" s="11" customFormat="1" ht="22.5" hidden="1" customHeight="1" x14ac:dyDescent="0.3">
      <c r="A1955" s="3">
        <v>2021</v>
      </c>
      <c r="B1955" s="3" t="s">
        <v>132</v>
      </c>
      <c r="C1955" s="5">
        <v>44376</v>
      </c>
      <c r="D1955" s="79" t="s">
        <v>506</v>
      </c>
      <c r="E1955" s="3" t="s">
        <v>100</v>
      </c>
      <c r="F1955" s="2"/>
      <c r="G1955" s="2">
        <v>735</v>
      </c>
      <c r="H1955" s="4">
        <f t="shared" si="30"/>
        <v>22675.87000000001</v>
      </c>
      <c r="I1955" s="1"/>
      <c r="J1955" s="3">
        <v>2820</v>
      </c>
      <c r="K1955" s="3"/>
    </row>
    <row r="1956" spans="1:11" s="11" customFormat="1" ht="22.5" hidden="1" customHeight="1" x14ac:dyDescent="0.3">
      <c r="A1956" s="3">
        <v>2021</v>
      </c>
      <c r="B1956" s="3" t="s">
        <v>132</v>
      </c>
      <c r="C1956" s="5">
        <v>44376</v>
      </c>
      <c r="D1956" s="79" t="s">
        <v>557</v>
      </c>
      <c r="E1956" s="3" t="s">
        <v>100</v>
      </c>
      <c r="F1956" s="2"/>
      <c r="G1956" s="2">
        <v>240</v>
      </c>
      <c r="H1956" s="4">
        <f t="shared" si="30"/>
        <v>22435.87000000001</v>
      </c>
      <c r="I1956" s="1"/>
      <c r="J1956" s="3">
        <v>2821</v>
      </c>
      <c r="K1956" s="3"/>
    </row>
    <row r="1957" spans="1:11" s="11" customFormat="1" ht="22.5" hidden="1" customHeight="1" x14ac:dyDescent="0.3">
      <c r="A1957" s="3">
        <v>2021</v>
      </c>
      <c r="B1957" s="3" t="s">
        <v>132</v>
      </c>
      <c r="C1957" s="5">
        <v>44376</v>
      </c>
      <c r="D1957" s="79" t="s">
        <v>554</v>
      </c>
      <c r="E1957" s="3" t="s">
        <v>100</v>
      </c>
      <c r="F1957" s="2"/>
      <c r="G1957" s="2">
        <v>153</v>
      </c>
      <c r="H1957" s="4">
        <f t="shared" si="30"/>
        <v>22282.87000000001</v>
      </c>
      <c r="I1957" s="1"/>
      <c r="J1957" s="3">
        <v>2822</v>
      </c>
      <c r="K1957" s="3"/>
    </row>
    <row r="1958" spans="1:11" s="11" customFormat="1" ht="22.5" hidden="1" customHeight="1" x14ac:dyDescent="0.3">
      <c r="A1958" s="3">
        <v>2021</v>
      </c>
      <c r="B1958" s="3" t="s">
        <v>132</v>
      </c>
      <c r="C1958" s="5">
        <v>44376</v>
      </c>
      <c r="D1958" s="79" t="s">
        <v>513</v>
      </c>
      <c r="E1958" s="3" t="s">
        <v>100</v>
      </c>
      <c r="F1958" s="2"/>
      <c r="G1958" s="2">
        <v>7925</v>
      </c>
      <c r="H1958" s="4">
        <f t="shared" si="30"/>
        <v>14357.87000000001</v>
      </c>
      <c r="I1958" s="1"/>
      <c r="J1958" s="3">
        <v>2823</v>
      </c>
      <c r="K1958" s="3"/>
    </row>
    <row r="1959" spans="1:11" s="11" customFormat="1" ht="22.5" hidden="1" customHeight="1" x14ac:dyDescent="0.3">
      <c r="A1959" s="3">
        <v>2021</v>
      </c>
      <c r="B1959" s="3" t="s">
        <v>132</v>
      </c>
      <c r="C1959" s="5">
        <v>44376</v>
      </c>
      <c r="D1959" s="79" t="s">
        <v>553</v>
      </c>
      <c r="E1959" s="3" t="s">
        <v>100</v>
      </c>
      <c r="F1959" s="2"/>
      <c r="G1959" s="2">
        <v>10643</v>
      </c>
      <c r="H1959" s="4">
        <f t="shared" si="30"/>
        <v>3714.8700000000099</v>
      </c>
      <c r="I1959" s="1"/>
      <c r="J1959" s="3">
        <v>2824</v>
      </c>
      <c r="K1959" s="3"/>
    </row>
    <row r="1960" spans="1:11" s="11" customFormat="1" ht="22.5" hidden="1" customHeight="1" x14ac:dyDescent="0.3">
      <c r="A1960" s="3">
        <v>2021</v>
      </c>
      <c r="B1960" s="3" t="s">
        <v>132</v>
      </c>
      <c r="C1960" s="5">
        <v>44376</v>
      </c>
      <c r="D1960" s="79" t="s">
        <v>312</v>
      </c>
      <c r="E1960" s="3"/>
      <c r="F1960" s="2"/>
      <c r="G1960" s="2">
        <v>1</v>
      </c>
      <c r="H1960" s="4">
        <f t="shared" si="30"/>
        <v>3713.8700000000099</v>
      </c>
      <c r="I1960" s="1"/>
      <c r="J1960" s="3" t="s">
        <v>674</v>
      </c>
      <c r="K1960" s="3"/>
    </row>
    <row r="1961" spans="1:11" s="80" customFormat="1" ht="22.5" hidden="1" customHeight="1" thickBot="1" x14ac:dyDescent="0.35">
      <c r="A1961" s="34">
        <v>2021</v>
      </c>
      <c r="B1961" s="34" t="s">
        <v>132</v>
      </c>
      <c r="C1961" s="19">
        <v>44376</v>
      </c>
      <c r="D1961" s="132" t="s">
        <v>1447</v>
      </c>
      <c r="E1961" s="34" t="s">
        <v>310</v>
      </c>
      <c r="F1961" s="21">
        <v>3600</v>
      </c>
      <c r="G1961" s="21"/>
      <c r="H1961" s="22">
        <f t="shared" si="30"/>
        <v>7313.8700000000099</v>
      </c>
      <c r="I1961" s="24"/>
      <c r="J1961" s="34">
        <v>1159</v>
      </c>
      <c r="K1961" s="34"/>
    </row>
    <row r="1962" spans="1:11" s="11" customFormat="1" ht="22.5" hidden="1" customHeight="1" x14ac:dyDescent="0.3">
      <c r="A1962" s="3">
        <v>2021</v>
      </c>
      <c r="B1962" s="3" t="s">
        <v>133</v>
      </c>
      <c r="C1962" s="5">
        <v>44378</v>
      </c>
      <c r="D1962" s="79" t="s">
        <v>312</v>
      </c>
      <c r="E1962" s="3"/>
      <c r="F1962" s="2"/>
      <c r="G1962" s="2">
        <v>40</v>
      </c>
      <c r="H1962" s="4">
        <f t="shared" si="30"/>
        <v>7273.8700000000099</v>
      </c>
      <c r="I1962" s="1"/>
      <c r="J1962" s="3" t="s">
        <v>688</v>
      </c>
      <c r="K1962" s="3"/>
    </row>
    <row r="1963" spans="1:11" s="11" customFormat="1" ht="22.5" hidden="1" customHeight="1" x14ac:dyDescent="0.3">
      <c r="A1963" s="3">
        <v>2021</v>
      </c>
      <c r="B1963" s="3" t="s">
        <v>133</v>
      </c>
      <c r="C1963" s="5">
        <v>44378</v>
      </c>
      <c r="D1963" s="79" t="s">
        <v>158</v>
      </c>
      <c r="E1963" s="3" t="s">
        <v>310</v>
      </c>
      <c r="F1963" s="2">
        <v>16620</v>
      </c>
      <c r="G1963" s="2"/>
      <c r="H1963" s="4">
        <f t="shared" si="30"/>
        <v>23893.87000000001</v>
      </c>
      <c r="I1963" s="1"/>
      <c r="J1963" s="3">
        <v>1171</v>
      </c>
      <c r="K1963" s="3"/>
    </row>
    <row r="1964" spans="1:11" s="11" customFormat="1" ht="22.5" hidden="1" customHeight="1" x14ac:dyDescent="0.3">
      <c r="A1964" s="3">
        <v>2021</v>
      </c>
      <c r="B1964" s="3" t="s">
        <v>133</v>
      </c>
      <c r="C1964" s="5">
        <v>44379</v>
      </c>
      <c r="D1964" s="79" t="s">
        <v>183</v>
      </c>
      <c r="E1964" s="3" t="s">
        <v>310</v>
      </c>
      <c r="F1964" s="2">
        <v>754.8</v>
      </c>
      <c r="G1964" s="2"/>
      <c r="H1964" s="4">
        <f t="shared" si="30"/>
        <v>24648.670000000009</v>
      </c>
      <c r="I1964" s="1"/>
      <c r="J1964" s="3">
        <v>1172</v>
      </c>
      <c r="K1964" s="3"/>
    </row>
    <row r="1965" spans="1:11" s="11" customFormat="1" ht="22.5" hidden="1" customHeight="1" x14ac:dyDescent="0.3">
      <c r="A1965" s="3">
        <v>2021</v>
      </c>
      <c r="B1965" s="3" t="s">
        <v>133</v>
      </c>
      <c r="C1965" s="5">
        <v>44379</v>
      </c>
      <c r="D1965" s="79" t="s">
        <v>461</v>
      </c>
      <c r="E1965" s="3" t="s">
        <v>310</v>
      </c>
      <c r="F1965" s="2">
        <v>1250</v>
      </c>
      <c r="G1965" s="2"/>
      <c r="H1965" s="4">
        <f t="shared" si="30"/>
        <v>25898.670000000009</v>
      </c>
      <c r="I1965" s="1"/>
      <c r="J1965" s="3">
        <v>1173</v>
      </c>
      <c r="K1965" s="3"/>
    </row>
    <row r="1966" spans="1:11" s="11" customFormat="1" ht="22.5" hidden="1" customHeight="1" x14ac:dyDescent="0.3">
      <c r="A1966" s="3">
        <v>2021</v>
      </c>
      <c r="B1966" s="3" t="s">
        <v>133</v>
      </c>
      <c r="C1966" s="5">
        <v>44384</v>
      </c>
      <c r="D1966" s="79" t="s">
        <v>323</v>
      </c>
      <c r="E1966" s="3"/>
      <c r="F1966" s="2"/>
      <c r="G1966" s="2">
        <v>3000</v>
      </c>
      <c r="H1966" s="4">
        <f t="shared" si="30"/>
        <v>22898.670000000009</v>
      </c>
      <c r="I1966" s="1"/>
      <c r="J1966" s="3" t="s">
        <v>689</v>
      </c>
      <c r="K1966" s="3"/>
    </row>
    <row r="1967" spans="1:11" s="11" customFormat="1" ht="22.5" hidden="1" customHeight="1" x14ac:dyDescent="0.3">
      <c r="A1967" s="3">
        <v>2021</v>
      </c>
      <c r="B1967" s="3" t="s">
        <v>133</v>
      </c>
      <c r="C1967" s="5">
        <v>44384</v>
      </c>
      <c r="D1967" s="79" t="s">
        <v>86</v>
      </c>
      <c r="E1967" s="3"/>
      <c r="F1967" s="2"/>
      <c r="G1967" s="2">
        <v>13195.1</v>
      </c>
      <c r="H1967" s="4">
        <f t="shared" si="30"/>
        <v>9703.5700000000088</v>
      </c>
      <c r="I1967" s="1"/>
      <c r="J1967" s="3" t="s">
        <v>690</v>
      </c>
      <c r="K1967" s="3"/>
    </row>
    <row r="1968" spans="1:11" s="11" customFormat="1" ht="22.5" hidden="1" customHeight="1" x14ac:dyDescent="0.3">
      <c r="A1968" s="3">
        <v>2021</v>
      </c>
      <c r="B1968" s="3" t="s">
        <v>133</v>
      </c>
      <c r="C1968" s="5">
        <v>44385</v>
      </c>
      <c r="D1968" s="79" t="s">
        <v>460</v>
      </c>
      <c r="E1968" s="3" t="s">
        <v>310</v>
      </c>
      <c r="F1968" s="2">
        <v>1050</v>
      </c>
      <c r="G1968" s="2"/>
      <c r="H1968" s="4">
        <f t="shared" si="30"/>
        <v>10753.570000000009</v>
      </c>
      <c r="I1968" s="1"/>
      <c r="J1968" s="3">
        <v>1174</v>
      </c>
      <c r="K1968" s="3"/>
    </row>
    <row r="1969" spans="1:11" s="11" customFormat="1" ht="22.5" hidden="1" customHeight="1" x14ac:dyDescent="0.3">
      <c r="A1969" s="3">
        <v>2021</v>
      </c>
      <c r="B1969" s="3" t="s">
        <v>133</v>
      </c>
      <c r="C1969" s="5">
        <v>44389</v>
      </c>
      <c r="D1969" s="79" t="s">
        <v>151</v>
      </c>
      <c r="E1969" s="3" t="s">
        <v>310</v>
      </c>
      <c r="F1969" s="2">
        <v>2413</v>
      </c>
      <c r="G1969" s="2"/>
      <c r="H1969" s="4">
        <f t="shared" si="30"/>
        <v>13166.570000000009</v>
      </c>
      <c r="I1969" s="1"/>
      <c r="J1969" s="3">
        <v>1175</v>
      </c>
      <c r="K1969" s="3"/>
    </row>
    <row r="1970" spans="1:11" s="11" customFormat="1" ht="22.5" hidden="1" customHeight="1" x14ac:dyDescent="0.3">
      <c r="A1970" s="3">
        <v>2021</v>
      </c>
      <c r="B1970" s="3" t="s">
        <v>133</v>
      </c>
      <c r="C1970" s="5">
        <v>44392</v>
      </c>
      <c r="D1970" s="79" t="s">
        <v>323</v>
      </c>
      <c r="E1970" s="3"/>
      <c r="F1970" s="2"/>
      <c r="G1970" s="2">
        <v>3000</v>
      </c>
      <c r="H1970" s="4">
        <f t="shared" si="30"/>
        <v>10166.570000000009</v>
      </c>
      <c r="I1970" s="1"/>
      <c r="J1970" s="3" t="s">
        <v>691</v>
      </c>
      <c r="K1970" s="3"/>
    </row>
    <row r="1971" spans="1:11" s="11" customFormat="1" ht="22.5" hidden="1" customHeight="1" x14ac:dyDescent="0.3">
      <c r="A1971" s="3">
        <v>2021</v>
      </c>
      <c r="B1971" s="3" t="s">
        <v>133</v>
      </c>
      <c r="C1971" s="5">
        <v>44392</v>
      </c>
      <c r="D1971" s="79" t="s">
        <v>42</v>
      </c>
      <c r="E1971" s="3"/>
      <c r="F1971" s="2"/>
      <c r="G1971" s="2">
        <v>2970</v>
      </c>
      <c r="H1971" s="4">
        <f t="shared" si="30"/>
        <v>7196.5700000000088</v>
      </c>
      <c r="I1971" s="1"/>
      <c r="J1971" s="3" t="s">
        <v>692</v>
      </c>
      <c r="K1971" s="3"/>
    </row>
    <row r="1972" spans="1:11" s="11" customFormat="1" ht="22.5" hidden="1" customHeight="1" x14ac:dyDescent="0.3">
      <c r="A1972" s="3">
        <v>2021</v>
      </c>
      <c r="B1972" s="3" t="s">
        <v>133</v>
      </c>
      <c r="C1972" s="5">
        <v>44392</v>
      </c>
      <c r="D1972" s="79" t="s">
        <v>30</v>
      </c>
      <c r="E1972" s="3"/>
      <c r="F1972" s="2"/>
      <c r="G1972" s="2">
        <v>295.8</v>
      </c>
      <c r="H1972" s="4">
        <f t="shared" si="30"/>
        <v>6900.7700000000086</v>
      </c>
      <c r="I1972" s="1"/>
      <c r="J1972" s="3" t="s">
        <v>693</v>
      </c>
      <c r="K1972" s="3"/>
    </row>
    <row r="1973" spans="1:11" s="11" customFormat="1" ht="22.5" hidden="1" customHeight="1" x14ac:dyDescent="0.3">
      <c r="A1973" s="3">
        <v>2021</v>
      </c>
      <c r="B1973" s="3" t="s">
        <v>133</v>
      </c>
      <c r="C1973" s="5">
        <v>44392</v>
      </c>
      <c r="D1973" s="79" t="s">
        <v>112</v>
      </c>
      <c r="E1973" s="3"/>
      <c r="F1973" s="2"/>
      <c r="G1973" s="2">
        <v>52.6</v>
      </c>
      <c r="H1973" s="4">
        <f t="shared" si="30"/>
        <v>6848.1700000000083</v>
      </c>
      <c r="I1973" s="1"/>
      <c r="J1973" s="3" t="s">
        <v>694</v>
      </c>
      <c r="K1973" s="3"/>
    </row>
    <row r="1974" spans="1:11" s="11" customFormat="1" ht="22.5" hidden="1" customHeight="1" x14ac:dyDescent="0.3">
      <c r="A1974" s="3">
        <v>2021</v>
      </c>
      <c r="B1974" s="3" t="s">
        <v>133</v>
      </c>
      <c r="C1974" s="5">
        <v>44392</v>
      </c>
      <c r="D1974" s="79" t="s">
        <v>35</v>
      </c>
      <c r="E1974" s="3"/>
      <c r="F1974" s="2"/>
      <c r="G1974" s="2">
        <v>255</v>
      </c>
      <c r="H1974" s="4">
        <f t="shared" si="30"/>
        <v>6593.1700000000083</v>
      </c>
      <c r="I1974" s="1"/>
      <c r="J1974" s="3" t="s">
        <v>695</v>
      </c>
      <c r="K1974" s="3"/>
    </row>
    <row r="1975" spans="1:11" s="11" customFormat="1" ht="22.5" hidden="1" customHeight="1" x14ac:dyDescent="0.3">
      <c r="A1975" s="3">
        <v>2021</v>
      </c>
      <c r="B1975" s="3" t="s">
        <v>133</v>
      </c>
      <c r="C1975" s="5">
        <v>44395</v>
      </c>
      <c r="D1975" s="79" t="s">
        <v>313</v>
      </c>
      <c r="E1975" s="3"/>
      <c r="F1975" s="2">
        <v>80000</v>
      </c>
      <c r="G1975" s="2"/>
      <c r="H1975" s="4">
        <f t="shared" si="30"/>
        <v>86593.170000000013</v>
      </c>
      <c r="I1975" s="1"/>
      <c r="J1975" s="3"/>
      <c r="K1975" s="3"/>
    </row>
    <row r="1976" spans="1:11" s="11" customFormat="1" ht="22.5" hidden="1" customHeight="1" x14ac:dyDescent="0.3">
      <c r="A1976" s="3">
        <v>2021</v>
      </c>
      <c r="B1976" s="3" t="s">
        <v>133</v>
      </c>
      <c r="C1976" s="5">
        <v>44396</v>
      </c>
      <c r="D1976" s="79" t="s">
        <v>111</v>
      </c>
      <c r="E1976" s="3" t="s">
        <v>100</v>
      </c>
      <c r="F1976" s="2"/>
      <c r="G1976" s="2">
        <v>7420</v>
      </c>
      <c r="H1976" s="4">
        <f t="shared" si="30"/>
        <v>79173.170000000013</v>
      </c>
      <c r="I1976" s="1"/>
      <c r="J1976" s="3">
        <v>2825</v>
      </c>
      <c r="K1976" s="3"/>
    </row>
    <row r="1977" spans="1:11" s="11" customFormat="1" ht="22.5" hidden="1" customHeight="1" x14ac:dyDescent="0.3">
      <c r="A1977" s="3">
        <v>2021</v>
      </c>
      <c r="B1977" s="3" t="s">
        <v>133</v>
      </c>
      <c r="C1977" s="5">
        <v>44396</v>
      </c>
      <c r="D1977" s="79" t="s">
        <v>473</v>
      </c>
      <c r="E1977" s="3" t="s">
        <v>100</v>
      </c>
      <c r="F1977" s="2"/>
      <c r="G1977" s="2">
        <v>3100</v>
      </c>
      <c r="H1977" s="4">
        <f t="shared" si="30"/>
        <v>76073.170000000013</v>
      </c>
      <c r="I1977" s="1"/>
      <c r="J1977" s="3">
        <v>2826</v>
      </c>
      <c r="K1977" s="3"/>
    </row>
    <row r="1978" spans="1:11" s="11" customFormat="1" ht="22.5" hidden="1" customHeight="1" x14ac:dyDescent="0.3">
      <c r="A1978" s="3">
        <v>2021</v>
      </c>
      <c r="B1978" s="3" t="s">
        <v>133</v>
      </c>
      <c r="C1978" s="5">
        <v>44396</v>
      </c>
      <c r="D1978" s="79" t="s">
        <v>25</v>
      </c>
      <c r="E1978" s="3" t="s">
        <v>100</v>
      </c>
      <c r="F1978" s="2"/>
      <c r="G1978" s="2">
        <v>7210</v>
      </c>
      <c r="H1978" s="4">
        <f t="shared" si="30"/>
        <v>68863.170000000013</v>
      </c>
      <c r="I1978" s="1"/>
      <c r="J1978" s="3">
        <v>2827</v>
      </c>
      <c r="K1978" s="3"/>
    </row>
    <row r="1979" spans="1:11" s="11" customFormat="1" ht="22.5" hidden="1" customHeight="1" x14ac:dyDescent="0.3">
      <c r="A1979" s="3">
        <v>2021</v>
      </c>
      <c r="B1979" s="3" t="s">
        <v>133</v>
      </c>
      <c r="C1979" s="5">
        <v>44396</v>
      </c>
      <c r="D1979" s="79" t="s">
        <v>376</v>
      </c>
      <c r="E1979" s="3" t="s">
        <v>100</v>
      </c>
      <c r="F1979" s="2"/>
      <c r="G1979" s="2">
        <v>400</v>
      </c>
      <c r="H1979" s="4">
        <f t="shared" si="30"/>
        <v>68463.170000000013</v>
      </c>
      <c r="I1979" s="1"/>
      <c r="J1979" s="3">
        <v>2828</v>
      </c>
      <c r="K1979" s="3"/>
    </row>
    <row r="1980" spans="1:11" s="11" customFormat="1" ht="22.5" hidden="1" customHeight="1" x14ac:dyDescent="0.3">
      <c r="A1980" s="3">
        <v>2021</v>
      </c>
      <c r="B1980" s="3" t="s">
        <v>133</v>
      </c>
      <c r="C1980" s="5">
        <v>44396</v>
      </c>
      <c r="D1980" s="79" t="s">
        <v>396</v>
      </c>
      <c r="E1980" s="3" t="s">
        <v>100</v>
      </c>
      <c r="F1980" s="2"/>
      <c r="G1980" s="2">
        <v>7550</v>
      </c>
      <c r="H1980" s="4">
        <f t="shared" si="30"/>
        <v>60913.170000000013</v>
      </c>
      <c r="I1980" s="1"/>
      <c r="J1980" s="3">
        <v>2829</v>
      </c>
      <c r="K1980" s="3"/>
    </row>
    <row r="1981" spans="1:11" s="11" customFormat="1" ht="22.5" hidden="1" customHeight="1" x14ac:dyDescent="0.3">
      <c r="A1981" s="3">
        <v>2021</v>
      </c>
      <c r="B1981" s="3" t="s">
        <v>133</v>
      </c>
      <c r="C1981" s="5">
        <v>44396</v>
      </c>
      <c r="D1981" s="79" t="s">
        <v>498</v>
      </c>
      <c r="E1981" s="3" t="s">
        <v>100</v>
      </c>
      <c r="F1981" s="2"/>
      <c r="G1981" s="2">
        <v>3200</v>
      </c>
      <c r="H1981" s="4">
        <f t="shared" si="30"/>
        <v>57713.170000000013</v>
      </c>
      <c r="I1981" s="1"/>
      <c r="J1981" s="3">
        <v>2830</v>
      </c>
      <c r="K1981" s="3"/>
    </row>
    <row r="1982" spans="1:11" s="11" customFormat="1" ht="22.5" hidden="1" customHeight="1" x14ac:dyDescent="0.3">
      <c r="A1982" s="3">
        <v>2021</v>
      </c>
      <c r="B1982" s="3" t="s">
        <v>133</v>
      </c>
      <c r="C1982" s="5">
        <v>44396</v>
      </c>
      <c r="D1982" s="79" t="s">
        <v>537</v>
      </c>
      <c r="E1982" s="3" t="s">
        <v>100</v>
      </c>
      <c r="F1982" s="2"/>
      <c r="G1982" s="2">
        <v>8132.8</v>
      </c>
      <c r="H1982" s="4">
        <f t="shared" si="30"/>
        <v>49580.37000000001</v>
      </c>
      <c r="I1982" s="1"/>
      <c r="J1982" s="3">
        <v>2831</v>
      </c>
      <c r="K1982" s="3"/>
    </row>
    <row r="1983" spans="1:11" s="11" customFormat="1" ht="22.5" hidden="1" customHeight="1" x14ac:dyDescent="0.3">
      <c r="A1983" s="3">
        <v>2021</v>
      </c>
      <c r="B1983" s="3" t="s">
        <v>133</v>
      </c>
      <c r="C1983" s="5">
        <v>44396</v>
      </c>
      <c r="D1983" s="79" t="s">
        <v>182</v>
      </c>
      <c r="E1983" s="3" t="s">
        <v>100</v>
      </c>
      <c r="F1983" s="2"/>
      <c r="G1983" s="2">
        <v>11600</v>
      </c>
      <c r="H1983" s="4">
        <f t="shared" si="30"/>
        <v>37980.37000000001</v>
      </c>
      <c r="I1983" s="1"/>
      <c r="J1983" s="3">
        <v>2832</v>
      </c>
      <c r="K1983" s="3"/>
    </row>
    <row r="1984" spans="1:11" s="11" customFormat="1" ht="22.5" hidden="1" customHeight="1" x14ac:dyDescent="0.3">
      <c r="A1984" s="3">
        <v>2021</v>
      </c>
      <c r="B1984" s="3" t="s">
        <v>133</v>
      </c>
      <c r="C1984" s="5">
        <v>44396</v>
      </c>
      <c r="D1984" s="79" t="s">
        <v>177</v>
      </c>
      <c r="E1984" s="3" t="s">
        <v>100</v>
      </c>
      <c r="F1984" s="2"/>
      <c r="G1984" s="2">
        <v>2200</v>
      </c>
      <c r="H1984" s="4">
        <f t="shared" si="30"/>
        <v>35780.37000000001</v>
      </c>
      <c r="I1984" s="1"/>
      <c r="J1984" s="3">
        <v>2833</v>
      </c>
      <c r="K1984" s="3"/>
    </row>
    <row r="1985" spans="1:11" s="11" customFormat="1" ht="22.5" hidden="1" customHeight="1" x14ac:dyDescent="0.3">
      <c r="A1985" s="3">
        <v>2021</v>
      </c>
      <c r="B1985" s="3" t="s">
        <v>133</v>
      </c>
      <c r="C1985" s="5">
        <v>44396</v>
      </c>
      <c r="D1985" s="79" t="s">
        <v>261</v>
      </c>
      <c r="E1985" s="3" t="s">
        <v>100</v>
      </c>
      <c r="F1985" s="2"/>
      <c r="G1985" s="2">
        <v>10600</v>
      </c>
      <c r="H1985" s="4">
        <f t="shared" si="30"/>
        <v>25180.37000000001</v>
      </c>
      <c r="I1985" s="1"/>
      <c r="J1985" s="3">
        <v>2834</v>
      </c>
      <c r="K1985" s="3"/>
    </row>
    <row r="1986" spans="1:11" s="11" customFormat="1" ht="22.5" hidden="1" customHeight="1" x14ac:dyDescent="0.3">
      <c r="A1986" s="3">
        <v>2021</v>
      </c>
      <c r="B1986" s="3" t="s">
        <v>133</v>
      </c>
      <c r="C1986" s="5">
        <v>44396</v>
      </c>
      <c r="D1986" s="79" t="s">
        <v>462</v>
      </c>
      <c r="E1986" s="3" t="s">
        <v>100</v>
      </c>
      <c r="F1986" s="2"/>
      <c r="G1986" s="2">
        <v>10950</v>
      </c>
      <c r="H1986" s="4">
        <f t="shared" si="30"/>
        <v>14230.37000000001</v>
      </c>
      <c r="I1986" s="1"/>
      <c r="J1986" s="3">
        <v>2835</v>
      </c>
      <c r="K1986" s="3"/>
    </row>
    <row r="1987" spans="1:11" s="11" customFormat="1" ht="22.5" hidden="1" customHeight="1" x14ac:dyDescent="0.3">
      <c r="A1987" s="3">
        <v>2021</v>
      </c>
      <c r="B1987" s="3" t="s">
        <v>133</v>
      </c>
      <c r="C1987" s="5">
        <v>44396</v>
      </c>
      <c r="D1987" s="79" t="s">
        <v>503</v>
      </c>
      <c r="E1987" s="3" t="s">
        <v>100</v>
      </c>
      <c r="F1987" s="2"/>
      <c r="G1987" s="2">
        <v>2240</v>
      </c>
      <c r="H1987" s="4">
        <f t="shared" si="30"/>
        <v>11990.37000000001</v>
      </c>
      <c r="I1987" s="1"/>
      <c r="J1987" s="3">
        <v>2836</v>
      </c>
      <c r="K1987" s="3"/>
    </row>
    <row r="1988" spans="1:11" s="11" customFormat="1" ht="22.5" hidden="1" customHeight="1" x14ac:dyDescent="0.3">
      <c r="A1988" s="3">
        <v>2021</v>
      </c>
      <c r="B1988" s="3" t="s">
        <v>133</v>
      </c>
      <c r="C1988" s="5">
        <v>44396</v>
      </c>
      <c r="D1988" s="79" t="s">
        <v>504</v>
      </c>
      <c r="E1988" s="3" t="s">
        <v>100</v>
      </c>
      <c r="F1988" s="2"/>
      <c r="G1988" s="2">
        <v>2387.5</v>
      </c>
      <c r="H1988" s="4">
        <f t="shared" ref="H1988:H2051" si="31">H1987+F1988-G1988</f>
        <v>9602.8700000000099</v>
      </c>
      <c r="I1988" s="1"/>
      <c r="J1988" s="3">
        <v>2837</v>
      </c>
      <c r="K1988" s="3"/>
    </row>
    <row r="1989" spans="1:11" s="11" customFormat="1" ht="22.5" hidden="1" customHeight="1" x14ac:dyDescent="0.3">
      <c r="A1989" s="3">
        <v>2021</v>
      </c>
      <c r="B1989" s="3" t="s">
        <v>133</v>
      </c>
      <c r="C1989" s="5">
        <v>44396</v>
      </c>
      <c r="D1989" s="79" t="s">
        <v>567</v>
      </c>
      <c r="E1989" s="3" t="s">
        <v>100</v>
      </c>
      <c r="F1989" s="2"/>
      <c r="G1989" s="2">
        <v>595</v>
      </c>
      <c r="H1989" s="4">
        <f t="shared" si="31"/>
        <v>9007.8700000000099</v>
      </c>
      <c r="I1989" s="1"/>
      <c r="J1989" s="3">
        <v>2838</v>
      </c>
      <c r="K1989" s="3"/>
    </row>
    <row r="1990" spans="1:11" s="11" customFormat="1" ht="22.5" hidden="1" customHeight="1" x14ac:dyDescent="0.3">
      <c r="A1990" s="3">
        <v>2021</v>
      </c>
      <c r="B1990" s="3" t="s">
        <v>133</v>
      </c>
      <c r="C1990" s="5">
        <v>44396</v>
      </c>
      <c r="D1990" s="79" t="s">
        <v>312</v>
      </c>
      <c r="E1990" s="3"/>
      <c r="F1990" s="2"/>
      <c r="G1990" s="2">
        <v>1.1000000000000001</v>
      </c>
      <c r="H1990" s="4">
        <f t="shared" si="31"/>
        <v>9006.7700000000095</v>
      </c>
      <c r="I1990" s="1"/>
      <c r="J1990" s="3" t="s">
        <v>696</v>
      </c>
      <c r="K1990" s="3"/>
    </row>
    <row r="1991" spans="1:11" s="11" customFormat="1" ht="22.5" hidden="1" customHeight="1" x14ac:dyDescent="0.3">
      <c r="A1991" s="3">
        <v>2021</v>
      </c>
      <c r="B1991" s="3" t="s">
        <v>133</v>
      </c>
      <c r="C1991" s="5">
        <v>44396</v>
      </c>
      <c r="D1991" s="79" t="s">
        <v>461</v>
      </c>
      <c r="E1991" s="3" t="s">
        <v>310</v>
      </c>
      <c r="F1991" s="2">
        <v>2300</v>
      </c>
      <c r="G1991" s="2"/>
      <c r="H1991" s="4">
        <f t="shared" si="31"/>
        <v>11306.77000000001</v>
      </c>
      <c r="I1991" s="1"/>
      <c r="J1991" s="3">
        <v>1177</v>
      </c>
      <c r="K1991" s="3"/>
    </row>
    <row r="1992" spans="1:11" s="11" customFormat="1" ht="22.5" hidden="1" customHeight="1" x14ac:dyDescent="0.3">
      <c r="A1992" s="3">
        <v>2021</v>
      </c>
      <c r="B1992" s="3" t="s">
        <v>133</v>
      </c>
      <c r="C1992" s="5">
        <v>44396</v>
      </c>
      <c r="D1992" s="79" t="s">
        <v>359</v>
      </c>
      <c r="E1992" s="3" t="s">
        <v>310</v>
      </c>
      <c r="F1992" s="2">
        <v>2630</v>
      </c>
      <c r="G1992" s="2"/>
      <c r="H1992" s="4">
        <f t="shared" si="31"/>
        <v>13936.77000000001</v>
      </c>
      <c r="I1992" s="1"/>
      <c r="J1992" s="3">
        <v>1178</v>
      </c>
      <c r="K1992" s="3"/>
    </row>
    <row r="1993" spans="1:11" s="11" customFormat="1" ht="22.5" hidden="1" customHeight="1" x14ac:dyDescent="0.3">
      <c r="A1993" s="3">
        <v>2021</v>
      </c>
      <c r="B1993" s="3" t="s">
        <v>133</v>
      </c>
      <c r="C1993" s="5">
        <v>44396</v>
      </c>
      <c r="D1993" s="79" t="s">
        <v>394</v>
      </c>
      <c r="E1993" s="3" t="s">
        <v>310</v>
      </c>
      <c r="F1993" s="2">
        <v>1900</v>
      </c>
      <c r="G1993" s="2"/>
      <c r="H1993" s="4">
        <f t="shared" si="31"/>
        <v>15836.77000000001</v>
      </c>
      <c r="I1993" s="1"/>
      <c r="J1993" s="3">
        <v>1179</v>
      </c>
      <c r="K1993" s="3"/>
    </row>
    <row r="1994" spans="1:11" s="11" customFormat="1" ht="22.5" hidden="1" customHeight="1" x14ac:dyDescent="0.3">
      <c r="A1994" s="3">
        <v>2021</v>
      </c>
      <c r="B1994" s="3" t="s">
        <v>133</v>
      </c>
      <c r="C1994" s="5">
        <v>44399</v>
      </c>
      <c r="D1994" s="79" t="s">
        <v>323</v>
      </c>
      <c r="E1994" s="3"/>
      <c r="F1994" s="2"/>
      <c r="G1994" s="2">
        <v>3000</v>
      </c>
      <c r="H1994" s="4">
        <f t="shared" si="31"/>
        <v>12836.77000000001</v>
      </c>
      <c r="I1994" s="1"/>
      <c r="J1994" s="3" t="s">
        <v>699</v>
      </c>
      <c r="K1994" s="3"/>
    </row>
    <row r="1995" spans="1:11" s="11" customFormat="1" ht="22.5" hidden="1" customHeight="1" x14ac:dyDescent="0.3">
      <c r="A1995" s="3">
        <v>2021</v>
      </c>
      <c r="B1995" s="3" t="s">
        <v>133</v>
      </c>
      <c r="C1995" s="5">
        <v>44400</v>
      </c>
      <c r="D1995" s="79" t="s">
        <v>283</v>
      </c>
      <c r="E1995" s="3" t="s">
        <v>100</v>
      </c>
      <c r="F1995" s="2"/>
      <c r="G1995" s="2">
        <v>6416.9</v>
      </c>
      <c r="H1995" s="4">
        <f t="shared" si="31"/>
        <v>6419.8700000000099</v>
      </c>
      <c r="I1995" s="1"/>
      <c r="J1995" s="3">
        <v>2839</v>
      </c>
      <c r="K1995" s="3"/>
    </row>
    <row r="1996" spans="1:11" s="11" customFormat="1" ht="22.5" hidden="1" customHeight="1" x14ac:dyDescent="0.3">
      <c r="A1996" s="3">
        <v>2021</v>
      </c>
      <c r="B1996" s="3" t="s">
        <v>133</v>
      </c>
      <c r="C1996" s="5">
        <v>44400</v>
      </c>
      <c r="D1996" s="79" t="s">
        <v>312</v>
      </c>
      <c r="E1996" s="3"/>
      <c r="F1996" s="2"/>
      <c r="G1996" s="2">
        <v>0.1</v>
      </c>
      <c r="H1996" s="4">
        <f t="shared" si="31"/>
        <v>6419.7700000000095</v>
      </c>
      <c r="I1996" s="1"/>
      <c r="J1996" s="3" t="s">
        <v>700</v>
      </c>
      <c r="K1996" s="3"/>
    </row>
    <row r="1997" spans="1:11" s="11" customFormat="1" ht="22.5" hidden="1" customHeight="1" x14ac:dyDescent="0.3">
      <c r="A1997" s="3">
        <v>2021</v>
      </c>
      <c r="B1997" s="3" t="s">
        <v>133</v>
      </c>
      <c r="C1997" s="5">
        <v>44403</v>
      </c>
      <c r="D1997" s="79" t="s">
        <v>323</v>
      </c>
      <c r="E1997" s="3"/>
      <c r="F1997" s="2"/>
      <c r="G1997" s="2">
        <v>3000</v>
      </c>
      <c r="H1997" s="4">
        <f t="shared" si="31"/>
        <v>3419.7700000000095</v>
      </c>
      <c r="I1997" s="1"/>
      <c r="J1997" s="3" t="s">
        <v>701</v>
      </c>
      <c r="K1997" s="3"/>
    </row>
    <row r="1998" spans="1:11" s="11" customFormat="1" ht="22.5" hidden="1" customHeight="1" x14ac:dyDescent="0.3">
      <c r="A1998" s="3">
        <v>2021</v>
      </c>
      <c r="B1998" s="3" t="s">
        <v>133</v>
      </c>
      <c r="C1998" s="5">
        <v>44408</v>
      </c>
      <c r="D1998" s="79" t="s">
        <v>323</v>
      </c>
      <c r="E1998" s="3"/>
      <c r="F1998" s="2"/>
      <c r="G1998" s="2">
        <v>3000</v>
      </c>
      <c r="H1998" s="4">
        <f t="shared" si="31"/>
        <v>419.77000000000953</v>
      </c>
      <c r="I1998" s="1"/>
      <c r="J1998" s="3" t="s">
        <v>702</v>
      </c>
      <c r="K1998" s="3"/>
    </row>
    <row r="1999" spans="1:11" s="80" customFormat="1" ht="22.5" hidden="1" customHeight="1" thickBot="1" x14ac:dyDescent="0.35">
      <c r="A1999" s="34">
        <v>2021</v>
      </c>
      <c r="B1999" s="34" t="s">
        <v>133</v>
      </c>
      <c r="C1999" s="19">
        <v>44408</v>
      </c>
      <c r="D1999" s="132" t="s">
        <v>313</v>
      </c>
      <c r="E1999" s="34"/>
      <c r="F1999" s="21">
        <v>10000</v>
      </c>
      <c r="G1999" s="21"/>
      <c r="H1999" s="22">
        <f t="shared" si="31"/>
        <v>10419.77000000001</v>
      </c>
      <c r="I1999" s="24"/>
      <c r="J1999" s="34"/>
      <c r="K1999" s="34"/>
    </row>
    <row r="2000" spans="1:11" s="11" customFormat="1" ht="22.5" hidden="1" customHeight="1" x14ac:dyDescent="0.3">
      <c r="A2000" s="3">
        <v>2021</v>
      </c>
      <c r="B2000" s="3" t="s">
        <v>135</v>
      </c>
      <c r="C2000" s="5">
        <v>44409</v>
      </c>
      <c r="D2000" s="79" t="s">
        <v>312</v>
      </c>
      <c r="E2000" s="3"/>
      <c r="F2000" s="2"/>
      <c r="G2000" s="2">
        <v>40</v>
      </c>
      <c r="H2000" s="4">
        <f t="shared" si="31"/>
        <v>10379.77000000001</v>
      </c>
      <c r="I2000" s="1"/>
      <c r="J2000" s="3" t="s">
        <v>713</v>
      </c>
      <c r="K2000" s="3"/>
    </row>
    <row r="2001" spans="1:11" s="11" customFormat="1" ht="22.5" hidden="1" customHeight="1" x14ac:dyDescent="0.3">
      <c r="A2001" s="3">
        <v>2021</v>
      </c>
      <c r="B2001" s="3" t="s">
        <v>135</v>
      </c>
      <c r="C2001" s="5">
        <v>44410</v>
      </c>
      <c r="D2001" s="79" t="s">
        <v>323</v>
      </c>
      <c r="E2001" s="3"/>
      <c r="F2001" s="2"/>
      <c r="G2001" s="2">
        <v>5000</v>
      </c>
      <c r="H2001" s="4">
        <f t="shared" si="31"/>
        <v>5379.7700000000095</v>
      </c>
      <c r="I2001" s="1"/>
      <c r="J2001" s="3" t="s">
        <v>714</v>
      </c>
      <c r="K2001" s="3"/>
    </row>
    <row r="2002" spans="1:11" s="97" customFormat="1" ht="22.5" hidden="1" customHeight="1" x14ac:dyDescent="0.3">
      <c r="A2002" s="35">
        <v>2021</v>
      </c>
      <c r="B2002" s="35" t="s">
        <v>135</v>
      </c>
      <c r="C2002" s="63">
        <v>44410</v>
      </c>
      <c r="D2002" s="36" t="s">
        <v>26</v>
      </c>
      <c r="E2002" s="35" t="s">
        <v>310</v>
      </c>
      <c r="F2002" s="25">
        <v>1250</v>
      </c>
      <c r="G2002" s="25"/>
      <c r="H2002" s="70">
        <f t="shared" si="31"/>
        <v>6629.7700000000095</v>
      </c>
      <c r="I2002" s="36"/>
      <c r="J2002" s="35" t="s">
        <v>1481</v>
      </c>
      <c r="K2002" s="35"/>
    </row>
    <row r="2003" spans="1:11" s="11" customFormat="1" ht="22.5" hidden="1" customHeight="1" x14ac:dyDescent="0.3">
      <c r="A2003" s="3">
        <v>2021</v>
      </c>
      <c r="B2003" s="3" t="s">
        <v>135</v>
      </c>
      <c r="C2003" s="5">
        <v>44413</v>
      </c>
      <c r="D2003" s="79" t="s">
        <v>323</v>
      </c>
      <c r="E2003" s="3"/>
      <c r="F2003" s="2"/>
      <c r="G2003" s="2">
        <v>3000</v>
      </c>
      <c r="H2003" s="4">
        <f t="shared" si="31"/>
        <v>3629.7700000000095</v>
      </c>
      <c r="I2003" s="1"/>
      <c r="J2003" s="3" t="s">
        <v>715</v>
      </c>
      <c r="K2003" s="3"/>
    </row>
    <row r="2004" spans="1:11" s="11" customFormat="1" ht="22.5" hidden="1" customHeight="1" x14ac:dyDescent="0.3">
      <c r="A2004" s="3">
        <v>2021</v>
      </c>
      <c r="B2004" s="3" t="s">
        <v>135</v>
      </c>
      <c r="C2004" s="5">
        <v>44413</v>
      </c>
      <c r="D2004" s="79" t="s">
        <v>158</v>
      </c>
      <c r="E2004" s="3" t="s">
        <v>310</v>
      </c>
      <c r="F2004" s="2">
        <v>19200</v>
      </c>
      <c r="G2004" s="2"/>
      <c r="H2004" s="4">
        <f t="shared" si="31"/>
        <v>22829.770000000011</v>
      </c>
      <c r="I2004" s="1"/>
      <c r="J2004" s="3">
        <v>1188</v>
      </c>
      <c r="K2004" s="3"/>
    </row>
    <row r="2005" spans="1:11" s="11" customFormat="1" ht="22.5" hidden="1" customHeight="1" x14ac:dyDescent="0.3">
      <c r="A2005" s="3">
        <v>2021</v>
      </c>
      <c r="B2005" s="3" t="s">
        <v>135</v>
      </c>
      <c r="C2005" s="5">
        <v>44415</v>
      </c>
      <c r="D2005" s="79" t="s">
        <v>86</v>
      </c>
      <c r="E2005" s="3"/>
      <c r="F2005" s="2"/>
      <c r="G2005" s="2">
        <v>9791</v>
      </c>
      <c r="H2005" s="4">
        <f t="shared" si="31"/>
        <v>13038.770000000011</v>
      </c>
      <c r="I2005" s="1"/>
      <c r="J2005" s="3" t="s">
        <v>716</v>
      </c>
      <c r="K2005" s="3"/>
    </row>
    <row r="2006" spans="1:11" s="11" customFormat="1" ht="22.5" hidden="1" customHeight="1" x14ac:dyDescent="0.3">
      <c r="A2006" s="3">
        <v>2021</v>
      </c>
      <c r="B2006" s="3" t="s">
        <v>135</v>
      </c>
      <c r="C2006" s="5">
        <v>44416</v>
      </c>
      <c r="D2006" s="79" t="s">
        <v>323</v>
      </c>
      <c r="E2006" s="3"/>
      <c r="F2006" s="2"/>
      <c r="G2006" s="2">
        <v>5000</v>
      </c>
      <c r="H2006" s="4">
        <f t="shared" si="31"/>
        <v>8038.7700000000114</v>
      </c>
      <c r="I2006" s="1"/>
      <c r="J2006" s="3" t="s">
        <v>717</v>
      </c>
      <c r="K2006" s="3"/>
    </row>
    <row r="2007" spans="1:11" s="11" customFormat="1" ht="22.5" hidden="1" customHeight="1" x14ac:dyDescent="0.3">
      <c r="A2007" s="3">
        <v>2021</v>
      </c>
      <c r="B2007" s="3" t="s">
        <v>135</v>
      </c>
      <c r="C2007" s="5">
        <v>44419</v>
      </c>
      <c r="D2007" s="79" t="s">
        <v>323</v>
      </c>
      <c r="E2007" s="3"/>
      <c r="F2007" s="2"/>
      <c r="G2007" s="2">
        <v>5000</v>
      </c>
      <c r="H2007" s="4">
        <f t="shared" si="31"/>
        <v>3038.7700000000114</v>
      </c>
      <c r="I2007" s="1"/>
      <c r="J2007" s="3" t="s">
        <v>718</v>
      </c>
      <c r="K2007" s="3"/>
    </row>
    <row r="2008" spans="1:11" s="11" customFormat="1" ht="22.5" hidden="1" customHeight="1" x14ac:dyDescent="0.3">
      <c r="A2008" s="3">
        <v>2021</v>
      </c>
      <c r="B2008" s="3" t="s">
        <v>135</v>
      </c>
      <c r="C2008" s="5">
        <v>44419</v>
      </c>
      <c r="D2008" s="79" t="s">
        <v>151</v>
      </c>
      <c r="E2008" s="3" t="s">
        <v>310</v>
      </c>
      <c r="F2008" s="2">
        <v>2394</v>
      </c>
      <c r="G2008" s="2"/>
      <c r="H2008" s="4">
        <f t="shared" si="31"/>
        <v>5432.7700000000114</v>
      </c>
      <c r="I2008" s="1"/>
      <c r="J2008" s="3">
        <v>1191</v>
      </c>
      <c r="K2008" s="3"/>
    </row>
    <row r="2009" spans="1:11" s="11" customFormat="1" ht="22.5" hidden="1" customHeight="1" x14ac:dyDescent="0.3">
      <c r="A2009" s="3">
        <v>2021</v>
      </c>
      <c r="B2009" s="3" t="s">
        <v>135</v>
      </c>
      <c r="C2009" s="5">
        <v>44419</v>
      </c>
      <c r="D2009" s="79" t="s">
        <v>45</v>
      </c>
      <c r="E2009" s="3" t="s">
        <v>310</v>
      </c>
      <c r="F2009" s="2">
        <v>4500</v>
      </c>
      <c r="G2009" s="2"/>
      <c r="H2009" s="4">
        <f t="shared" si="31"/>
        <v>9932.7700000000114</v>
      </c>
      <c r="I2009" s="1"/>
      <c r="J2009" s="3">
        <v>1192</v>
      </c>
      <c r="K2009" s="3"/>
    </row>
    <row r="2010" spans="1:11" s="11" customFormat="1" ht="22.5" hidden="1" customHeight="1" x14ac:dyDescent="0.3">
      <c r="A2010" s="3">
        <v>2021</v>
      </c>
      <c r="B2010" s="3" t="s">
        <v>135</v>
      </c>
      <c r="C2010" s="5">
        <v>44421</v>
      </c>
      <c r="D2010" s="79" t="s">
        <v>323</v>
      </c>
      <c r="E2010" s="3"/>
      <c r="F2010" s="2"/>
      <c r="G2010" s="2">
        <v>5000</v>
      </c>
      <c r="H2010" s="4">
        <f t="shared" si="31"/>
        <v>4932.7700000000114</v>
      </c>
      <c r="I2010" s="1"/>
      <c r="J2010" s="3" t="s">
        <v>719</v>
      </c>
      <c r="K2010" s="3"/>
    </row>
    <row r="2011" spans="1:11" s="11" customFormat="1" ht="22.5" hidden="1" customHeight="1" x14ac:dyDescent="0.3">
      <c r="A2011" s="3">
        <v>2021</v>
      </c>
      <c r="B2011" s="3" t="s">
        <v>135</v>
      </c>
      <c r="C2011" s="5">
        <v>44423</v>
      </c>
      <c r="D2011" s="79" t="s">
        <v>42</v>
      </c>
      <c r="E2011" s="3"/>
      <c r="F2011" s="2"/>
      <c r="G2011" s="2">
        <v>2068</v>
      </c>
      <c r="H2011" s="4">
        <f t="shared" si="31"/>
        <v>2864.7700000000114</v>
      </c>
      <c r="I2011" s="1"/>
      <c r="J2011" s="3" t="s">
        <v>720</v>
      </c>
      <c r="K2011" s="3"/>
    </row>
    <row r="2012" spans="1:11" s="11" customFormat="1" ht="22.5" hidden="1" customHeight="1" x14ac:dyDescent="0.3">
      <c r="A2012" s="3">
        <v>2021</v>
      </c>
      <c r="B2012" s="3" t="s">
        <v>135</v>
      </c>
      <c r="C2012" s="5">
        <v>44423</v>
      </c>
      <c r="D2012" s="79" t="s">
        <v>30</v>
      </c>
      <c r="E2012" s="3"/>
      <c r="F2012" s="2"/>
      <c r="G2012" s="2">
        <v>204.8</v>
      </c>
      <c r="H2012" s="4">
        <f t="shared" si="31"/>
        <v>2659.9700000000112</v>
      </c>
      <c r="I2012" s="1"/>
      <c r="J2012" s="3" t="s">
        <v>721</v>
      </c>
      <c r="K2012" s="3"/>
    </row>
    <row r="2013" spans="1:11" s="11" customFormat="1" ht="22.5" hidden="1" customHeight="1" x14ac:dyDescent="0.3">
      <c r="A2013" s="3">
        <v>2021</v>
      </c>
      <c r="B2013" s="3" t="s">
        <v>135</v>
      </c>
      <c r="C2013" s="5">
        <v>44423</v>
      </c>
      <c r="D2013" s="79" t="s">
        <v>112</v>
      </c>
      <c r="E2013" s="3"/>
      <c r="F2013" s="2"/>
      <c r="G2013" s="2">
        <v>36.4</v>
      </c>
      <c r="H2013" s="4">
        <f t="shared" si="31"/>
        <v>2623.5700000000111</v>
      </c>
      <c r="I2013" s="1"/>
      <c r="J2013" s="3" t="s">
        <v>722</v>
      </c>
      <c r="K2013" s="3"/>
    </row>
    <row r="2014" spans="1:11" s="11" customFormat="1" ht="22.5" hidden="1" customHeight="1" x14ac:dyDescent="0.3">
      <c r="A2014" s="3">
        <v>2021</v>
      </c>
      <c r="B2014" s="3" t="s">
        <v>135</v>
      </c>
      <c r="C2014" s="5">
        <v>44423</v>
      </c>
      <c r="D2014" s="79" t="s">
        <v>35</v>
      </c>
      <c r="E2014" s="3"/>
      <c r="F2014" s="2"/>
      <c r="G2014" s="2">
        <v>255</v>
      </c>
      <c r="H2014" s="4">
        <f t="shared" si="31"/>
        <v>2368.5700000000111</v>
      </c>
      <c r="I2014" s="1"/>
      <c r="J2014" s="3" t="s">
        <v>723</v>
      </c>
      <c r="K2014" s="3"/>
    </row>
    <row r="2015" spans="1:11" s="11" customFormat="1" ht="22.5" hidden="1" customHeight="1" x14ac:dyDescent="0.3">
      <c r="A2015" s="3">
        <v>2021</v>
      </c>
      <c r="B2015" s="3" t="s">
        <v>135</v>
      </c>
      <c r="C2015" s="5">
        <v>44424</v>
      </c>
      <c r="D2015" s="79" t="s">
        <v>316</v>
      </c>
      <c r="E2015" s="3"/>
      <c r="F2015" s="2">
        <v>20000</v>
      </c>
      <c r="G2015" s="2"/>
      <c r="H2015" s="4">
        <f t="shared" si="31"/>
        <v>22368.570000000011</v>
      </c>
      <c r="I2015" s="1"/>
      <c r="J2015" s="3" t="s">
        <v>744</v>
      </c>
      <c r="K2015" s="3"/>
    </row>
    <row r="2016" spans="1:11" s="11" customFormat="1" ht="22.5" hidden="1" customHeight="1" x14ac:dyDescent="0.3">
      <c r="A2016" s="3">
        <v>2021</v>
      </c>
      <c r="B2016" s="3" t="s">
        <v>135</v>
      </c>
      <c r="C2016" s="5">
        <v>44425</v>
      </c>
      <c r="D2016" s="79" t="s">
        <v>323</v>
      </c>
      <c r="E2016" s="3"/>
      <c r="F2016" s="2"/>
      <c r="G2016" s="2">
        <v>3000</v>
      </c>
      <c r="H2016" s="4">
        <f t="shared" si="31"/>
        <v>19368.570000000011</v>
      </c>
      <c r="I2016" s="1"/>
      <c r="J2016" s="3" t="s">
        <v>724</v>
      </c>
      <c r="K2016" s="3"/>
    </row>
    <row r="2017" spans="1:11" s="11" customFormat="1" ht="22.5" hidden="1" customHeight="1" x14ac:dyDescent="0.3">
      <c r="A2017" s="3">
        <v>2021</v>
      </c>
      <c r="B2017" s="3" t="s">
        <v>135</v>
      </c>
      <c r="C2017" s="5">
        <v>44425</v>
      </c>
      <c r="D2017" s="79" t="s">
        <v>560</v>
      </c>
      <c r="E2017" s="3" t="s">
        <v>100</v>
      </c>
      <c r="F2017" s="2"/>
      <c r="G2017" s="2">
        <v>923.8</v>
      </c>
      <c r="H2017" s="4">
        <f t="shared" si="31"/>
        <v>18444.770000000011</v>
      </c>
      <c r="I2017" s="1"/>
      <c r="J2017" s="3">
        <v>2840</v>
      </c>
      <c r="K2017" s="3"/>
    </row>
    <row r="2018" spans="1:11" s="11" customFormat="1" ht="22.5" hidden="1" customHeight="1" x14ac:dyDescent="0.3">
      <c r="A2018" s="3">
        <v>2021</v>
      </c>
      <c r="B2018" s="3" t="s">
        <v>135</v>
      </c>
      <c r="C2018" s="5">
        <v>44425</v>
      </c>
      <c r="D2018" s="79" t="s">
        <v>312</v>
      </c>
      <c r="E2018" s="3"/>
      <c r="F2018" s="2"/>
      <c r="G2018" s="2">
        <v>0.1</v>
      </c>
      <c r="H2018" s="4">
        <f t="shared" si="31"/>
        <v>18444.670000000013</v>
      </c>
      <c r="I2018" s="1"/>
      <c r="J2018" s="3" t="s">
        <v>725</v>
      </c>
      <c r="K2018" s="3"/>
    </row>
    <row r="2019" spans="1:11" s="11" customFormat="1" ht="22.5" hidden="1" customHeight="1" x14ac:dyDescent="0.3">
      <c r="A2019" s="3">
        <v>2021</v>
      </c>
      <c r="B2019" s="3" t="s">
        <v>135</v>
      </c>
      <c r="C2019" s="5">
        <v>44426</v>
      </c>
      <c r="D2019" s="79" t="s">
        <v>461</v>
      </c>
      <c r="E2019" s="3" t="s">
        <v>310</v>
      </c>
      <c r="F2019" s="2">
        <v>3450</v>
      </c>
      <c r="G2019" s="2"/>
      <c r="H2019" s="4">
        <f t="shared" si="31"/>
        <v>21894.670000000013</v>
      </c>
      <c r="I2019" s="1"/>
      <c r="J2019" s="3">
        <v>1193</v>
      </c>
      <c r="K2019" s="3"/>
    </row>
    <row r="2020" spans="1:11" s="11" customFormat="1" ht="22.5" hidden="1" customHeight="1" x14ac:dyDescent="0.3">
      <c r="A2020" s="3">
        <v>2021</v>
      </c>
      <c r="B2020" s="3" t="s">
        <v>135</v>
      </c>
      <c r="C2020" s="5">
        <v>44427</v>
      </c>
      <c r="D2020" s="79" t="s">
        <v>323</v>
      </c>
      <c r="E2020" s="3"/>
      <c r="F2020" s="2"/>
      <c r="G2020" s="2">
        <v>3000</v>
      </c>
      <c r="H2020" s="4">
        <f t="shared" si="31"/>
        <v>18894.670000000013</v>
      </c>
      <c r="I2020" s="1"/>
      <c r="J2020" s="3" t="s">
        <v>726</v>
      </c>
      <c r="K2020" s="3"/>
    </row>
    <row r="2021" spans="1:11" s="11" customFormat="1" ht="22.5" hidden="1" customHeight="1" x14ac:dyDescent="0.3">
      <c r="A2021" s="3">
        <v>2021</v>
      </c>
      <c r="B2021" s="3" t="s">
        <v>135</v>
      </c>
      <c r="C2021" s="5">
        <v>44431</v>
      </c>
      <c r="D2021" s="79" t="s">
        <v>177</v>
      </c>
      <c r="E2021" s="3" t="s">
        <v>100</v>
      </c>
      <c r="F2021" s="2"/>
      <c r="G2021" s="2">
        <v>6300</v>
      </c>
      <c r="H2021" s="4">
        <f t="shared" si="31"/>
        <v>12594.670000000013</v>
      </c>
      <c r="I2021" s="1"/>
      <c r="J2021" s="3">
        <v>2841</v>
      </c>
      <c r="K2021" s="3"/>
    </row>
    <row r="2022" spans="1:11" s="11" customFormat="1" ht="22.5" hidden="1" customHeight="1" x14ac:dyDescent="0.3">
      <c r="A2022" s="3">
        <v>2021</v>
      </c>
      <c r="B2022" s="3" t="s">
        <v>135</v>
      </c>
      <c r="C2022" s="5">
        <v>44431</v>
      </c>
      <c r="D2022" s="79" t="s">
        <v>25</v>
      </c>
      <c r="E2022" s="3" t="s">
        <v>100</v>
      </c>
      <c r="F2022" s="2"/>
      <c r="G2022" s="2">
        <v>4550</v>
      </c>
      <c r="H2022" s="4">
        <f t="shared" si="31"/>
        <v>8044.6700000000128</v>
      </c>
      <c r="I2022" s="1"/>
      <c r="J2022" s="3">
        <v>2842</v>
      </c>
      <c r="K2022" s="3"/>
    </row>
    <row r="2023" spans="1:11" s="11" customFormat="1" ht="22.5" hidden="1" customHeight="1" x14ac:dyDescent="0.3">
      <c r="A2023" s="3">
        <v>2021</v>
      </c>
      <c r="B2023" s="3" t="s">
        <v>135</v>
      </c>
      <c r="C2023" s="5">
        <v>44431</v>
      </c>
      <c r="D2023" s="79" t="s">
        <v>376</v>
      </c>
      <c r="E2023" s="3" t="s">
        <v>100</v>
      </c>
      <c r="F2023" s="2"/>
      <c r="G2023" s="2">
        <v>400</v>
      </c>
      <c r="H2023" s="4">
        <f t="shared" si="31"/>
        <v>7644.6700000000128</v>
      </c>
      <c r="I2023" s="1"/>
      <c r="J2023" s="3">
        <v>2843</v>
      </c>
      <c r="K2023" s="3"/>
    </row>
    <row r="2024" spans="1:11" s="11" customFormat="1" ht="22.5" hidden="1" customHeight="1" x14ac:dyDescent="0.3">
      <c r="A2024" s="3">
        <v>2021</v>
      </c>
      <c r="B2024" s="3" t="s">
        <v>135</v>
      </c>
      <c r="C2024" s="5">
        <v>44431</v>
      </c>
      <c r="D2024" s="79" t="s">
        <v>562</v>
      </c>
      <c r="E2024" s="3" t="s">
        <v>100</v>
      </c>
      <c r="F2024" s="2"/>
      <c r="G2024" s="2">
        <v>413.6</v>
      </c>
      <c r="H2024" s="4">
        <f t="shared" si="31"/>
        <v>7231.0700000000124</v>
      </c>
      <c r="I2024" s="1"/>
      <c r="J2024" s="3">
        <v>2844</v>
      </c>
      <c r="K2024" s="3"/>
    </row>
    <row r="2025" spans="1:11" s="11" customFormat="1" ht="22.5" hidden="1" customHeight="1" x14ac:dyDescent="0.3">
      <c r="A2025" s="3">
        <v>2021</v>
      </c>
      <c r="B2025" s="3" t="s">
        <v>135</v>
      </c>
      <c r="C2025" s="5">
        <v>44431</v>
      </c>
      <c r="D2025" s="79" t="s">
        <v>547</v>
      </c>
      <c r="E2025" s="3" t="s">
        <v>100</v>
      </c>
      <c r="F2025" s="2"/>
      <c r="G2025" s="2">
        <v>1490</v>
      </c>
      <c r="H2025" s="4">
        <f t="shared" si="31"/>
        <v>5741.0700000000124</v>
      </c>
      <c r="I2025" s="1"/>
      <c r="J2025" s="3">
        <v>2845</v>
      </c>
      <c r="K2025" s="3"/>
    </row>
    <row r="2026" spans="1:11" s="11" customFormat="1" ht="22.5" hidden="1" customHeight="1" x14ac:dyDescent="0.3">
      <c r="A2026" s="3">
        <v>2021</v>
      </c>
      <c r="B2026" s="3" t="s">
        <v>135</v>
      </c>
      <c r="C2026" s="5">
        <v>44431</v>
      </c>
      <c r="D2026" s="79" t="s">
        <v>537</v>
      </c>
      <c r="E2026" s="3" t="s">
        <v>100</v>
      </c>
      <c r="F2026" s="2"/>
      <c r="G2026" s="2">
        <v>2600</v>
      </c>
      <c r="H2026" s="4">
        <f t="shared" si="31"/>
        <v>3141.0700000000124</v>
      </c>
      <c r="I2026" s="1"/>
      <c r="J2026" s="3">
        <v>2846</v>
      </c>
      <c r="K2026" s="3"/>
    </row>
    <row r="2027" spans="1:11" s="11" customFormat="1" ht="22.5" hidden="1" customHeight="1" x14ac:dyDescent="0.3">
      <c r="A2027" s="3">
        <v>2021</v>
      </c>
      <c r="B2027" s="3" t="s">
        <v>135</v>
      </c>
      <c r="C2027" s="5">
        <v>44431</v>
      </c>
      <c r="D2027" s="79" t="s">
        <v>312</v>
      </c>
      <c r="E2027" s="3"/>
      <c r="F2027" s="2"/>
      <c r="G2027" s="2">
        <v>0.4</v>
      </c>
      <c r="H2027" s="4">
        <f t="shared" si="31"/>
        <v>3140.6700000000124</v>
      </c>
      <c r="I2027" s="1"/>
      <c r="J2027" s="3" t="s">
        <v>727</v>
      </c>
      <c r="K2027" s="3"/>
    </row>
    <row r="2028" spans="1:11" s="11" customFormat="1" ht="22.5" hidden="1" customHeight="1" x14ac:dyDescent="0.3">
      <c r="A2028" s="3">
        <v>2021</v>
      </c>
      <c r="B2028" s="3" t="s">
        <v>135</v>
      </c>
      <c r="C2028" s="5">
        <v>44431</v>
      </c>
      <c r="D2028" s="79" t="s">
        <v>323</v>
      </c>
      <c r="E2028" s="3"/>
      <c r="F2028" s="2"/>
      <c r="G2028" s="2">
        <v>3000</v>
      </c>
      <c r="H2028" s="4">
        <f t="shared" si="31"/>
        <v>140.67000000001235</v>
      </c>
      <c r="I2028" s="1"/>
      <c r="J2028" s="3" t="s">
        <v>697</v>
      </c>
      <c r="K2028" s="3"/>
    </row>
    <row r="2029" spans="1:11" s="11" customFormat="1" ht="22.5" hidden="1" customHeight="1" x14ac:dyDescent="0.3">
      <c r="A2029" s="3">
        <v>2021</v>
      </c>
      <c r="B2029" s="3" t="s">
        <v>135</v>
      </c>
      <c r="C2029" s="5">
        <v>44431</v>
      </c>
      <c r="D2029" s="79" t="s">
        <v>579</v>
      </c>
      <c r="E2029" s="3" t="s">
        <v>310</v>
      </c>
      <c r="F2029" s="2">
        <v>612.97</v>
      </c>
      <c r="G2029" s="2"/>
      <c r="H2029" s="4">
        <f t="shared" si="31"/>
        <v>753.64000000001238</v>
      </c>
      <c r="I2029" s="1"/>
      <c r="J2029" s="3">
        <v>1204</v>
      </c>
      <c r="K2029" s="3"/>
    </row>
    <row r="2030" spans="1:11" s="11" customFormat="1" ht="22.5" hidden="1" customHeight="1" x14ac:dyDescent="0.3">
      <c r="A2030" s="3">
        <v>2021</v>
      </c>
      <c r="B2030" s="3" t="s">
        <v>135</v>
      </c>
      <c r="C2030" s="5">
        <v>44432</v>
      </c>
      <c r="D2030" s="79" t="s">
        <v>183</v>
      </c>
      <c r="E2030" s="3" t="s">
        <v>310</v>
      </c>
      <c r="F2030" s="2">
        <v>1460</v>
      </c>
      <c r="G2030" s="2"/>
      <c r="H2030" s="4">
        <f t="shared" si="31"/>
        <v>2213.6400000000122</v>
      </c>
      <c r="I2030" s="1"/>
      <c r="J2030" s="3">
        <v>1205</v>
      </c>
      <c r="K2030" s="3"/>
    </row>
    <row r="2031" spans="1:11" s="11" customFormat="1" ht="22.5" hidden="1" customHeight="1" x14ac:dyDescent="0.3">
      <c r="A2031" s="3">
        <v>2021</v>
      </c>
      <c r="B2031" s="3" t="s">
        <v>135</v>
      </c>
      <c r="C2031" s="5">
        <v>44432</v>
      </c>
      <c r="D2031" s="79" t="s">
        <v>359</v>
      </c>
      <c r="E2031" s="3" t="s">
        <v>310</v>
      </c>
      <c r="F2031" s="2">
        <v>450</v>
      </c>
      <c r="G2031" s="2"/>
      <c r="H2031" s="4">
        <f t="shared" si="31"/>
        <v>2663.6400000000122</v>
      </c>
      <c r="I2031" s="1"/>
      <c r="J2031" s="3">
        <v>1206</v>
      </c>
      <c r="K2031" s="3"/>
    </row>
    <row r="2032" spans="1:11" s="11" customFormat="1" ht="22.5" hidden="1" customHeight="1" x14ac:dyDescent="0.3">
      <c r="A2032" s="3">
        <v>2021</v>
      </c>
      <c r="B2032" s="3" t="s">
        <v>135</v>
      </c>
      <c r="C2032" s="5">
        <v>44433</v>
      </c>
      <c r="D2032" s="79" t="s">
        <v>313</v>
      </c>
      <c r="E2032" s="3"/>
      <c r="F2032" s="2">
        <v>20000</v>
      </c>
      <c r="G2032" s="2"/>
      <c r="H2032" s="4">
        <f t="shared" si="31"/>
        <v>22663.640000000014</v>
      </c>
      <c r="I2032" s="1"/>
      <c r="J2032" s="3"/>
      <c r="K2032" s="3"/>
    </row>
    <row r="2033" spans="1:11" s="11" customFormat="1" ht="22.5" hidden="1" customHeight="1" x14ac:dyDescent="0.3">
      <c r="A2033" s="3">
        <v>2021</v>
      </c>
      <c r="B2033" s="3" t="s">
        <v>135</v>
      </c>
      <c r="C2033" s="5">
        <v>44433</v>
      </c>
      <c r="D2033" s="79" t="s">
        <v>323</v>
      </c>
      <c r="E2033" s="3"/>
      <c r="F2033" s="2"/>
      <c r="G2033" s="2">
        <v>3000</v>
      </c>
      <c r="H2033" s="4">
        <f t="shared" si="31"/>
        <v>19663.640000000014</v>
      </c>
      <c r="I2033" s="1"/>
      <c r="J2033" s="3" t="s">
        <v>728</v>
      </c>
      <c r="K2033" s="3"/>
    </row>
    <row r="2034" spans="1:11" s="11" customFormat="1" ht="22.5" hidden="1" customHeight="1" x14ac:dyDescent="0.3">
      <c r="A2034" s="3">
        <v>2021</v>
      </c>
      <c r="B2034" s="3" t="s">
        <v>135</v>
      </c>
      <c r="C2034" s="5">
        <v>44433</v>
      </c>
      <c r="D2034" s="79" t="s">
        <v>313</v>
      </c>
      <c r="E2034" s="3"/>
      <c r="F2034" s="2">
        <v>30000</v>
      </c>
      <c r="G2034" s="2"/>
      <c r="H2034" s="4">
        <f t="shared" si="31"/>
        <v>49663.640000000014</v>
      </c>
      <c r="I2034" s="1"/>
      <c r="J2034" s="3"/>
      <c r="K2034" s="3"/>
    </row>
    <row r="2035" spans="1:11" s="11" customFormat="1" ht="22.5" hidden="1" customHeight="1" x14ac:dyDescent="0.3">
      <c r="A2035" s="3">
        <v>2021</v>
      </c>
      <c r="B2035" s="3" t="s">
        <v>135</v>
      </c>
      <c r="C2035" s="5">
        <v>44433</v>
      </c>
      <c r="D2035" s="79" t="s">
        <v>396</v>
      </c>
      <c r="E2035" s="3" t="s">
        <v>100</v>
      </c>
      <c r="F2035" s="2"/>
      <c r="G2035" s="66">
        <v>3850</v>
      </c>
      <c r="H2035" s="4">
        <f t="shared" si="31"/>
        <v>45813.640000000014</v>
      </c>
      <c r="I2035" s="1"/>
      <c r="J2035" s="3">
        <v>2847</v>
      </c>
      <c r="K2035" s="3"/>
    </row>
    <row r="2036" spans="1:11" s="11" customFormat="1" ht="22.5" hidden="1" customHeight="1" x14ac:dyDescent="0.3">
      <c r="A2036" s="3">
        <v>2021</v>
      </c>
      <c r="B2036" s="3" t="s">
        <v>135</v>
      </c>
      <c r="C2036" s="5">
        <v>44433</v>
      </c>
      <c r="D2036" s="79" t="s">
        <v>498</v>
      </c>
      <c r="E2036" s="3" t="s">
        <v>100</v>
      </c>
      <c r="F2036" s="2"/>
      <c r="G2036" s="66">
        <v>4050</v>
      </c>
      <c r="H2036" s="4">
        <f t="shared" si="31"/>
        <v>41763.640000000014</v>
      </c>
      <c r="I2036" s="1"/>
      <c r="J2036" s="3">
        <v>2848</v>
      </c>
      <c r="K2036" s="3"/>
    </row>
    <row r="2037" spans="1:11" s="11" customFormat="1" ht="22.5" hidden="1" customHeight="1" x14ac:dyDescent="0.3">
      <c r="A2037" s="3">
        <v>2021</v>
      </c>
      <c r="B2037" s="3" t="s">
        <v>135</v>
      </c>
      <c r="C2037" s="5">
        <v>44433</v>
      </c>
      <c r="D2037" s="79" t="s">
        <v>182</v>
      </c>
      <c r="E2037" s="3" t="s">
        <v>100</v>
      </c>
      <c r="F2037" s="2"/>
      <c r="G2037" s="66">
        <v>5300</v>
      </c>
      <c r="H2037" s="4">
        <f t="shared" si="31"/>
        <v>36463.640000000014</v>
      </c>
      <c r="I2037" s="1"/>
      <c r="J2037" s="3">
        <v>2849</v>
      </c>
      <c r="K2037" s="3"/>
    </row>
    <row r="2038" spans="1:11" s="11" customFormat="1" ht="22.5" hidden="1" customHeight="1" x14ac:dyDescent="0.3">
      <c r="A2038" s="3">
        <v>2021</v>
      </c>
      <c r="B2038" s="3" t="s">
        <v>135</v>
      </c>
      <c r="C2038" s="5">
        <v>44433</v>
      </c>
      <c r="D2038" s="79" t="s">
        <v>261</v>
      </c>
      <c r="E2038" s="3" t="s">
        <v>100</v>
      </c>
      <c r="F2038" s="2"/>
      <c r="G2038" s="66">
        <v>1907</v>
      </c>
      <c r="H2038" s="4">
        <f t="shared" si="31"/>
        <v>34556.640000000014</v>
      </c>
      <c r="I2038" s="1"/>
      <c r="J2038" s="3">
        <v>2850</v>
      </c>
      <c r="K2038" s="3"/>
    </row>
    <row r="2039" spans="1:11" s="11" customFormat="1" ht="22.5" hidden="1" customHeight="1" x14ac:dyDescent="0.3">
      <c r="A2039" s="3">
        <v>2021</v>
      </c>
      <c r="B2039" s="3" t="s">
        <v>135</v>
      </c>
      <c r="C2039" s="5">
        <v>44433</v>
      </c>
      <c r="D2039" s="79" t="s">
        <v>462</v>
      </c>
      <c r="E2039" s="3" t="s">
        <v>100</v>
      </c>
      <c r="F2039" s="2"/>
      <c r="G2039" s="66">
        <v>2200</v>
      </c>
      <c r="H2039" s="4">
        <f t="shared" si="31"/>
        <v>32356.640000000014</v>
      </c>
      <c r="I2039" s="1"/>
      <c r="J2039" s="3">
        <v>2851</v>
      </c>
      <c r="K2039" s="3"/>
    </row>
    <row r="2040" spans="1:11" s="11" customFormat="1" ht="22.5" hidden="1" customHeight="1" x14ac:dyDescent="0.3">
      <c r="A2040" s="3">
        <v>2021</v>
      </c>
      <c r="B2040" s="3" t="s">
        <v>135</v>
      </c>
      <c r="C2040" s="5">
        <v>44433</v>
      </c>
      <c r="D2040" s="79" t="s">
        <v>576</v>
      </c>
      <c r="E2040" s="3" t="s">
        <v>100</v>
      </c>
      <c r="F2040" s="2"/>
      <c r="G2040" s="66">
        <v>2200</v>
      </c>
      <c r="H2040" s="4">
        <f t="shared" si="31"/>
        <v>30156.640000000014</v>
      </c>
      <c r="I2040" s="1"/>
      <c r="J2040" s="3">
        <v>2852</v>
      </c>
      <c r="K2040" s="3"/>
    </row>
    <row r="2041" spans="1:11" s="11" customFormat="1" ht="22.5" hidden="1" customHeight="1" x14ac:dyDescent="0.3">
      <c r="A2041" s="3">
        <v>2021</v>
      </c>
      <c r="B2041" s="3" t="s">
        <v>135</v>
      </c>
      <c r="C2041" s="5">
        <v>44433</v>
      </c>
      <c r="D2041" s="79" t="s">
        <v>110</v>
      </c>
      <c r="E2041" s="3" t="s">
        <v>100</v>
      </c>
      <c r="F2041" s="2"/>
      <c r="G2041" s="66">
        <v>2050</v>
      </c>
      <c r="H2041" s="4">
        <f t="shared" si="31"/>
        <v>28106.640000000014</v>
      </c>
      <c r="I2041" s="1"/>
      <c r="J2041" s="3">
        <v>2853</v>
      </c>
      <c r="K2041" s="3"/>
    </row>
    <row r="2042" spans="1:11" s="11" customFormat="1" ht="22.5" hidden="1" customHeight="1" x14ac:dyDescent="0.3">
      <c r="A2042" s="3">
        <v>2021</v>
      </c>
      <c r="B2042" s="3" t="s">
        <v>135</v>
      </c>
      <c r="C2042" s="5">
        <v>44433</v>
      </c>
      <c r="D2042" s="79" t="s">
        <v>111</v>
      </c>
      <c r="E2042" s="3" t="s">
        <v>100</v>
      </c>
      <c r="F2042" s="12"/>
      <c r="G2042" s="66">
        <v>3030</v>
      </c>
      <c r="H2042" s="4">
        <f t="shared" si="31"/>
        <v>25076.640000000014</v>
      </c>
      <c r="I2042" s="1"/>
      <c r="J2042" s="3">
        <v>2854</v>
      </c>
      <c r="K2042" s="3"/>
    </row>
    <row r="2043" spans="1:11" s="11" customFormat="1" ht="22.5" hidden="1" customHeight="1" x14ac:dyDescent="0.3">
      <c r="A2043" s="3">
        <v>2021</v>
      </c>
      <c r="B2043" s="3" t="s">
        <v>135</v>
      </c>
      <c r="C2043" s="5">
        <v>44434</v>
      </c>
      <c r="D2043" s="79" t="s">
        <v>158</v>
      </c>
      <c r="E2043" s="3" t="s">
        <v>310</v>
      </c>
      <c r="F2043" s="66">
        <v>11880</v>
      </c>
      <c r="G2043" s="66"/>
      <c r="H2043" s="4">
        <f t="shared" si="31"/>
        <v>36956.640000000014</v>
      </c>
      <c r="I2043" s="1"/>
      <c r="J2043" s="3">
        <v>1207</v>
      </c>
      <c r="K2043" s="3"/>
    </row>
    <row r="2044" spans="1:11" s="11" customFormat="1" ht="22.5" hidden="1" customHeight="1" x14ac:dyDescent="0.3">
      <c r="A2044" s="3">
        <v>2021</v>
      </c>
      <c r="B2044" s="3" t="s">
        <v>135</v>
      </c>
      <c r="C2044" s="5">
        <v>44434</v>
      </c>
      <c r="D2044" s="79" t="s">
        <v>553</v>
      </c>
      <c r="E2044" s="3" t="s">
        <v>100</v>
      </c>
      <c r="F2044" s="12"/>
      <c r="G2044" s="66">
        <v>15159</v>
      </c>
      <c r="H2044" s="4">
        <f t="shared" si="31"/>
        <v>21797.640000000014</v>
      </c>
      <c r="I2044" s="1"/>
      <c r="J2044" s="3">
        <v>2855</v>
      </c>
      <c r="K2044" s="3"/>
    </row>
    <row r="2045" spans="1:11" s="11" customFormat="1" ht="22.5" hidden="1" customHeight="1" x14ac:dyDescent="0.3">
      <c r="A2045" s="3">
        <v>2021</v>
      </c>
      <c r="B2045" s="3" t="s">
        <v>135</v>
      </c>
      <c r="C2045" s="5">
        <v>44434</v>
      </c>
      <c r="D2045" s="79" t="s">
        <v>513</v>
      </c>
      <c r="E2045" s="3" t="s">
        <v>100</v>
      </c>
      <c r="F2045" s="12"/>
      <c r="G2045" s="66">
        <v>11160</v>
      </c>
      <c r="H2045" s="4">
        <f t="shared" si="31"/>
        <v>10637.640000000014</v>
      </c>
      <c r="I2045" s="1"/>
      <c r="J2045" s="3">
        <v>2856</v>
      </c>
      <c r="K2045" s="3"/>
    </row>
    <row r="2046" spans="1:11" s="11" customFormat="1" ht="22.5" hidden="1" customHeight="1" x14ac:dyDescent="0.3">
      <c r="A2046" s="3">
        <v>2021</v>
      </c>
      <c r="B2046" s="3" t="s">
        <v>135</v>
      </c>
      <c r="C2046" s="5">
        <v>44434</v>
      </c>
      <c r="D2046" s="79" t="s">
        <v>506</v>
      </c>
      <c r="E2046" s="3" t="s">
        <v>100</v>
      </c>
      <c r="F2046" s="12"/>
      <c r="G2046" s="66">
        <v>280</v>
      </c>
      <c r="H2046" s="4">
        <f t="shared" si="31"/>
        <v>10357.640000000014</v>
      </c>
      <c r="I2046" s="1"/>
      <c r="J2046" s="3">
        <v>2857</v>
      </c>
      <c r="K2046" s="3"/>
    </row>
    <row r="2047" spans="1:11" s="11" customFormat="1" ht="22.5" hidden="1" customHeight="1" x14ac:dyDescent="0.3">
      <c r="A2047" s="3">
        <v>2021</v>
      </c>
      <c r="B2047" s="3" t="s">
        <v>135</v>
      </c>
      <c r="C2047" s="5">
        <v>44434</v>
      </c>
      <c r="D2047" s="79" t="s">
        <v>573</v>
      </c>
      <c r="E2047" s="3" t="s">
        <v>100</v>
      </c>
      <c r="F2047" s="12"/>
      <c r="G2047" s="66">
        <v>3805</v>
      </c>
      <c r="H2047" s="4">
        <f t="shared" si="31"/>
        <v>6552.640000000014</v>
      </c>
      <c r="I2047" s="1"/>
      <c r="J2047" s="3">
        <v>2858</v>
      </c>
      <c r="K2047" s="3"/>
    </row>
    <row r="2048" spans="1:11" s="11" customFormat="1" ht="22.5" hidden="1" customHeight="1" x14ac:dyDescent="0.3">
      <c r="A2048" s="3">
        <v>2021</v>
      </c>
      <c r="B2048" s="3" t="s">
        <v>135</v>
      </c>
      <c r="C2048" s="5">
        <v>44434</v>
      </c>
      <c r="D2048" s="79" t="s">
        <v>396</v>
      </c>
      <c r="E2048" s="3" t="s">
        <v>100</v>
      </c>
      <c r="F2048" s="12"/>
      <c r="G2048" s="66">
        <v>1400</v>
      </c>
      <c r="H2048" s="4">
        <f t="shared" si="31"/>
        <v>5152.640000000014</v>
      </c>
      <c r="I2048" s="1"/>
      <c r="J2048" s="3">
        <v>2859</v>
      </c>
      <c r="K2048" s="3"/>
    </row>
    <row r="2049" spans="1:11" s="11" customFormat="1" ht="22.5" hidden="1" customHeight="1" x14ac:dyDescent="0.3">
      <c r="A2049" s="3">
        <v>2021</v>
      </c>
      <c r="B2049" s="3" t="s">
        <v>135</v>
      </c>
      <c r="C2049" s="5">
        <v>44434</v>
      </c>
      <c r="D2049" s="79" t="s">
        <v>580</v>
      </c>
      <c r="E2049" s="3" t="s">
        <v>100</v>
      </c>
      <c r="F2049" s="12"/>
      <c r="G2049" s="66">
        <v>1100</v>
      </c>
      <c r="H2049" s="4">
        <f t="shared" si="31"/>
        <v>4052.640000000014</v>
      </c>
      <c r="I2049" s="1"/>
      <c r="J2049" s="3">
        <v>2860</v>
      </c>
      <c r="K2049" s="3"/>
    </row>
    <row r="2050" spans="1:11" s="80" customFormat="1" ht="22.5" hidden="1" customHeight="1" thickBot="1" x14ac:dyDescent="0.35">
      <c r="A2050" s="34">
        <v>2021</v>
      </c>
      <c r="B2050" s="34" t="s">
        <v>135</v>
      </c>
      <c r="C2050" s="19">
        <v>44439</v>
      </c>
      <c r="D2050" s="132" t="s">
        <v>323</v>
      </c>
      <c r="E2050" s="34"/>
      <c r="F2050" s="136"/>
      <c r="G2050" s="71">
        <v>3000</v>
      </c>
      <c r="H2050" s="22">
        <f t="shared" si="31"/>
        <v>1052.640000000014</v>
      </c>
      <c r="I2050" s="24"/>
      <c r="J2050" s="34" t="s">
        <v>729</v>
      </c>
      <c r="K2050" s="34"/>
    </row>
    <row r="2051" spans="1:11" s="11" customFormat="1" ht="22.5" hidden="1" customHeight="1" x14ac:dyDescent="0.3">
      <c r="A2051" s="3">
        <v>2021</v>
      </c>
      <c r="B2051" s="3" t="s">
        <v>147</v>
      </c>
      <c r="C2051" s="5">
        <v>44440</v>
      </c>
      <c r="D2051" s="79" t="s">
        <v>312</v>
      </c>
      <c r="E2051" s="3" t="s">
        <v>99</v>
      </c>
      <c r="F2051" s="12"/>
      <c r="G2051" s="66">
        <v>40</v>
      </c>
      <c r="H2051" s="4">
        <f t="shared" si="31"/>
        <v>1012.640000000014</v>
      </c>
      <c r="I2051" s="1"/>
      <c r="J2051" s="3" t="s">
        <v>745</v>
      </c>
      <c r="K2051" s="3"/>
    </row>
    <row r="2052" spans="1:11" s="11" customFormat="1" ht="22.5" hidden="1" customHeight="1" x14ac:dyDescent="0.3">
      <c r="A2052" s="3">
        <v>2021</v>
      </c>
      <c r="B2052" s="3" t="s">
        <v>147</v>
      </c>
      <c r="C2052" s="5">
        <v>44440</v>
      </c>
      <c r="D2052" s="79" t="s">
        <v>313</v>
      </c>
      <c r="E2052" s="3" t="s">
        <v>99</v>
      </c>
      <c r="F2052" s="66">
        <v>10000</v>
      </c>
      <c r="G2052" s="66"/>
      <c r="H2052" s="4">
        <f t="shared" ref="H2052:H2115" si="32">H2051+F2052-G2052</f>
        <v>11012.640000000014</v>
      </c>
      <c r="I2052" s="1"/>
      <c r="J2052" s="3"/>
      <c r="K2052" s="3"/>
    </row>
    <row r="2053" spans="1:11" s="11" customFormat="1" ht="22.5" hidden="1" customHeight="1" x14ac:dyDescent="0.3">
      <c r="A2053" s="3">
        <v>2021</v>
      </c>
      <c r="B2053" s="3" t="s">
        <v>147</v>
      </c>
      <c r="C2053" s="5">
        <v>44440</v>
      </c>
      <c r="D2053" s="79" t="s">
        <v>323</v>
      </c>
      <c r="E2053" s="3"/>
      <c r="F2053" s="66"/>
      <c r="G2053" s="66">
        <v>5000</v>
      </c>
      <c r="H2053" s="4">
        <f t="shared" si="32"/>
        <v>6012.640000000014</v>
      </c>
      <c r="I2053" s="1"/>
      <c r="J2053" s="3" t="s">
        <v>747</v>
      </c>
      <c r="K2053" s="3"/>
    </row>
    <row r="2054" spans="1:11" s="11" customFormat="1" ht="22.5" hidden="1" customHeight="1" x14ac:dyDescent="0.3">
      <c r="A2054" s="3">
        <v>2021</v>
      </c>
      <c r="B2054" s="3" t="s">
        <v>147</v>
      </c>
      <c r="C2054" s="5">
        <v>44441</v>
      </c>
      <c r="D2054" s="79" t="s">
        <v>461</v>
      </c>
      <c r="E2054" s="3" t="s">
        <v>310</v>
      </c>
      <c r="F2054" s="66">
        <v>3450</v>
      </c>
      <c r="G2054" s="66"/>
      <c r="H2054" s="4">
        <f t="shared" si="32"/>
        <v>9462.640000000014</v>
      </c>
      <c r="I2054" s="1"/>
      <c r="J2054" s="3">
        <v>1208</v>
      </c>
      <c r="K2054" s="3"/>
    </row>
    <row r="2055" spans="1:11" s="11" customFormat="1" ht="22.5" hidden="1" customHeight="1" x14ac:dyDescent="0.3">
      <c r="A2055" s="3">
        <v>2021</v>
      </c>
      <c r="B2055" s="3" t="s">
        <v>147</v>
      </c>
      <c r="C2055" s="5">
        <v>44441</v>
      </c>
      <c r="D2055" s="79" t="s">
        <v>323</v>
      </c>
      <c r="E2055" s="3"/>
      <c r="F2055" s="66"/>
      <c r="G2055" s="66">
        <v>5000</v>
      </c>
      <c r="H2055" s="4">
        <f t="shared" si="32"/>
        <v>4462.640000000014</v>
      </c>
      <c r="I2055" s="1"/>
      <c r="J2055" s="3" t="s">
        <v>748</v>
      </c>
      <c r="K2055" s="3"/>
    </row>
    <row r="2056" spans="1:11" s="11" customFormat="1" ht="22.5" hidden="1" customHeight="1" x14ac:dyDescent="0.3">
      <c r="A2056" s="3">
        <v>2021</v>
      </c>
      <c r="B2056" s="3" t="s">
        <v>147</v>
      </c>
      <c r="C2056" s="5">
        <v>44442</v>
      </c>
      <c r="D2056" s="79" t="s">
        <v>26</v>
      </c>
      <c r="E2056" s="3" t="s">
        <v>310</v>
      </c>
      <c r="F2056" s="66">
        <v>1250</v>
      </c>
      <c r="G2056" s="66"/>
      <c r="H2056" s="4">
        <f t="shared" si="32"/>
        <v>5712.640000000014</v>
      </c>
      <c r="I2056" s="1"/>
      <c r="J2056" s="3">
        <v>1209</v>
      </c>
      <c r="K2056" s="3"/>
    </row>
    <row r="2057" spans="1:11" s="11" customFormat="1" ht="22.5" hidden="1" customHeight="1" x14ac:dyDescent="0.3">
      <c r="A2057" s="3">
        <v>2021</v>
      </c>
      <c r="B2057" s="3" t="s">
        <v>147</v>
      </c>
      <c r="C2057" s="5">
        <v>44442</v>
      </c>
      <c r="D2057" s="79" t="s">
        <v>460</v>
      </c>
      <c r="E2057" s="3" t="s">
        <v>310</v>
      </c>
      <c r="F2057" s="66">
        <v>1000</v>
      </c>
      <c r="G2057" s="66"/>
      <c r="H2057" s="4">
        <f t="shared" si="32"/>
        <v>6712.640000000014</v>
      </c>
      <c r="I2057" s="1"/>
      <c r="J2057" s="3">
        <v>1210</v>
      </c>
      <c r="K2057" s="3"/>
    </row>
    <row r="2058" spans="1:11" s="11" customFormat="1" ht="22.5" hidden="1" customHeight="1" x14ac:dyDescent="0.3">
      <c r="A2058" s="3">
        <v>2021</v>
      </c>
      <c r="B2058" s="3" t="s">
        <v>147</v>
      </c>
      <c r="C2058" s="5">
        <v>44445</v>
      </c>
      <c r="D2058" s="79" t="s">
        <v>461</v>
      </c>
      <c r="E2058" s="3" t="s">
        <v>310</v>
      </c>
      <c r="F2058" s="66">
        <v>2400</v>
      </c>
      <c r="G2058" s="66"/>
      <c r="H2058" s="4">
        <f t="shared" si="32"/>
        <v>9112.640000000014</v>
      </c>
      <c r="I2058" s="1"/>
      <c r="J2058" s="3">
        <v>1211</v>
      </c>
      <c r="K2058" s="3"/>
    </row>
    <row r="2059" spans="1:11" s="11" customFormat="1" ht="22.5" hidden="1" customHeight="1" x14ac:dyDescent="0.3">
      <c r="A2059" s="3">
        <v>2021</v>
      </c>
      <c r="B2059" s="3" t="s">
        <v>147</v>
      </c>
      <c r="C2059" s="5">
        <v>44445</v>
      </c>
      <c r="D2059" s="79" t="s">
        <v>323</v>
      </c>
      <c r="E2059" s="3"/>
      <c r="F2059" s="66"/>
      <c r="G2059" s="66">
        <v>5000</v>
      </c>
      <c r="H2059" s="4">
        <f t="shared" si="32"/>
        <v>4112.640000000014</v>
      </c>
      <c r="I2059" s="1"/>
      <c r="J2059" s="3" t="s">
        <v>752</v>
      </c>
      <c r="K2059" s="3"/>
    </row>
    <row r="2060" spans="1:11" s="11" customFormat="1" ht="22.5" hidden="1" customHeight="1" x14ac:dyDescent="0.3">
      <c r="A2060" s="3">
        <v>2021</v>
      </c>
      <c r="B2060" s="3" t="s">
        <v>147</v>
      </c>
      <c r="C2060" s="5">
        <v>44446</v>
      </c>
      <c r="D2060" s="79" t="s">
        <v>323</v>
      </c>
      <c r="E2060" s="3"/>
      <c r="F2060" s="66"/>
      <c r="G2060" s="66">
        <v>3000</v>
      </c>
      <c r="H2060" s="4">
        <f t="shared" si="32"/>
        <v>1112.640000000014</v>
      </c>
      <c r="I2060" s="1"/>
      <c r="J2060" s="3" t="s">
        <v>753</v>
      </c>
      <c r="K2060" s="3"/>
    </row>
    <row r="2061" spans="1:11" s="11" customFormat="1" ht="22.5" hidden="1" customHeight="1" x14ac:dyDescent="0.3">
      <c r="A2061" s="3">
        <v>2021</v>
      </c>
      <c r="B2061" s="3" t="s">
        <v>147</v>
      </c>
      <c r="C2061" s="5">
        <v>44446</v>
      </c>
      <c r="D2061" s="79" t="s">
        <v>313</v>
      </c>
      <c r="E2061" s="3"/>
      <c r="F2061" s="66">
        <v>20000</v>
      </c>
      <c r="G2061" s="66"/>
      <c r="H2061" s="4">
        <f t="shared" si="32"/>
        <v>21112.640000000014</v>
      </c>
      <c r="I2061" s="1"/>
      <c r="J2061" s="3"/>
      <c r="K2061" s="3"/>
    </row>
    <row r="2062" spans="1:11" s="11" customFormat="1" ht="22.5" hidden="1" customHeight="1" x14ac:dyDescent="0.3">
      <c r="A2062" s="3">
        <v>2021</v>
      </c>
      <c r="B2062" s="3" t="s">
        <v>147</v>
      </c>
      <c r="C2062" s="5">
        <v>44446</v>
      </c>
      <c r="D2062" s="79" t="s">
        <v>86</v>
      </c>
      <c r="E2062" s="3"/>
      <c r="F2062" s="66"/>
      <c r="G2062" s="66">
        <v>13066.7</v>
      </c>
      <c r="H2062" s="4">
        <f t="shared" si="32"/>
        <v>8045.9400000000132</v>
      </c>
      <c r="I2062" s="1"/>
      <c r="J2062" s="3" t="s">
        <v>754</v>
      </c>
      <c r="K2062" s="3"/>
    </row>
    <row r="2063" spans="1:11" s="11" customFormat="1" ht="22.5" hidden="1" customHeight="1" x14ac:dyDescent="0.3">
      <c r="A2063" s="3">
        <v>2021</v>
      </c>
      <c r="B2063" s="3" t="s">
        <v>147</v>
      </c>
      <c r="C2063" s="5">
        <v>44447</v>
      </c>
      <c r="D2063" s="79" t="s">
        <v>151</v>
      </c>
      <c r="E2063" s="3" t="s">
        <v>310</v>
      </c>
      <c r="F2063" s="66">
        <v>456</v>
      </c>
      <c r="G2063" s="66"/>
      <c r="H2063" s="4">
        <f t="shared" si="32"/>
        <v>8501.9400000000132</v>
      </c>
      <c r="I2063" s="1"/>
      <c r="J2063" s="3">
        <v>1212</v>
      </c>
      <c r="K2063" s="3"/>
    </row>
    <row r="2064" spans="1:11" s="11" customFormat="1" ht="22.5" hidden="1" customHeight="1" x14ac:dyDescent="0.3">
      <c r="A2064" s="3">
        <v>2021</v>
      </c>
      <c r="B2064" s="3" t="s">
        <v>147</v>
      </c>
      <c r="C2064" s="5">
        <v>44447</v>
      </c>
      <c r="D2064" s="79" t="s">
        <v>323</v>
      </c>
      <c r="E2064" s="3"/>
      <c r="F2064" s="66"/>
      <c r="G2064" s="66">
        <v>5000</v>
      </c>
      <c r="H2064" s="4">
        <f t="shared" si="32"/>
        <v>3501.9400000000132</v>
      </c>
      <c r="I2064" s="1"/>
      <c r="J2064" s="3" t="s">
        <v>749</v>
      </c>
      <c r="K2064" s="3"/>
    </row>
    <row r="2065" spans="1:11" s="11" customFormat="1" ht="22.5" hidden="1" customHeight="1" x14ac:dyDescent="0.3">
      <c r="A2065" s="3">
        <v>2021</v>
      </c>
      <c r="B2065" s="3" t="s">
        <v>147</v>
      </c>
      <c r="C2065" s="5">
        <v>44449</v>
      </c>
      <c r="D2065" s="79" t="s">
        <v>323</v>
      </c>
      <c r="E2065" s="3"/>
      <c r="F2065" s="66"/>
      <c r="G2065" s="66">
        <v>3000</v>
      </c>
      <c r="H2065" s="4">
        <f t="shared" si="32"/>
        <v>501.94000000001324</v>
      </c>
      <c r="I2065" s="1"/>
      <c r="J2065" s="3" t="s">
        <v>750</v>
      </c>
      <c r="K2065" s="3"/>
    </row>
    <row r="2066" spans="1:11" s="11" customFormat="1" ht="22.5" hidden="1" customHeight="1" x14ac:dyDescent="0.3">
      <c r="A2066" s="3">
        <v>2021</v>
      </c>
      <c r="B2066" s="3" t="s">
        <v>147</v>
      </c>
      <c r="C2066" s="5">
        <v>44452</v>
      </c>
      <c r="D2066" s="79" t="s">
        <v>582</v>
      </c>
      <c r="E2066" s="3" t="s">
        <v>310</v>
      </c>
      <c r="F2066" s="66">
        <v>650</v>
      </c>
      <c r="G2066" s="66"/>
      <c r="H2066" s="4">
        <f t="shared" si="32"/>
        <v>1151.9400000000132</v>
      </c>
      <c r="I2066" s="1"/>
      <c r="J2066" s="3">
        <v>1222</v>
      </c>
      <c r="K2066" s="3"/>
    </row>
    <row r="2067" spans="1:11" s="11" customFormat="1" ht="22.5" hidden="1" customHeight="1" x14ac:dyDescent="0.3">
      <c r="A2067" s="3">
        <v>2021</v>
      </c>
      <c r="B2067" s="3" t="s">
        <v>147</v>
      </c>
      <c r="C2067" s="5">
        <v>44453</v>
      </c>
      <c r="D2067" s="79" t="s">
        <v>579</v>
      </c>
      <c r="E2067" s="3" t="s">
        <v>310</v>
      </c>
      <c r="F2067" s="66">
        <v>1476.76</v>
      </c>
      <c r="G2067" s="66"/>
      <c r="H2067" s="4">
        <f t="shared" si="32"/>
        <v>2628.7000000000135</v>
      </c>
      <c r="I2067" s="1"/>
      <c r="J2067" s="3">
        <v>1223</v>
      </c>
      <c r="K2067" s="3"/>
    </row>
    <row r="2068" spans="1:11" s="11" customFormat="1" ht="22.5" hidden="1" customHeight="1" x14ac:dyDescent="0.3">
      <c r="A2068" s="3">
        <v>2021</v>
      </c>
      <c r="B2068" s="3" t="s">
        <v>147</v>
      </c>
      <c r="C2068" s="5">
        <v>44453</v>
      </c>
      <c r="D2068" s="79" t="s">
        <v>313</v>
      </c>
      <c r="E2068" s="3"/>
      <c r="F2068" s="66">
        <v>5000</v>
      </c>
      <c r="G2068" s="66"/>
      <c r="H2068" s="4">
        <f t="shared" si="32"/>
        <v>7628.7000000000135</v>
      </c>
      <c r="I2068" s="1"/>
      <c r="J2068" s="3"/>
      <c r="K2068" s="3"/>
    </row>
    <row r="2069" spans="1:11" s="11" customFormat="1" ht="22.5" hidden="1" customHeight="1" x14ac:dyDescent="0.3">
      <c r="A2069" s="3">
        <v>2021</v>
      </c>
      <c r="B2069" s="3" t="s">
        <v>147</v>
      </c>
      <c r="C2069" s="5">
        <v>44453</v>
      </c>
      <c r="D2069" s="79" t="s">
        <v>42</v>
      </c>
      <c r="E2069" s="3"/>
      <c r="F2069" s="66"/>
      <c r="G2069" s="66">
        <v>2970</v>
      </c>
      <c r="H2069" s="4">
        <f t="shared" si="32"/>
        <v>4658.7000000000135</v>
      </c>
      <c r="I2069" s="1"/>
      <c r="J2069" s="3" t="s">
        <v>751</v>
      </c>
      <c r="K2069" s="3"/>
    </row>
    <row r="2070" spans="1:11" s="11" customFormat="1" ht="22.5" hidden="1" customHeight="1" x14ac:dyDescent="0.3">
      <c r="A2070" s="3">
        <v>2021</v>
      </c>
      <c r="B2070" s="3" t="s">
        <v>147</v>
      </c>
      <c r="C2070" s="5">
        <v>44453</v>
      </c>
      <c r="D2070" s="79" t="s">
        <v>30</v>
      </c>
      <c r="E2070" s="3"/>
      <c r="F2070" s="66"/>
      <c r="G2070" s="66">
        <v>295.8</v>
      </c>
      <c r="H2070" s="4">
        <f t="shared" si="32"/>
        <v>4362.9000000000133</v>
      </c>
      <c r="I2070" s="1"/>
      <c r="J2070" s="3" t="s">
        <v>755</v>
      </c>
      <c r="K2070" s="3"/>
    </row>
    <row r="2071" spans="1:11" s="11" customFormat="1" ht="22.5" hidden="1" customHeight="1" x14ac:dyDescent="0.3">
      <c r="A2071" s="3">
        <v>2021</v>
      </c>
      <c r="B2071" s="3" t="s">
        <v>147</v>
      </c>
      <c r="C2071" s="5">
        <v>44453</v>
      </c>
      <c r="D2071" s="79" t="s">
        <v>112</v>
      </c>
      <c r="E2071" s="3"/>
      <c r="F2071" s="66"/>
      <c r="G2071" s="66">
        <v>52.6</v>
      </c>
      <c r="H2071" s="4">
        <f t="shared" si="32"/>
        <v>4310.3000000000129</v>
      </c>
      <c r="I2071" s="1"/>
      <c r="J2071" s="3" t="s">
        <v>756</v>
      </c>
      <c r="K2071" s="3"/>
    </row>
    <row r="2072" spans="1:11" s="11" customFormat="1" ht="22.5" hidden="1" customHeight="1" x14ac:dyDescent="0.3">
      <c r="A2072" s="3">
        <v>2021</v>
      </c>
      <c r="B2072" s="3" t="s">
        <v>147</v>
      </c>
      <c r="C2072" s="5">
        <v>44453</v>
      </c>
      <c r="D2072" s="79" t="s">
        <v>35</v>
      </c>
      <c r="E2072" s="3"/>
      <c r="F2072" s="66"/>
      <c r="G2072" s="66">
        <v>255</v>
      </c>
      <c r="H2072" s="4">
        <f t="shared" si="32"/>
        <v>4055.3000000000129</v>
      </c>
      <c r="I2072" s="1"/>
      <c r="J2072" s="3" t="s">
        <v>757</v>
      </c>
      <c r="K2072" s="3"/>
    </row>
    <row r="2073" spans="1:11" s="11" customFormat="1" ht="22.5" hidden="1" customHeight="1" x14ac:dyDescent="0.3">
      <c r="A2073" s="3">
        <v>2021</v>
      </c>
      <c r="B2073" s="3" t="s">
        <v>147</v>
      </c>
      <c r="C2073" s="5">
        <v>44455</v>
      </c>
      <c r="D2073" s="79" t="s">
        <v>359</v>
      </c>
      <c r="E2073" s="3" t="s">
        <v>310</v>
      </c>
      <c r="F2073" s="66">
        <v>4050</v>
      </c>
      <c r="G2073" s="66"/>
      <c r="H2073" s="4">
        <f t="shared" si="32"/>
        <v>8105.3000000000129</v>
      </c>
      <c r="I2073" s="1"/>
      <c r="J2073" s="3">
        <v>1224</v>
      </c>
      <c r="K2073" s="3"/>
    </row>
    <row r="2074" spans="1:11" s="11" customFormat="1" ht="22.5" hidden="1" customHeight="1" x14ac:dyDescent="0.3">
      <c r="A2074" s="3">
        <v>2021</v>
      </c>
      <c r="B2074" s="3" t="s">
        <v>147</v>
      </c>
      <c r="C2074" s="5">
        <v>44456</v>
      </c>
      <c r="D2074" s="79" t="s">
        <v>323</v>
      </c>
      <c r="E2074" s="3"/>
      <c r="F2074" s="66"/>
      <c r="G2074" s="66">
        <v>3000</v>
      </c>
      <c r="H2074" s="4">
        <f t="shared" si="32"/>
        <v>5105.3000000000129</v>
      </c>
      <c r="I2074" s="1"/>
      <c r="J2074" s="3" t="s">
        <v>746</v>
      </c>
      <c r="K2074" s="3"/>
    </row>
    <row r="2075" spans="1:11" s="11" customFormat="1" ht="22.5" hidden="1" customHeight="1" x14ac:dyDescent="0.3">
      <c r="A2075" s="3">
        <v>2021</v>
      </c>
      <c r="B2075" s="3" t="s">
        <v>147</v>
      </c>
      <c r="C2075" s="5">
        <v>44456</v>
      </c>
      <c r="D2075" s="79" t="s">
        <v>461</v>
      </c>
      <c r="E2075" s="3" t="s">
        <v>310</v>
      </c>
      <c r="F2075" s="66">
        <v>4800</v>
      </c>
      <c r="G2075" s="66"/>
      <c r="H2075" s="4">
        <f t="shared" si="32"/>
        <v>9905.3000000000138</v>
      </c>
      <c r="I2075" s="1"/>
      <c r="J2075" s="3">
        <v>1225</v>
      </c>
      <c r="K2075" s="3"/>
    </row>
    <row r="2076" spans="1:11" s="11" customFormat="1" ht="22.5" hidden="1" customHeight="1" x14ac:dyDescent="0.3">
      <c r="A2076" s="3">
        <v>2021</v>
      </c>
      <c r="B2076" s="3" t="s">
        <v>147</v>
      </c>
      <c r="C2076" s="5">
        <v>44457</v>
      </c>
      <c r="D2076" s="79" t="s">
        <v>323</v>
      </c>
      <c r="E2076" s="3"/>
      <c r="F2076" s="66"/>
      <c r="G2076" s="66">
        <v>3000</v>
      </c>
      <c r="H2076" s="4">
        <f t="shared" si="32"/>
        <v>6905.3000000000138</v>
      </c>
      <c r="I2076" s="1"/>
      <c r="J2076" s="3" t="s">
        <v>758</v>
      </c>
      <c r="K2076" s="3"/>
    </row>
    <row r="2077" spans="1:11" s="11" customFormat="1" ht="22.5" hidden="1" customHeight="1" x14ac:dyDescent="0.3">
      <c r="A2077" s="3">
        <v>2021</v>
      </c>
      <c r="B2077" s="3" t="s">
        <v>147</v>
      </c>
      <c r="C2077" s="5">
        <v>44457</v>
      </c>
      <c r="D2077" s="79" t="s">
        <v>376</v>
      </c>
      <c r="E2077" s="3" t="s">
        <v>100</v>
      </c>
      <c r="F2077" s="66"/>
      <c r="G2077" s="66">
        <v>400</v>
      </c>
      <c r="H2077" s="4">
        <f t="shared" si="32"/>
        <v>6505.3000000000138</v>
      </c>
      <c r="I2077" s="1"/>
      <c r="J2077" s="3">
        <v>2861</v>
      </c>
      <c r="K2077" s="3"/>
    </row>
    <row r="2078" spans="1:11" s="11" customFormat="1" ht="22.5" hidden="1" customHeight="1" x14ac:dyDescent="0.3">
      <c r="A2078" s="3">
        <v>2021</v>
      </c>
      <c r="B2078" s="3" t="s">
        <v>147</v>
      </c>
      <c r="C2078" s="5">
        <v>44459</v>
      </c>
      <c r="D2078" s="79" t="s">
        <v>583</v>
      </c>
      <c r="E2078" s="3" t="s">
        <v>100</v>
      </c>
      <c r="F2078" s="69"/>
      <c r="G2078" s="66">
        <v>3400</v>
      </c>
      <c r="H2078" s="4">
        <f t="shared" si="32"/>
        <v>3105.3000000000138</v>
      </c>
      <c r="I2078" s="1"/>
      <c r="J2078" s="3">
        <v>2862</v>
      </c>
      <c r="K2078" s="3"/>
    </row>
    <row r="2079" spans="1:11" s="11" customFormat="1" ht="22.5" hidden="1" customHeight="1" x14ac:dyDescent="0.3">
      <c r="A2079" s="3">
        <v>2021</v>
      </c>
      <c r="B2079" s="3" t="s">
        <v>147</v>
      </c>
      <c r="C2079" s="5">
        <v>44459</v>
      </c>
      <c r="D2079" s="79" t="s">
        <v>312</v>
      </c>
      <c r="E2079" s="3"/>
      <c r="F2079" s="69"/>
      <c r="G2079" s="66">
        <v>0.1</v>
      </c>
      <c r="H2079" s="4">
        <f t="shared" si="32"/>
        <v>3105.2000000000139</v>
      </c>
      <c r="I2079" s="1"/>
      <c r="J2079" s="3" t="s">
        <v>759</v>
      </c>
      <c r="K2079" s="3"/>
    </row>
    <row r="2080" spans="1:11" s="11" customFormat="1" ht="22.5" hidden="1" customHeight="1" x14ac:dyDescent="0.3">
      <c r="A2080" s="3">
        <v>2021</v>
      </c>
      <c r="B2080" s="3" t="s">
        <v>147</v>
      </c>
      <c r="C2080" s="5">
        <v>44459</v>
      </c>
      <c r="D2080" s="79" t="s">
        <v>491</v>
      </c>
      <c r="E2080" s="3"/>
      <c r="F2080" s="66">
        <v>4200</v>
      </c>
      <c r="G2080" s="66"/>
      <c r="H2080" s="4">
        <f t="shared" si="32"/>
        <v>7305.2000000000135</v>
      </c>
      <c r="I2080" s="1"/>
      <c r="J2080" s="3" t="s">
        <v>760</v>
      </c>
      <c r="K2080" s="3"/>
    </row>
    <row r="2081" spans="1:11" s="11" customFormat="1" ht="22.5" hidden="1" customHeight="1" x14ac:dyDescent="0.3">
      <c r="A2081" s="3">
        <v>2021</v>
      </c>
      <c r="B2081" s="3" t="s">
        <v>147</v>
      </c>
      <c r="C2081" s="5">
        <v>44459</v>
      </c>
      <c r="D2081" s="79" t="s">
        <v>323</v>
      </c>
      <c r="E2081" s="3"/>
      <c r="F2081" s="66"/>
      <c r="G2081" s="66">
        <v>5000</v>
      </c>
      <c r="H2081" s="4">
        <f t="shared" si="32"/>
        <v>2305.2000000000135</v>
      </c>
      <c r="I2081" s="1"/>
      <c r="J2081" s="3" t="s">
        <v>761</v>
      </c>
      <c r="K2081" s="3"/>
    </row>
    <row r="2082" spans="1:11" s="11" customFormat="1" ht="22.5" hidden="1" customHeight="1" x14ac:dyDescent="0.3">
      <c r="A2082" s="3">
        <v>2021</v>
      </c>
      <c r="B2082" s="3" t="s">
        <v>147</v>
      </c>
      <c r="C2082" s="5">
        <v>44460</v>
      </c>
      <c r="D2082" s="79" t="s">
        <v>313</v>
      </c>
      <c r="E2082" s="3"/>
      <c r="F2082" s="66">
        <v>20000</v>
      </c>
      <c r="G2082" s="66"/>
      <c r="H2082" s="4">
        <f t="shared" si="32"/>
        <v>22305.200000000012</v>
      </c>
      <c r="I2082" s="1"/>
      <c r="J2082" s="3"/>
      <c r="K2082" s="3"/>
    </row>
    <row r="2083" spans="1:11" s="11" customFormat="1" ht="22.5" hidden="1" customHeight="1" x14ac:dyDescent="0.3">
      <c r="A2083" s="3">
        <v>2021</v>
      </c>
      <c r="B2083" s="3" t="s">
        <v>147</v>
      </c>
      <c r="C2083" s="5">
        <v>44460</v>
      </c>
      <c r="D2083" s="79" t="s">
        <v>323</v>
      </c>
      <c r="E2083" s="3"/>
      <c r="F2083" s="66"/>
      <c r="G2083" s="66">
        <v>5000</v>
      </c>
      <c r="H2083" s="4">
        <f t="shared" si="32"/>
        <v>17305.200000000012</v>
      </c>
      <c r="I2083" s="1"/>
      <c r="J2083" s="3" t="s">
        <v>762</v>
      </c>
      <c r="K2083" s="3"/>
    </row>
    <row r="2084" spans="1:11" s="11" customFormat="1" ht="22.5" hidden="1" customHeight="1" x14ac:dyDescent="0.3">
      <c r="A2084" s="3">
        <v>2021</v>
      </c>
      <c r="B2084" s="3" t="s">
        <v>147</v>
      </c>
      <c r="C2084" s="5">
        <v>44460</v>
      </c>
      <c r="D2084" s="79" t="s">
        <v>183</v>
      </c>
      <c r="E2084" s="3" t="s">
        <v>310</v>
      </c>
      <c r="F2084" s="66">
        <v>6498.88</v>
      </c>
      <c r="G2084" s="66"/>
      <c r="H2084" s="4">
        <f t="shared" si="32"/>
        <v>23804.080000000013</v>
      </c>
      <c r="I2084" s="1"/>
      <c r="J2084" s="3">
        <v>1226</v>
      </c>
      <c r="K2084" s="3"/>
    </row>
    <row r="2085" spans="1:11" s="11" customFormat="1" ht="22.5" hidden="1" customHeight="1" x14ac:dyDescent="0.3">
      <c r="A2085" s="3">
        <v>2021</v>
      </c>
      <c r="B2085" s="3" t="s">
        <v>147</v>
      </c>
      <c r="C2085" s="5">
        <v>44462</v>
      </c>
      <c r="D2085" s="79" t="s">
        <v>323</v>
      </c>
      <c r="E2085" s="3"/>
      <c r="F2085" s="66"/>
      <c r="G2085" s="66">
        <v>5000</v>
      </c>
      <c r="H2085" s="4">
        <f t="shared" si="32"/>
        <v>18804.080000000013</v>
      </c>
      <c r="I2085" s="1"/>
      <c r="J2085" s="3" t="s">
        <v>763</v>
      </c>
      <c r="K2085" s="3"/>
    </row>
    <row r="2086" spans="1:11" s="11" customFormat="1" ht="22.5" hidden="1" customHeight="1" x14ac:dyDescent="0.3">
      <c r="A2086" s="3">
        <v>2021</v>
      </c>
      <c r="B2086" s="3" t="s">
        <v>147</v>
      </c>
      <c r="C2086" s="5">
        <v>44463</v>
      </c>
      <c r="D2086" s="79" t="s">
        <v>548</v>
      </c>
      <c r="E2086" s="3" t="s">
        <v>310</v>
      </c>
      <c r="F2086" s="66">
        <v>2700</v>
      </c>
      <c r="G2086" s="66"/>
      <c r="H2086" s="4">
        <f t="shared" si="32"/>
        <v>21504.080000000013</v>
      </c>
      <c r="I2086" s="1"/>
      <c r="J2086" s="3">
        <v>1227</v>
      </c>
      <c r="K2086" s="3"/>
    </row>
    <row r="2087" spans="1:11" s="11" customFormat="1" ht="22.5" hidden="1" customHeight="1" x14ac:dyDescent="0.3">
      <c r="A2087" s="3">
        <v>2021</v>
      </c>
      <c r="B2087" s="3" t="s">
        <v>147</v>
      </c>
      <c r="C2087" s="5">
        <v>44464</v>
      </c>
      <c r="D2087" s="79" t="s">
        <v>323</v>
      </c>
      <c r="E2087" s="3"/>
      <c r="F2087" s="66"/>
      <c r="G2087" s="66">
        <v>5000</v>
      </c>
      <c r="H2087" s="4">
        <f t="shared" si="32"/>
        <v>16504.080000000013</v>
      </c>
      <c r="I2087" s="1"/>
      <c r="J2087" s="3" t="s">
        <v>764</v>
      </c>
      <c r="K2087" s="3"/>
    </row>
    <row r="2088" spans="1:11" s="11" customFormat="1" ht="22.5" hidden="1" customHeight="1" x14ac:dyDescent="0.3">
      <c r="A2088" s="3">
        <v>2021</v>
      </c>
      <c r="B2088" s="3" t="s">
        <v>147</v>
      </c>
      <c r="C2088" s="5">
        <v>44466</v>
      </c>
      <c r="D2088" s="79" t="s">
        <v>584</v>
      </c>
      <c r="E2088" s="3"/>
      <c r="F2088" s="66">
        <v>20000</v>
      </c>
      <c r="G2088" s="66"/>
      <c r="H2088" s="4">
        <f t="shared" si="32"/>
        <v>36504.080000000016</v>
      </c>
      <c r="I2088" s="1"/>
      <c r="J2088" s="3" t="s">
        <v>765</v>
      </c>
      <c r="K2088" s="3"/>
    </row>
    <row r="2089" spans="1:11" s="11" customFormat="1" ht="22.5" hidden="1" customHeight="1" x14ac:dyDescent="0.3">
      <c r="A2089" s="3">
        <v>2021</v>
      </c>
      <c r="B2089" s="3" t="s">
        <v>147</v>
      </c>
      <c r="C2089" s="5">
        <v>44466</v>
      </c>
      <c r="D2089" s="79" t="s">
        <v>537</v>
      </c>
      <c r="E2089" s="3" t="s">
        <v>100</v>
      </c>
      <c r="F2089" s="66"/>
      <c r="G2089" s="66">
        <v>9043.17</v>
      </c>
      <c r="H2089" s="4">
        <f t="shared" si="32"/>
        <v>27460.910000000018</v>
      </c>
      <c r="I2089" s="1"/>
      <c r="J2089" s="3">
        <v>2864</v>
      </c>
      <c r="K2089" s="3"/>
    </row>
    <row r="2090" spans="1:11" s="11" customFormat="1" ht="22.5" hidden="1" customHeight="1" x14ac:dyDescent="0.3">
      <c r="A2090" s="3">
        <v>2021</v>
      </c>
      <c r="B2090" s="3" t="s">
        <v>147</v>
      </c>
      <c r="C2090" s="5">
        <v>44466</v>
      </c>
      <c r="D2090" s="79" t="s">
        <v>177</v>
      </c>
      <c r="E2090" s="3" t="s">
        <v>100</v>
      </c>
      <c r="F2090" s="66"/>
      <c r="G2090" s="66">
        <v>610</v>
      </c>
      <c r="H2090" s="4">
        <f t="shared" si="32"/>
        <v>26850.910000000018</v>
      </c>
      <c r="I2090" s="1"/>
      <c r="J2090" s="3">
        <v>2865</v>
      </c>
      <c r="K2090" s="3"/>
    </row>
    <row r="2091" spans="1:11" s="11" customFormat="1" ht="22.5" hidden="1" customHeight="1" x14ac:dyDescent="0.3">
      <c r="A2091" s="3">
        <v>2021</v>
      </c>
      <c r="B2091" s="3" t="s">
        <v>147</v>
      </c>
      <c r="C2091" s="5">
        <v>44466</v>
      </c>
      <c r="D2091" s="79" t="s">
        <v>261</v>
      </c>
      <c r="E2091" s="3" t="s">
        <v>100</v>
      </c>
      <c r="F2091" s="66"/>
      <c r="G2091" s="66">
        <v>6300</v>
      </c>
      <c r="H2091" s="4">
        <f t="shared" si="32"/>
        <v>20550.910000000018</v>
      </c>
      <c r="I2091" s="1"/>
      <c r="J2091" s="3">
        <v>2866</v>
      </c>
      <c r="K2091" s="3"/>
    </row>
    <row r="2092" spans="1:11" s="11" customFormat="1" ht="22.5" hidden="1" customHeight="1" x14ac:dyDescent="0.3">
      <c r="A2092" s="3">
        <v>2021</v>
      </c>
      <c r="B2092" s="3" t="s">
        <v>147</v>
      </c>
      <c r="C2092" s="5">
        <v>44466</v>
      </c>
      <c r="D2092" s="79" t="s">
        <v>182</v>
      </c>
      <c r="E2092" s="3" t="s">
        <v>100</v>
      </c>
      <c r="F2092" s="66"/>
      <c r="G2092" s="66">
        <v>9700</v>
      </c>
      <c r="H2092" s="4">
        <f t="shared" si="32"/>
        <v>10850.910000000018</v>
      </c>
      <c r="I2092" s="1"/>
      <c r="J2092" s="3">
        <v>2867</v>
      </c>
      <c r="K2092" s="3"/>
    </row>
    <row r="2093" spans="1:11" s="11" customFormat="1" ht="22.5" hidden="1" customHeight="1" x14ac:dyDescent="0.3">
      <c r="A2093" s="3">
        <v>2021</v>
      </c>
      <c r="B2093" s="3" t="s">
        <v>147</v>
      </c>
      <c r="C2093" s="5">
        <v>44466</v>
      </c>
      <c r="D2093" s="79" t="s">
        <v>312</v>
      </c>
      <c r="E2093" s="3"/>
      <c r="F2093" s="66"/>
      <c r="G2093" s="66">
        <v>0.4</v>
      </c>
      <c r="H2093" s="4">
        <f t="shared" si="32"/>
        <v>10850.510000000018</v>
      </c>
      <c r="I2093" s="1"/>
      <c r="J2093" s="3" t="s">
        <v>769</v>
      </c>
      <c r="K2093" s="3"/>
    </row>
    <row r="2094" spans="1:11" s="11" customFormat="1" ht="22.5" hidden="1" customHeight="1" x14ac:dyDescent="0.3">
      <c r="A2094" s="3">
        <v>2021</v>
      </c>
      <c r="B2094" s="3" t="s">
        <v>147</v>
      </c>
      <c r="C2094" s="5">
        <v>44467</v>
      </c>
      <c r="D2094" s="79" t="s">
        <v>323</v>
      </c>
      <c r="E2094" s="3"/>
      <c r="F2094" s="66"/>
      <c r="G2094" s="66">
        <v>8000</v>
      </c>
      <c r="H2094" s="4">
        <f t="shared" si="32"/>
        <v>2850.5100000000184</v>
      </c>
      <c r="I2094" s="1"/>
      <c r="J2094" s="3" t="s">
        <v>770</v>
      </c>
      <c r="K2094" s="3"/>
    </row>
    <row r="2095" spans="1:11" s="11" customFormat="1" ht="22.5" hidden="1" customHeight="1" x14ac:dyDescent="0.3">
      <c r="A2095" s="3">
        <v>2021</v>
      </c>
      <c r="B2095" s="3" t="s">
        <v>147</v>
      </c>
      <c r="C2095" s="5">
        <v>44467</v>
      </c>
      <c r="D2095" s="79" t="s">
        <v>313</v>
      </c>
      <c r="E2095" s="3"/>
      <c r="F2095" s="66">
        <v>30000</v>
      </c>
      <c r="G2095" s="66"/>
      <c r="H2095" s="4">
        <f t="shared" si="32"/>
        <v>32850.510000000017</v>
      </c>
      <c r="I2095" s="1"/>
      <c r="J2095" s="3"/>
      <c r="K2095" s="3"/>
    </row>
    <row r="2096" spans="1:11" s="11" customFormat="1" ht="22.5" hidden="1" customHeight="1" x14ac:dyDescent="0.3">
      <c r="A2096" s="3">
        <v>2021</v>
      </c>
      <c r="B2096" s="3" t="s">
        <v>147</v>
      </c>
      <c r="C2096" s="5">
        <v>44467</v>
      </c>
      <c r="D2096" s="79" t="s">
        <v>584</v>
      </c>
      <c r="E2096" s="3"/>
      <c r="F2096" s="66">
        <v>15000</v>
      </c>
      <c r="G2096" s="66"/>
      <c r="H2096" s="4">
        <f t="shared" si="32"/>
        <v>47850.510000000017</v>
      </c>
      <c r="I2096" s="1"/>
      <c r="J2096" s="3" t="s">
        <v>766</v>
      </c>
      <c r="K2096" s="3"/>
    </row>
    <row r="2097" spans="1:11" s="11" customFormat="1" ht="22.5" hidden="1" customHeight="1" x14ac:dyDescent="0.3">
      <c r="A2097" s="3">
        <v>2021</v>
      </c>
      <c r="B2097" s="3" t="s">
        <v>147</v>
      </c>
      <c r="C2097" s="5">
        <v>44467</v>
      </c>
      <c r="D2097" s="79" t="s">
        <v>483</v>
      </c>
      <c r="E2097" s="3" t="s">
        <v>100</v>
      </c>
      <c r="F2097" s="66"/>
      <c r="G2097" s="66">
        <v>850</v>
      </c>
      <c r="H2097" s="4">
        <f t="shared" si="32"/>
        <v>47000.510000000017</v>
      </c>
      <c r="I2097" s="1"/>
      <c r="J2097" s="3">
        <v>2868</v>
      </c>
      <c r="K2097" s="3"/>
    </row>
    <row r="2098" spans="1:11" s="11" customFormat="1" ht="22.5" hidden="1" customHeight="1" x14ac:dyDescent="0.3">
      <c r="A2098" s="3">
        <v>2021</v>
      </c>
      <c r="B2098" s="3" t="s">
        <v>147</v>
      </c>
      <c r="C2098" s="5">
        <v>44467</v>
      </c>
      <c r="D2098" s="79" t="s">
        <v>25</v>
      </c>
      <c r="E2098" s="3" t="s">
        <v>100</v>
      </c>
      <c r="F2098" s="66"/>
      <c r="G2098" s="66">
        <v>5000</v>
      </c>
      <c r="H2098" s="4">
        <f t="shared" si="32"/>
        <v>42000.510000000017</v>
      </c>
      <c r="I2098" s="1"/>
      <c r="J2098" s="3">
        <v>2869</v>
      </c>
      <c r="K2098" s="3"/>
    </row>
    <row r="2099" spans="1:11" s="11" customFormat="1" ht="22.5" hidden="1" customHeight="1" x14ac:dyDescent="0.3">
      <c r="A2099" s="3">
        <v>2021</v>
      </c>
      <c r="B2099" s="3" t="s">
        <v>147</v>
      </c>
      <c r="C2099" s="5">
        <v>44467</v>
      </c>
      <c r="D2099" s="79" t="s">
        <v>396</v>
      </c>
      <c r="E2099" s="3" t="s">
        <v>100</v>
      </c>
      <c r="F2099" s="66"/>
      <c r="G2099" s="66">
        <v>850</v>
      </c>
      <c r="H2099" s="4">
        <f t="shared" si="32"/>
        <v>41150.510000000017</v>
      </c>
      <c r="I2099" s="1"/>
      <c r="J2099" s="3">
        <v>2870</v>
      </c>
      <c r="K2099" s="3"/>
    </row>
    <row r="2100" spans="1:11" s="11" customFormat="1" ht="22.5" hidden="1" customHeight="1" x14ac:dyDescent="0.3">
      <c r="A2100" s="3">
        <v>2021</v>
      </c>
      <c r="B2100" s="3" t="s">
        <v>147</v>
      </c>
      <c r="C2100" s="5">
        <v>44467</v>
      </c>
      <c r="D2100" s="79" t="s">
        <v>111</v>
      </c>
      <c r="E2100" s="3" t="s">
        <v>100</v>
      </c>
      <c r="F2100" s="66"/>
      <c r="G2100" s="66">
        <v>5220</v>
      </c>
      <c r="H2100" s="4">
        <f t="shared" si="32"/>
        <v>35930.510000000017</v>
      </c>
      <c r="I2100" s="1"/>
      <c r="J2100" s="3">
        <v>2871</v>
      </c>
      <c r="K2100" s="3"/>
    </row>
    <row r="2101" spans="1:11" s="11" customFormat="1" ht="22.5" hidden="1" customHeight="1" x14ac:dyDescent="0.3">
      <c r="A2101" s="3">
        <v>2021</v>
      </c>
      <c r="B2101" s="3" t="s">
        <v>147</v>
      </c>
      <c r="C2101" s="5">
        <v>44467</v>
      </c>
      <c r="D2101" s="79" t="s">
        <v>462</v>
      </c>
      <c r="E2101" s="3" t="s">
        <v>100</v>
      </c>
      <c r="F2101" s="66"/>
      <c r="G2101" s="66">
        <v>2630</v>
      </c>
      <c r="H2101" s="4">
        <f t="shared" si="32"/>
        <v>33300.510000000017</v>
      </c>
      <c r="I2101" s="1"/>
      <c r="J2101" s="3">
        <v>2872</v>
      </c>
      <c r="K2101" s="3"/>
    </row>
    <row r="2102" spans="1:11" s="11" customFormat="1" ht="22.5" hidden="1" customHeight="1" x14ac:dyDescent="0.3">
      <c r="A2102" s="3">
        <v>2021</v>
      </c>
      <c r="B2102" s="3" t="s">
        <v>147</v>
      </c>
      <c r="C2102" s="5">
        <v>44467</v>
      </c>
      <c r="D2102" s="79" t="s">
        <v>583</v>
      </c>
      <c r="E2102" s="3" t="s">
        <v>100</v>
      </c>
      <c r="F2102" s="66"/>
      <c r="G2102" s="66">
        <v>880</v>
      </c>
      <c r="H2102" s="4">
        <f t="shared" si="32"/>
        <v>32420.510000000017</v>
      </c>
      <c r="I2102" s="1"/>
      <c r="J2102" s="3">
        <v>2873</v>
      </c>
      <c r="K2102" s="3"/>
    </row>
    <row r="2103" spans="1:11" s="11" customFormat="1" ht="22.5" hidden="1" customHeight="1" x14ac:dyDescent="0.3">
      <c r="A2103" s="3">
        <v>2021</v>
      </c>
      <c r="B2103" s="3" t="s">
        <v>147</v>
      </c>
      <c r="C2103" s="5">
        <v>44467</v>
      </c>
      <c r="D2103" s="79" t="s">
        <v>547</v>
      </c>
      <c r="E2103" s="3" t="s">
        <v>100</v>
      </c>
      <c r="F2103" s="66"/>
      <c r="G2103" s="66">
        <v>760</v>
      </c>
      <c r="H2103" s="4">
        <f t="shared" si="32"/>
        <v>31660.510000000017</v>
      </c>
      <c r="I2103" s="1"/>
      <c r="J2103" s="3">
        <v>2874</v>
      </c>
      <c r="K2103" s="3"/>
    </row>
    <row r="2104" spans="1:11" s="11" customFormat="1" ht="22.5" hidden="1" customHeight="1" x14ac:dyDescent="0.3">
      <c r="A2104" s="3">
        <v>2021</v>
      </c>
      <c r="B2104" s="3" t="s">
        <v>147</v>
      </c>
      <c r="C2104" s="5">
        <v>44467</v>
      </c>
      <c r="D2104" s="79" t="s">
        <v>283</v>
      </c>
      <c r="E2104" s="3" t="s">
        <v>100</v>
      </c>
      <c r="F2104" s="66"/>
      <c r="G2104" s="66">
        <v>6416.9</v>
      </c>
      <c r="H2104" s="4">
        <f t="shared" si="32"/>
        <v>25243.610000000015</v>
      </c>
      <c r="I2104" s="1"/>
      <c r="J2104" s="3">
        <v>2875</v>
      </c>
      <c r="K2104" s="3"/>
    </row>
    <row r="2105" spans="1:11" s="97" customFormat="1" ht="22.5" hidden="1" customHeight="1" x14ac:dyDescent="0.3">
      <c r="A2105" s="35">
        <v>2021</v>
      </c>
      <c r="B2105" s="35" t="s">
        <v>147</v>
      </c>
      <c r="C2105" s="63">
        <v>44467</v>
      </c>
      <c r="D2105" s="36" t="s">
        <v>585</v>
      </c>
      <c r="E2105" s="35" t="s">
        <v>99</v>
      </c>
      <c r="F2105" s="69"/>
      <c r="G2105" s="69">
        <v>1600</v>
      </c>
      <c r="H2105" s="70">
        <f t="shared" si="32"/>
        <v>23643.610000000015</v>
      </c>
      <c r="I2105" s="36"/>
      <c r="J2105" s="35">
        <v>2863</v>
      </c>
      <c r="K2105" s="35"/>
    </row>
    <row r="2106" spans="1:11" s="11" customFormat="1" ht="22.5" hidden="1" customHeight="1" x14ac:dyDescent="0.3">
      <c r="A2106" s="3">
        <v>2021</v>
      </c>
      <c r="B2106" s="3" t="s">
        <v>147</v>
      </c>
      <c r="C2106" s="5">
        <v>44468</v>
      </c>
      <c r="D2106" s="79" t="s">
        <v>584</v>
      </c>
      <c r="E2106" s="3"/>
      <c r="F2106" s="66">
        <v>15000</v>
      </c>
      <c r="G2106" s="66"/>
      <c r="H2106" s="4">
        <f t="shared" si="32"/>
        <v>38643.610000000015</v>
      </c>
      <c r="I2106" s="1"/>
      <c r="J2106" s="3" t="s">
        <v>767</v>
      </c>
      <c r="K2106" s="3"/>
    </row>
    <row r="2107" spans="1:11" s="11" customFormat="1" ht="22.5" hidden="1" customHeight="1" x14ac:dyDescent="0.3">
      <c r="A2107" s="3">
        <v>2021</v>
      </c>
      <c r="B2107" s="3" t="s">
        <v>147</v>
      </c>
      <c r="C2107" s="5">
        <v>44468</v>
      </c>
      <c r="D2107" s="79" t="s">
        <v>504</v>
      </c>
      <c r="E2107" s="3" t="s">
        <v>100</v>
      </c>
      <c r="F2107" s="66"/>
      <c r="G2107" s="66">
        <v>2456</v>
      </c>
      <c r="H2107" s="4">
        <f t="shared" si="32"/>
        <v>36187.610000000015</v>
      </c>
      <c r="I2107" s="1"/>
      <c r="J2107" s="3">
        <v>2880</v>
      </c>
      <c r="K2107" s="3"/>
    </row>
    <row r="2108" spans="1:11" s="11" customFormat="1" ht="22.5" hidden="1" customHeight="1" x14ac:dyDescent="0.3">
      <c r="A2108" s="3">
        <v>2021</v>
      </c>
      <c r="B2108" s="3" t="s">
        <v>147</v>
      </c>
      <c r="C2108" s="5">
        <v>44468</v>
      </c>
      <c r="D2108" s="79" t="s">
        <v>586</v>
      </c>
      <c r="E2108" s="3" t="s">
        <v>100</v>
      </c>
      <c r="F2108" s="66"/>
      <c r="G2108" s="66">
        <v>3143.05</v>
      </c>
      <c r="H2108" s="4">
        <f t="shared" si="32"/>
        <v>33044.560000000012</v>
      </c>
      <c r="I2108" s="1"/>
      <c r="J2108" s="3">
        <v>2881</v>
      </c>
      <c r="K2108" s="3"/>
    </row>
    <row r="2109" spans="1:11" s="11" customFormat="1" ht="22.5" hidden="1" customHeight="1" x14ac:dyDescent="0.3">
      <c r="A2109" s="3">
        <v>2021</v>
      </c>
      <c r="B2109" s="3" t="s">
        <v>147</v>
      </c>
      <c r="C2109" s="5">
        <v>44468</v>
      </c>
      <c r="D2109" s="79" t="s">
        <v>354</v>
      </c>
      <c r="E2109" s="3" t="s">
        <v>100</v>
      </c>
      <c r="F2109" s="66"/>
      <c r="G2109" s="66">
        <v>5800</v>
      </c>
      <c r="H2109" s="4">
        <f t="shared" si="32"/>
        <v>27244.560000000012</v>
      </c>
      <c r="I2109" s="1"/>
      <c r="J2109" s="3">
        <v>2882</v>
      </c>
      <c r="K2109" s="3"/>
    </row>
    <row r="2110" spans="1:11" s="11" customFormat="1" ht="22.5" hidden="1" customHeight="1" x14ac:dyDescent="0.3">
      <c r="A2110" s="3">
        <v>2021</v>
      </c>
      <c r="B2110" s="3" t="s">
        <v>147</v>
      </c>
      <c r="C2110" s="5">
        <v>44468</v>
      </c>
      <c r="D2110" s="79" t="s">
        <v>550</v>
      </c>
      <c r="E2110" s="3" t="s">
        <v>100</v>
      </c>
      <c r="F2110" s="66"/>
      <c r="G2110" s="66">
        <v>459</v>
      </c>
      <c r="H2110" s="4">
        <f t="shared" si="32"/>
        <v>26785.560000000012</v>
      </c>
      <c r="I2110" s="1"/>
      <c r="J2110" s="3">
        <v>2883</v>
      </c>
      <c r="K2110" s="3"/>
    </row>
    <row r="2111" spans="1:11" s="11" customFormat="1" ht="22.5" hidden="1" customHeight="1" x14ac:dyDescent="0.3">
      <c r="A2111" s="3">
        <v>2021</v>
      </c>
      <c r="B2111" s="3" t="s">
        <v>147</v>
      </c>
      <c r="C2111" s="5">
        <v>44468</v>
      </c>
      <c r="D2111" s="79" t="s">
        <v>528</v>
      </c>
      <c r="E2111" s="3" t="s">
        <v>100</v>
      </c>
      <c r="F2111" s="66"/>
      <c r="G2111" s="66">
        <v>11930</v>
      </c>
      <c r="H2111" s="4">
        <f t="shared" si="32"/>
        <v>14855.560000000012</v>
      </c>
      <c r="I2111" s="1"/>
      <c r="J2111" s="3">
        <v>2884</v>
      </c>
      <c r="K2111" s="3"/>
    </row>
    <row r="2112" spans="1:11" s="11" customFormat="1" ht="22.5" hidden="1" customHeight="1" x14ac:dyDescent="0.3">
      <c r="A2112" s="3">
        <v>2021</v>
      </c>
      <c r="B2112" s="3" t="s">
        <v>147</v>
      </c>
      <c r="C2112" s="5">
        <v>44468</v>
      </c>
      <c r="D2112" s="79" t="s">
        <v>541</v>
      </c>
      <c r="E2112" s="3" t="s">
        <v>100</v>
      </c>
      <c r="F2112" s="66"/>
      <c r="G2112" s="66">
        <v>9919.5</v>
      </c>
      <c r="H2112" s="4">
        <f t="shared" si="32"/>
        <v>4936.0600000000122</v>
      </c>
      <c r="I2112" s="1"/>
      <c r="J2112" s="3">
        <v>2885</v>
      </c>
      <c r="K2112" s="3"/>
    </row>
    <row r="2113" spans="1:11" s="11" customFormat="1" ht="22.5" hidden="1" customHeight="1" x14ac:dyDescent="0.3">
      <c r="A2113" s="3">
        <v>2021</v>
      </c>
      <c r="B2113" s="3" t="s">
        <v>147</v>
      </c>
      <c r="C2113" s="5">
        <v>44468</v>
      </c>
      <c r="D2113" s="79" t="s">
        <v>513</v>
      </c>
      <c r="E2113" s="3" t="s">
        <v>100</v>
      </c>
      <c r="F2113" s="66"/>
      <c r="G2113" s="66">
        <v>2620</v>
      </c>
      <c r="H2113" s="4">
        <f t="shared" si="32"/>
        <v>2316.0600000000122</v>
      </c>
      <c r="I2113" s="1"/>
      <c r="J2113" s="3">
        <v>2886</v>
      </c>
      <c r="K2113" s="3"/>
    </row>
    <row r="2114" spans="1:11" s="11" customFormat="1" ht="22.5" hidden="1" customHeight="1" x14ac:dyDescent="0.3">
      <c r="A2114" s="3">
        <v>2021</v>
      </c>
      <c r="B2114" s="3" t="s">
        <v>147</v>
      </c>
      <c r="C2114" s="5">
        <v>44468</v>
      </c>
      <c r="D2114" s="79" t="s">
        <v>506</v>
      </c>
      <c r="E2114" s="3" t="s">
        <v>100</v>
      </c>
      <c r="F2114" s="66"/>
      <c r="G2114" s="66">
        <v>400</v>
      </c>
      <c r="H2114" s="4">
        <f t="shared" si="32"/>
        <v>1916.0600000000122</v>
      </c>
      <c r="I2114" s="1"/>
      <c r="J2114" s="3">
        <v>2887</v>
      </c>
      <c r="K2114" s="3"/>
    </row>
    <row r="2115" spans="1:11" s="11" customFormat="1" ht="22.5" hidden="1" customHeight="1" x14ac:dyDescent="0.3">
      <c r="A2115" s="3">
        <v>2021</v>
      </c>
      <c r="B2115" s="3" t="s">
        <v>147</v>
      </c>
      <c r="C2115" s="5">
        <v>44468</v>
      </c>
      <c r="D2115" s="79" t="s">
        <v>313</v>
      </c>
      <c r="E2115" s="3"/>
      <c r="F2115" s="66">
        <v>10000</v>
      </c>
      <c r="G2115" s="66"/>
      <c r="H2115" s="4">
        <f t="shared" si="32"/>
        <v>11916.060000000012</v>
      </c>
      <c r="I2115" s="1"/>
      <c r="J2115" s="3"/>
      <c r="K2115" s="3"/>
    </row>
    <row r="2116" spans="1:11" s="11" customFormat="1" ht="22.5" hidden="1" customHeight="1" x14ac:dyDescent="0.3">
      <c r="A2116" s="3">
        <v>2021</v>
      </c>
      <c r="B2116" s="3" t="s">
        <v>147</v>
      </c>
      <c r="C2116" s="5">
        <v>44468</v>
      </c>
      <c r="D2116" s="79" t="s">
        <v>323</v>
      </c>
      <c r="E2116" s="3"/>
      <c r="F2116" s="66"/>
      <c r="G2116" s="66">
        <v>3000</v>
      </c>
      <c r="H2116" s="4">
        <f t="shared" ref="H2116:H2179" si="33">H2115+F2116-G2116</f>
        <v>8916.0600000000122</v>
      </c>
      <c r="I2116" s="1"/>
      <c r="J2116" s="3" t="s">
        <v>771</v>
      </c>
      <c r="K2116" s="3"/>
    </row>
    <row r="2117" spans="1:11" s="11" customFormat="1" ht="22.5" hidden="1" customHeight="1" x14ac:dyDescent="0.3">
      <c r="A2117" s="3">
        <v>2021</v>
      </c>
      <c r="B2117" s="3" t="s">
        <v>147</v>
      </c>
      <c r="C2117" s="5">
        <v>44469</v>
      </c>
      <c r="D2117" s="79" t="s">
        <v>491</v>
      </c>
      <c r="E2117" s="3" t="s">
        <v>310</v>
      </c>
      <c r="F2117" s="66">
        <v>4200</v>
      </c>
      <c r="G2117" s="66"/>
      <c r="H2117" s="4">
        <f t="shared" si="33"/>
        <v>13116.060000000012</v>
      </c>
      <c r="I2117" s="1"/>
      <c r="J2117" s="3" t="s">
        <v>768</v>
      </c>
      <c r="K2117" s="3"/>
    </row>
    <row r="2118" spans="1:11" s="97" customFormat="1" ht="22.5" hidden="1" customHeight="1" x14ac:dyDescent="0.3">
      <c r="A2118" s="35">
        <v>2021</v>
      </c>
      <c r="B2118" s="35" t="s">
        <v>147</v>
      </c>
      <c r="C2118" s="63">
        <v>44469</v>
      </c>
      <c r="D2118" s="36" t="s">
        <v>460</v>
      </c>
      <c r="E2118" s="35" t="s">
        <v>310</v>
      </c>
      <c r="F2118" s="69">
        <v>1000</v>
      </c>
      <c r="G2118" s="69"/>
      <c r="H2118" s="70">
        <f t="shared" si="33"/>
        <v>14116.060000000012</v>
      </c>
      <c r="I2118" s="36"/>
      <c r="J2118" s="35">
        <v>1272</v>
      </c>
      <c r="K2118" s="35"/>
    </row>
    <row r="2119" spans="1:11" s="11" customFormat="1" ht="22.5" hidden="1" customHeight="1" x14ac:dyDescent="0.3">
      <c r="A2119" s="3">
        <v>2021</v>
      </c>
      <c r="B2119" s="3" t="s">
        <v>459</v>
      </c>
      <c r="C2119" s="5">
        <v>44470</v>
      </c>
      <c r="D2119" s="79" t="s">
        <v>312</v>
      </c>
      <c r="E2119" s="3"/>
      <c r="F2119" s="66"/>
      <c r="G2119" s="66">
        <v>40</v>
      </c>
      <c r="H2119" s="4">
        <f t="shared" si="33"/>
        <v>14076.060000000012</v>
      </c>
      <c r="I2119" s="1"/>
      <c r="J2119" s="3" t="s">
        <v>782</v>
      </c>
      <c r="K2119" s="3"/>
    </row>
    <row r="2120" spans="1:11" s="11" customFormat="1" ht="22.5" hidden="1" customHeight="1" x14ac:dyDescent="0.3">
      <c r="A2120" s="3">
        <v>2021</v>
      </c>
      <c r="B2120" s="3" t="s">
        <v>459</v>
      </c>
      <c r="C2120" s="5">
        <v>44471</v>
      </c>
      <c r="D2120" s="79" t="s">
        <v>323</v>
      </c>
      <c r="E2120" s="3"/>
      <c r="F2120" s="66"/>
      <c r="G2120" s="66">
        <v>5000</v>
      </c>
      <c r="H2120" s="4">
        <f t="shared" si="33"/>
        <v>9076.0600000000122</v>
      </c>
      <c r="I2120" s="1"/>
      <c r="J2120" s="3" t="s">
        <v>783</v>
      </c>
      <c r="K2120" s="3"/>
    </row>
    <row r="2121" spans="1:11" s="11" customFormat="1" ht="22.5" hidden="1" customHeight="1" x14ac:dyDescent="0.3">
      <c r="A2121" s="3">
        <v>2021</v>
      </c>
      <c r="B2121" s="3" t="s">
        <v>459</v>
      </c>
      <c r="C2121" s="5">
        <v>44473</v>
      </c>
      <c r="D2121" s="79" t="s">
        <v>323</v>
      </c>
      <c r="E2121" s="3"/>
      <c r="F2121" s="66"/>
      <c r="G2121" s="66">
        <v>5000</v>
      </c>
      <c r="H2121" s="4">
        <f t="shared" si="33"/>
        <v>4076.0600000000122</v>
      </c>
      <c r="I2121" s="1"/>
      <c r="J2121" s="3" t="s">
        <v>784</v>
      </c>
      <c r="K2121" s="3"/>
    </row>
    <row r="2122" spans="1:11" s="11" customFormat="1" ht="22.5" hidden="1" customHeight="1" x14ac:dyDescent="0.3">
      <c r="A2122" s="3">
        <v>2021</v>
      </c>
      <c r="B2122" s="3" t="s">
        <v>459</v>
      </c>
      <c r="C2122" s="5">
        <v>44474</v>
      </c>
      <c r="D2122" s="79" t="s">
        <v>26</v>
      </c>
      <c r="E2122" s="3" t="s">
        <v>310</v>
      </c>
      <c r="F2122" s="66">
        <v>625</v>
      </c>
      <c r="G2122" s="66"/>
      <c r="H2122" s="4">
        <f t="shared" si="33"/>
        <v>4701.0600000000122</v>
      </c>
      <c r="I2122" s="1"/>
      <c r="J2122" s="3">
        <v>1256</v>
      </c>
      <c r="K2122" s="3"/>
    </row>
    <row r="2123" spans="1:11" s="11" customFormat="1" ht="22.5" hidden="1" customHeight="1" x14ac:dyDescent="0.3">
      <c r="A2123" s="3">
        <v>2021</v>
      </c>
      <c r="B2123" s="3" t="s">
        <v>459</v>
      </c>
      <c r="C2123" s="5">
        <v>44475</v>
      </c>
      <c r="D2123" s="79" t="s">
        <v>151</v>
      </c>
      <c r="E2123" s="3" t="s">
        <v>310</v>
      </c>
      <c r="F2123" s="66">
        <v>969</v>
      </c>
      <c r="G2123" s="66"/>
      <c r="H2123" s="4">
        <f t="shared" si="33"/>
        <v>5670.0600000000122</v>
      </c>
      <c r="I2123" s="1"/>
      <c r="J2123" s="3">
        <v>1257</v>
      </c>
      <c r="K2123" s="3"/>
    </row>
    <row r="2124" spans="1:11" s="11" customFormat="1" ht="22.5" hidden="1" customHeight="1" x14ac:dyDescent="0.3">
      <c r="A2124" s="3">
        <v>2021</v>
      </c>
      <c r="B2124" s="3" t="s">
        <v>459</v>
      </c>
      <c r="C2124" s="5">
        <v>44475</v>
      </c>
      <c r="D2124" s="79" t="s">
        <v>158</v>
      </c>
      <c r="E2124" s="3" t="s">
        <v>310</v>
      </c>
      <c r="F2124" s="66">
        <v>10530</v>
      </c>
      <c r="G2124" s="66"/>
      <c r="H2124" s="4">
        <f t="shared" si="33"/>
        <v>16200.060000000012</v>
      </c>
      <c r="I2124" s="1"/>
      <c r="J2124" s="3">
        <v>1258</v>
      </c>
      <c r="K2124" s="3"/>
    </row>
    <row r="2125" spans="1:11" s="97" customFormat="1" ht="22.5" hidden="1" customHeight="1" x14ac:dyDescent="0.3">
      <c r="A2125" s="35">
        <v>2021</v>
      </c>
      <c r="B2125" s="35" t="s">
        <v>459</v>
      </c>
      <c r="C2125" s="63">
        <v>44475</v>
      </c>
      <c r="D2125" s="36" t="s">
        <v>538</v>
      </c>
      <c r="E2125" s="35" t="s">
        <v>310</v>
      </c>
      <c r="F2125" s="69">
        <v>700</v>
      </c>
      <c r="G2125" s="69"/>
      <c r="H2125" s="70">
        <f t="shared" si="33"/>
        <v>16900.060000000012</v>
      </c>
      <c r="I2125" s="36"/>
      <c r="J2125" s="35">
        <v>1259</v>
      </c>
      <c r="K2125" s="35"/>
    </row>
    <row r="2126" spans="1:11" s="11" customFormat="1" ht="22.5" hidden="1" customHeight="1" x14ac:dyDescent="0.3">
      <c r="A2126" s="3">
        <v>2021</v>
      </c>
      <c r="B2126" s="3" t="s">
        <v>459</v>
      </c>
      <c r="C2126" s="5">
        <v>44476</v>
      </c>
      <c r="D2126" s="79" t="s">
        <v>323</v>
      </c>
      <c r="E2126" s="3"/>
      <c r="F2126" s="66"/>
      <c r="G2126" s="66">
        <v>3000</v>
      </c>
      <c r="H2126" s="4">
        <f t="shared" si="33"/>
        <v>13900.060000000012</v>
      </c>
      <c r="I2126" s="1"/>
      <c r="J2126" s="3" t="s">
        <v>785</v>
      </c>
      <c r="K2126" s="3"/>
    </row>
    <row r="2127" spans="1:11" s="11" customFormat="1" ht="22.5" hidden="1" customHeight="1" x14ac:dyDescent="0.3">
      <c r="A2127" s="3">
        <v>2021</v>
      </c>
      <c r="B2127" s="3" t="s">
        <v>459</v>
      </c>
      <c r="C2127" s="5">
        <v>44476</v>
      </c>
      <c r="D2127" s="79" t="s">
        <v>313</v>
      </c>
      <c r="E2127" s="3"/>
      <c r="F2127" s="66">
        <v>30000</v>
      </c>
      <c r="G2127" s="66"/>
      <c r="H2127" s="4">
        <f t="shared" si="33"/>
        <v>43900.060000000012</v>
      </c>
      <c r="I2127" s="1"/>
      <c r="J2127" s="3"/>
      <c r="K2127" s="3"/>
    </row>
    <row r="2128" spans="1:11" s="11" customFormat="1" ht="22.5" hidden="1" customHeight="1" x14ac:dyDescent="0.3">
      <c r="A2128" s="3">
        <v>2021</v>
      </c>
      <c r="B2128" s="3" t="s">
        <v>459</v>
      </c>
      <c r="C2128" s="5">
        <v>44476</v>
      </c>
      <c r="D2128" s="79" t="s">
        <v>86</v>
      </c>
      <c r="E2128" s="3"/>
      <c r="F2128" s="66"/>
      <c r="G2128" s="66">
        <v>18782.3</v>
      </c>
      <c r="H2128" s="4">
        <f t="shared" si="33"/>
        <v>25117.760000000013</v>
      </c>
      <c r="I2128" s="1"/>
      <c r="J2128" s="3" t="s">
        <v>786</v>
      </c>
      <c r="K2128" s="3"/>
    </row>
    <row r="2129" spans="1:11" s="11" customFormat="1" ht="22.5" hidden="1" customHeight="1" x14ac:dyDescent="0.3">
      <c r="A2129" s="3">
        <v>2021</v>
      </c>
      <c r="B2129" s="3" t="s">
        <v>459</v>
      </c>
      <c r="C2129" s="5">
        <v>44476</v>
      </c>
      <c r="D2129" s="79" t="s">
        <v>86</v>
      </c>
      <c r="E2129" s="3"/>
      <c r="F2129" s="66"/>
      <c r="G2129" s="66">
        <v>900</v>
      </c>
      <c r="H2129" s="4">
        <f t="shared" si="33"/>
        <v>24217.760000000013</v>
      </c>
      <c r="I2129" s="1"/>
      <c r="J2129" s="3" t="s">
        <v>787</v>
      </c>
      <c r="K2129" s="3"/>
    </row>
    <row r="2130" spans="1:11" s="11" customFormat="1" ht="22.5" hidden="1" customHeight="1" x14ac:dyDescent="0.3">
      <c r="A2130" s="3">
        <v>2021</v>
      </c>
      <c r="B2130" s="3" t="s">
        <v>459</v>
      </c>
      <c r="C2130" s="5">
        <v>44476</v>
      </c>
      <c r="D2130" s="79" t="s">
        <v>587</v>
      </c>
      <c r="E2130" s="3"/>
      <c r="F2130" s="66"/>
      <c r="G2130" s="66">
        <v>4200</v>
      </c>
      <c r="H2130" s="4">
        <f t="shared" si="33"/>
        <v>20017.760000000013</v>
      </c>
      <c r="I2130" s="1"/>
      <c r="J2130" s="3" t="s">
        <v>788</v>
      </c>
      <c r="K2130" s="3"/>
    </row>
    <row r="2131" spans="1:11" s="11" customFormat="1" ht="22.5" hidden="1" customHeight="1" x14ac:dyDescent="0.3">
      <c r="A2131" s="3">
        <v>2021</v>
      </c>
      <c r="B2131" s="3" t="s">
        <v>459</v>
      </c>
      <c r="C2131" s="5">
        <v>44480</v>
      </c>
      <c r="D2131" s="79" t="s">
        <v>461</v>
      </c>
      <c r="E2131" s="3" t="s">
        <v>310</v>
      </c>
      <c r="F2131" s="66">
        <v>2400</v>
      </c>
      <c r="G2131" s="66"/>
      <c r="H2131" s="4">
        <f t="shared" si="33"/>
        <v>22417.760000000013</v>
      </c>
      <c r="I2131" s="1"/>
      <c r="J2131" s="3">
        <v>1260</v>
      </c>
      <c r="K2131" s="3"/>
    </row>
    <row r="2132" spans="1:11" s="11" customFormat="1" ht="22.5" hidden="1" customHeight="1" x14ac:dyDescent="0.3">
      <c r="A2132" s="3">
        <v>2021</v>
      </c>
      <c r="B2132" s="3" t="s">
        <v>459</v>
      </c>
      <c r="C2132" s="5">
        <v>44480</v>
      </c>
      <c r="D2132" s="79" t="s">
        <v>323</v>
      </c>
      <c r="E2132" s="3"/>
      <c r="F2132" s="66"/>
      <c r="G2132" s="66">
        <v>5000</v>
      </c>
      <c r="H2132" s="4">
        <f t="shared" si="33"/>
        <v>17417.760000000013</v>
      </c>
      <c r="I2132" s="1"/>
      <c r="J2132" s="3" t="s">
        <v>789</v>
      </c>
      <c r="K2132" s="3"/>
    </row>
    <row r="2133" spans="1:11" s="11" customFormat="1" ht="22.5" hidden="1" customHeight="1" x14ac:dyDescent="0.3">
      <c r="A2133" s="3">
        <v>2021</v>
      </c>
      <c r="B2133" s="3" t="s">
        <v>459</v>
      </c>
      <c r="C2133" s="5">
        <v>44483</v>
      </c>
      <c r="D2133" s="79" t="s">
        <v>461</v>
      </c>
      <c r="E2133" s="3" t="s">
        <v>310</v>
      </c>
      <c r="F2133" s="66">
        <v>2400</v>
      </c>
      <c r="G2133" s="66"/>
      <c r="H2133" s="4">
        <f t="shared" si="33"/>
        <v>19817.760000000013</v>
      </c>
      <c r="I2133" s="1"/>
      <c r="J2133" s="3">
        <v>1261</v>
      </c>
      <c r="K2133" s="3"/>
    </row>
    <row r="2134" spans="1:11" s="11" customFormat="1" ht="22.5" hidden="1" customHeight="1" x14ac:dyDescent="0.3">
      <c r="A2134" s="3">
        <v>2021</v>
      </c>
      <c r="B2134" s="3" t="s">
        <v>459</v>
      </c>
      <c r="C2134" s="5">
        <v>44484</v>
      </c>
      <c r="D2134" s="79" t="s">
        <v>323</v>
      </c>
      <c r="E2134" s="3"/>
      <c r="F2134" s="66"/>
      <c r="G2134" s="66">
        <v>5000</v>
      </c>
      <c r="H2134" s="4">
        <f t="shared" si="33"/>
        <v>14817.760000000013</v>
      </c>
      <c r="I2134" s="1"/>
      <c r="J2134" s="3" t="s">
        <v>790</v>
      </c>
      <c r="K2134" s="3"/>
    </row>
    <row r="2135" spans="1:11" s="11" customFormat="1" ht="22.5" hidden="1" customHeight="1" x14ac:dyDescent="0.3">
      <c r="A2135" s="3">
        <v>2021</v>
      </c>
      <c r="B2135" s="3" t="s">
        <v>459</v>
      </c>
      <c r="C2135" s="5">
        <v>44484</v>
      </c>
      <c r="D2135" s="79" t="s">
        <v>42</v>
      </c>
      <c r="E2135" s="3"/>
      <c r="F2135" s="66"/>
      <c r="G2135" s="66">
        <v>3080</v>
      </c>
      <c r="H2135" s="4">
        <f t="shared" si="33"/>
        <v>11737.760000000013</v>
      </c>
      <c r="I2135" s="1"/>
      <c r="J2135" s="3" t="s">
        <v>791</v>
      </c>
      <c r="K2135" s="3"/>
    </row>
    <row r="2136" spans="1:11" s="11" customFormat="1" ht="22.5" hidden="1" customHeight="1" x14ac:dyDescent="0.3">
      <c r="A2136" s="3">
        <v>2021</v>
      </c>
      <c r="B2136" s="3" t="s">
        <v>459</v>
      </c>
      <c r="C2136" s="5">
        <v>44484</v>
      </c>
      <c r="D2136" s="79" t="s">
        <v>30</v>
      </c>
      <c r="E2136" s="3"/>
      <c r="F2136" s="66"/>
      <c r="G2136" s="66">
        <v>307.10000000000002</v>
      </c>
      <c r="H2136" s="4">
        <f t="shared" si="33"/>
        <v>11430.660000000013</v>
      </c>
      <c r="I2136" s="1"/>
      <c r="J2136" s="3" t="s">
        <v>792</v>
      </c>
      <c r="K2136" s="3"/>
    </row>
    <row r="2137" spans="1:11" s="11" customFormat="1" ht="22.5" hidden="1" customHeight="1" x14ac:dyDescent="0.3">
      <c r="A2137" s="3">
        <v>2021</v>
      </c>
      <c r="B2137" s="3" t="s">
        <v>459</v>
      </c>
      <c r="C2137" s="5">
        <v>44484</v>
      </c>
      <c r="D2137" s="79" t="s">
        <v>112</v>
      </c>
      <c r="E2137" s="3"/>
      <c r="F2137" s="66"/>
      <c r="G2137" s="66">
        <v>54.6</v>
      </c>
      <c r="H2137" s="4">
        <f t="shared" si="33"/>
        <v>11376.060000000012</v>
      </c>
      <c r="I2137" s="1"/>
      <c r="J2137" s="3" t="s">
        <v>793</v>
      </c>
      <c r="K2137" s="3"/>
    </row>
    <row r="2138" spans="1:11" s="11" customFormat="1" ht="22.5" hidden="1" customHeight="1" x14ac:dyDescent="0.3">
      <c r="A2138" s="3">
        <v>2021</v>
      </c>
      <c r="B2138" s="3" t="s">
        <v>459</v>
      </c>
      <c r="C2138" s="5">
        <v>44484</v>
      </c>
      <c r="D2138" s="79" t="s">
        <v>35</v>
      </c>
      <c r="E2138" s="3"/>
      <c r="F2138" s="66"/>
      <c r="G2138" s="66">
        <v>255</v>
      </c>
      <c r="H2138" s="4">
        <f t="shared" si="33"/>
        <v>11121.060000000012</v>
      </c>
      <c r="I2138" s="1"/>
      <c r="J2138" s="3" t="s">
        <v>794</v>
      </c>
      <c r="K2138" s="3"/>
    </row>
    <row r="2139" spans="1:11" s="11" customFormat="1" ht="22.5" hidden="1" customHeight="1" x14ac:dyDescent="0.3">
      <c r="A2139" s="3">
        <v>2021</v>
      </c>
      <c r="B2139" s="3" t="s">
        <v>459</v>
      </c>
      <c r="C2139" s="5">
        <v>44486</v>
      </c>
      <c r="D2139" s="79" t="s">
        <v>359</v>
      </c>
      <c r="E2139" s="3" t="s">
        <v>310</v>
      </c>
      <c r="F2139" s="66">
        <v>2600</v>
      </c>
      <c r="G2139" s="66"/>
      <c r="H2139" s="4">
        <f t="shared" si="33"/>
        <v>13721.060000000012</v>
      </c>
      <c r="I2139" s="1"/>
      <c r="J2139" s="3">
        <v>1262</v>
      </c>
      <c r="K2139" s="3"/>
    </row>
    <row r="2140" spans="1:11" s="11" customFormat="1" ht="22.5" hidden="1" customHeight="1" x14ac:dyDescent="0.3">
      <c r="A2140" s="3">
        <v>2021</v>
      </c>
      <c r="B2140" s="3" t="s">
        <v>459</v>
      </c>
      <c r="C2140" s="5">
        <v>44488</v>
      </c>
      <c r="D2140" s="79" t="s">
        <v>589</v>
      </c>
      <c r="E2140" s="3" t="s">
        <v>100</v>
      </c>
      <c r="F2140" s="66"/>
      <c r="G2140" s="66">
        <v>2180</v>
      </c>
      <c r="H2140" s="4">
        <f t="shared" si="33"/>
        <v>11541.060000000012</v>
      </c>
      <c r="I2140" s="1"/>
      <c r="J2140" s="3">
        <v>2889</v>
      </c>
      <c r="K2140" s="3"/>
    </row>
    <row r="2141" spans="1:11" s="11" customFormat="1" ht="22.5" hidden="1" customHeight="1" x14ac:dyDescent="0.3">
      <c r="A2141" s="3">
        <v>2021</v>
      </c>
      <c r="B2141" s="3" t="s">
        <v>459</v>
      </c>
      <c r="C2141" s="5">
        <v>44488</v>
      </c>
      <c r="D2141" s="79" t="s">
        <v>588</v>
      </c>
      <c r="E2141" s="3" t="s">
        <v>100</v>
      </c>
      <c r="F2141" s="66"/>
      <c r="G2141" s="66">
        <v>4290</v>
      </c>
      <c r="H2141" s="4">
        <f t="shared" si="33"/>
        <v>7251.0600000000122</v>
      </c>
      <c r="I2141" s="1"/>
      <c r="J2141" s="3">
        <v>2890</v>
      </c>
      <c r="K2141" s="3"/>
    </row>
    <row r="2142" spans="1:11" s="11" customFormat="1" ht="22.5" hidden="1" customHeight="1" x14ac:dyDescent="0.3">
      <c r="A2142" s="3">
        <v>2021</v>
      </c>
      <c r="B2142" s="3" t="s">
        <v>459</v>
      </c>
      <c r="C2142" s="5">
        <v>44489</v>
      </c>
      <c r="D2142" s="79" t="s">
        <v>313</v>
      </c>
      <c r="E2142" s="3"/>
      <c r="F2142" s="66">
        <v>30000</v>
      </c>
      <c r="G2142" s="66"/>
      <c r="H2142" s="4">
        <f t="shared" si="33"/>
        <v>37251.060000000012</v>
      </c>
      <c r="I2142" s="1"/>
      <c r="J2142" s="3"/>
      <c r="K2142" s="3"/>
    </row>
    <row r="2143" spans="1:11" s="11" customFormat="1" ht="22.5" hidden="1" customHeight="1" x14ac:dyDescent="0.3">
      <c r="A2143" s="3">
        <v>2021</v>
      </c>
      <c r="B2143" s="3" t="s">
        <v>459</v>
      </c>
      <c r="C2143" s="5">
        <v>44490</v>
      </c>
      <c r="D2143" s="79" t="s">
        <v>176</v>
      </c>
      <c r="E2143" s="3" t="s">
        <v>310</v>
      </c>
      <c r="F2143" s="66">
        <v>12000</v>
      </c>
      <c r="G2143" s="66"/>
      <c r="H2143" s="4">
        <f t="shared" si="33"/>
        <v>49251.060000000012</v>
      </c>
      <c r="I2143" s="1"/>
      <c r="J2143" s="3">
        <v>1263</v>
      </c>
      <c r="K2143" s="3"/>
    </row>
    <row r="2144" spans="1:11" s="11" customFormat="1" ht="22.5" hidden="1" customHeight="1" x14ac:dyDescent="0.3">
      <c r="A2144" s="3">
        <v>2021</v>
      </c>
      <c r="B2144" s="3" t="s">
        <v>459</v>
      </c>
      <c r="C2144" s="5">
        <v>44490</v>
      </c>
      <c r="D2144" s="79" t="s">
        <v>183</v>
      </c>
      <c r="E2144" s="3" t="s">
        <v>310</v>
      </c>
      <c r="F2144" s="66">
        <v>5485.67</v>
      </c>
      <c r="G2144" s="66"/>
      <c r="H2144" s="4">
        <f t="shared" si="33"/>
        <v>54736.73000000001</v>
      </c>
      <c r="I2144" s="1"/>
      <c r="J2144" s="3">
        <v>1264</v>
      </c>
      <c r="K2144" s="3"/>
    </row>
    <row r="2145" spans="1:11" s="11" customFormat="1" ht="22.5" hidden="1" customHeight="1" x14ac:dyDescent="0.3">
      <c r="A2145" s="3">
        <v>2021</v>
      </c>
      <c r="B2145" s="3" t="s">
        <v>459</v>
      </c>
      <c r="C2145" s="5">
        <v>44490</v>
      </c>
      <c r="D2145" s="79" t="s">
        <v>323</v>
      </c>
      <c r="E2145" s="3"/>
      <c r="F2145" s="66"/>
      <c r="G2145" s="66">
        <v>5000</v>
      </c>
      <c r="H2145" s="4">
        <f t="shared" si="33"/>
        <v>49736.73000000001</v>
      </c>
      <c r="I2145" s="1"/>
      <c r="J2145" s="3" t="s">
        <v>795</v>
      </c>
      <c r="K2145" s="3"/>
    </row>
    <row r="2146" spans="1:11" s="11" customFormat="1" ht="22.5" hidden="1" customHeight="1" x14ac:dyDescent="0.3">
      <c r="A2146" s="3">
        <v>2021</v>
      </c>
      <c r="B2146" s="3" t="s">
        <v>459</v>
      </c>
      <c r="C2146" s="5">
        <v>44491</v>
      </c>
      <c r="D2146" s="79" t="s">
        <v>590</v>
      </c>
      <c r="E2146" s="3"/>
      <c r="F2146" s="66">
        <v>50000</v>
      </c>
      <c r="G2146" s="66"/>
      <c r="H2146" s="4">
        <f t="shared" si="33"/>
        <v>99736.73000000001</v>
      </c>
      <c r="I2146" s="1"/>
      <c r="J2146" s="3"/>
      <c r="K2146" s="3"/>
    </row>
    <row r="2147" spans="1:11" s="11" customFormat="1" ht="22.5" hidden="1" customHeight="1" x14ac:dyDescent="0.3">
      <c r="A2147" s="3">
        <v>2021</v>
      </c>
      <c r="B2147" s="3" t="s">
        <v>459</v>
      </c>
      <c r="C2147" s="5">
        <v>44493</v>
      </c>
      <c r="D2147" s="79" t="s">
        <v>182</v>
      </c>
      <c r="E2147" s="3" t="s">
        <v>100</v>
      </c>
      <c r="F2147" s="66"/>
      <c r="G2147" s="66">
        <v>4400</v>
      </c>
      <c r="H2147" s="4">
        <f t="shared" si="33"/>
        <v>95336.73000000001</v>
      </c>
      <c r="I2147" s="1"/>
      <c r="J2147" s="3">
        <v>2891</v>
      </c>
      <c r="K2147" s="3"/>
    </row>
    <row r="2148" spans="1:11" s="11" customFormat="1" ht="22.5" hidden="1" customHeight="1" x14ac:dyDescent="0.3">
      <c r="A2148" s="3">
        <v>2021</v>
      </c>
      <c r="B2148" s="3" t="s">
        <v>459</v>
      </c>
      <c r="C2148" s="5">
        <v>44493</v>
      </c>
      <c r="D2148" s="79" t="s">
        <v>562</v>
      </c>
      <c r="E2148" s="3" t="s">
        <v>100</v>
      </c>
      <c r="F2148" s="66"/>
      <c r="G2148" s="66">
        <v>667.3</v>
      </c>
      <c r="H2148" s="4">
        <f t="shared" si="33"/>
        <v>94669.430000000008</v>
      </c>
      <c r="I2148" s="1"/>
      <c r="J2148" s="3">
        <v>2892</v>
      </c>
      <c r="K2148" s="3"/>
    </row>
    <row r="2149" spans="1:11" s="11" customFormat="1" ht="22.5" hidden="1" customHeight="1" x14ac:dyDescent="0.3">
      <c r="A2149" s="3">
        <v>2021</v>
      </c>
      <c r="B2149" s="3" t="s">
        <v>459</v>
      </c>
      <c r="C2149" s="5">
        <v>44493</v>
      </c>
      <c r="D2149" s="79" t="s">
        <v>547</v>
      </c>
      <c r="E2149" s="3" t="s">
        <v>100</v>
      </c>
      <c r="F2149" s="66"/>
      <c r="G2149" s="66">
        <v>800</v>
      </c>
      <c r="H2149" s="4">
        <f t="shared" si="33"/>
        <v>93869.430000000008</v>
      </c>
      <c r="I2149" s="1"/>
      <c r="J2149" s="3">
        <v>2893</v>
      </c>
      <c r="K2149" s="3"/>
    </row>
    <row r="2150" spans="1:11" s="11" customFormat="1" ht="22.5" hidden="1" customHeight="1" x14ac:dyDescent="0.3">
      <c r="A2150" s="3">
        <v>2021</v>
      </c>
      <c r="B2150" s="3" t="s">
        <v>459</v>
      </c>
      <c r="C2150" s="5">
        <v>44493</v>
      </c>
      <c r="D2150" s="79" t="s">
        <v>111</v>
      </c>
      <c r="E2150" s="3" t="s">
        <v>100</v>
      </c>
      <c r="F2150" s="66"/>
      <c r="G2150" s="66">
        <v>3508.48</v>
      </c>
      <c r="H2150" s="4">
        <f t="shared" si="33"/>
        <v>90360.950000000012</v>
      </c>
      <c r="I2150" s="1"/>
      <c r="J2150" s="3">
        <v>2894</v>
      </c>
      <c r="K2150" s="3"/>
    </row>
    <row r="2151" spans="1:11" s="11" customFormat="1" ht="22.5" hidden="1" customHeight="1" x14ac:dyDescent="0.3">
      <c r="A2151" s="3">
        <v>2021</v>
      </c>
      <c r="B2151" s="3" t="s">
        <v>459</v>
      </c>
      <c r="C2151" s="5">
        <v>44493</v>
      </c>
      <c r="D2151" s="79" t="s">
        <v>537</v>
      </c>
      <c r="E2151" s="3" t="s">
        <v>100</v>
      </c>
      <c r="F2151" s="66"/>
      <c r="G2151" s="66">
        <v>3200</v>
      </c>
      <c r="H2151" s="4">
        <f t="shared" si="33"/>
        <v>87160.950000000012</v>
      </c>
      <c r="I2151" s="1"/>
      <c r="J2151" s="3">
        <v>2895</v>
      </c>
      <c r="K2151" s="3"/>
    </row>
    <row r="2152" spans="1:11" s="11" customFormat="1" ht="22.5" hidden="1" customHeight="1" x14ac:dyDescent="0.3">
      <c r="A2152" s="3">
        <v>2021</v>
      </c>
      <c r="B2152" s="3" t="s">
        <v>459</v>
      </c>
      <c r="C2152" s="5">
        <v>44493</v>
      </c>
      <c r="D2152" s="79" t="s">
        <v>591</v>
      </c>
      <c r="E2152" s="3" t="s">
        <v>100</v>
      </c>
      <c r="F2152" s="66"/>
      <c r="G2152" s="66">
        <v>1930</v>
      </c>
      <c r="H2152" s="4">
        <f t="shared" si="33"/>
        <v>85230.950000000012</v>
      </c>
      <c r="I2152" s="1"/>
      <c r="J2152" s="3">
        <v>2896</v>
      </c>
      <c r="K2152" s="3"/>
    </row>
    <row r="2153" spans="1:11" s="11" customFormat="1" ht="22.5" hidden="1" customHeight="1" x14ac:dyDescent="0.3">
      <c r="A2153" s="3">
        <v>2021</v>
      </c>
      <c r="B2153" s="3" t="s">
        <v>459</v>
      </c>
      <c r="C2153" s="5">
        <v>44493</v>
      </c>
      <c r="D2153" s="79" t="s">
        <v>462</v>
      </c>
      <c r="E2153" s="3" t="s">
        <v>100</v>
      </c>
      <c r="F2153" s="66"/>
      <c r="G2153" s="66">
        <v>5500</v>
      </c>
      <c r="H2153" s="4">
        <f t="shared" si="33"/>
        <v>79730.950000000012</v>
      </c>
      <c r="I2153" s="1"/>
      <c r="J2153" s="3">
        <v>2897</v>
      </c>
      <c r="K2153" s="3"/>
    </row>
    <row r="2154" spans="1:11" s="11" customFormat="1" ht="22.5" hidden="1" customHeight="1" x14ac:dyDescent="0.3">
      <c r="A2154" s="3">
        <v>2021</v>
      </c>
      <c r="B2154" s="3" t="s">
        <v>459</v>
      </c>
      <c r="C2154" s="5">
        <v>44493</v>
      </c>
      <c r="D2154" s="79" t="s">
        <v>25</v>
      </c>
      <c r="E2154" s="3" t="s">
        <v>100</v>
      </c>
      <c r="F2154" s="66"/>
      <c r="G2154" s="66">
        <v>3450</v>
      </c>
      <c r="H2154" s="4">
        <f t="shared" si="33"/>
        <v>76280.950000000012</v>
      </c>
      <c r="I2154" s="1"/>
      <c r="J2154" s="3">
        <v>2898</v>
      </c>
      <c r="K2154" s="3"/>
    </row>
    <row r="2155" spans="1:11" s="11" customFormat="1" ht="22.5" hidden="1" customHeight="1" x14ac:dyDescent="0.3">
      <c r="A2155" s="3">
        <v>2021</v>
      </c>
      <c r="B2155" s="3" t="s">
        <v>459</v>
      </c>
      <c r="C2155" s="5">
        <v>44493</v>
      </c>
      <c r="D2155" s="79" t="s">
        <v>261</v>
      </c>
      <c r="E2155" s="3" t="s">
        <v>100</v>
      </c>
      <c r="F2155" s="66"/>
      <c r="G2155" s="66">
        <v>5650</v>
      </c>
      <c r="H2155" s="4">
        <f t="shared" si="33"/>
        <v>70630.950000000012</v>
      </c>
      <c r="I2155" s="1"/>
      <c r="J2155" s="3">
        <v>2899</v>
      </c>
      <c r="K2155" s="3"/>
    </row>
    <row r="2156" spans="1:11" s="11" customFormat="1" ht="22.5" hidden="1" customHeight="1" x14ac:dyDescent="0.3">
      <c r="A2156" s="3">
        <v>2021</v>
      </c>
      <c r="B2156" s="3" t="s">
        <v>459</v>
      </c>
      <c r="C2156" s="5">
        <v>44494</v>
      </c>
      <c r="D2156" s="79" t="s">
        <v>177</v>
      </c>
      <c r="E2156" s="3" t="s">
        <v>310</v>
      </c>
      <c r="F2156" s="66">
        <v>4462</v>
      </c>
      <c r="G2156" s="66"/>
      <c r="H2156" s="4">
        <f t="shared" si="33"/>
        <v>75092.950000000012</v>
      </c>
      <c r="I2156" s="1"/>
      <c r="J2156" s="3">
        <v>1265</v>
      </c>
      <c r="K2156" s="3"/>
    </row>
    <row r="2157" spans="1:11" s="11" customFormat="1" ht="22.5" hidden="1" customHeight="1" x14ac:dyDescent="0.3">
      <c r="A2157" s="3">
        <v>2021</v>
      </c>
      <c r="B2157" s="3" t="s">
        <v>459</v>
      </c>
      <c r="C2157" s="5">
        <v>44494</v>
      </c>
      <c r="D2157" s="79" t="s">
        <v>323</v>
      </c>
      <c r="E2157" s="3"/>
      <c r="F2157" s="66"/>
      <c r="G2157" s="66">
        <v>5000</v>
      </c>
      <c r="H2157" s="4">
        <f t="shared" si="33"/>
        <v>70092.950000000012</v>
      </c>
      <c r="I2157" s="1"/>
      <c r="J2157" s="3" t="s">
        <v>796</v>
      </c>
      <c r="K2157" s="3"/>
    </row>
    <row r="2158" spans="1:11" s="11" customFormat="1" ht="22.5" hidden="1" customHeight="1" x14ac:dyDescent="0.3">
      <c r="A2158" s="3">
        <v>2021</v>
      </c>
      <c r="B2158" s="3" t="s">
        <v>459</v>
      </c>
      <c r="C2158" s="5">
        <v>44496</v>
      </c>
      <c r="D2158" s="79" t="s">
        <v>461</v>
      </c>
      <c r="E2158" s="3" t="s">
        <v>310</v>
      </c>
      <c r="F2158" s="66">
        <v>2400</v>
      </c>
      <c r="G2158" s="66"/>
      <c r="H2158" s="4">
        <f t="shared" si="33"/>
        <v>72492.950000000012</v>
      </c>
      <c r="I2158" s="1"/>
      <c r="J2158" s="3">
        <v>1266</v>
      </c>
      <c r="K2158" s="3"/>
    </row>
    <row r="2159" spans="1:11" s="11" customFormat="1" ht="22.5" hidden="1" customHeight="1" x14ac:dyDescent="0.3">
      <c r="A2159" s="3">
        <v>2021</v>
      </c>
      <c r="B2159" s="3" t="s">
        <v>459</v>
      </c>
      <c r="C2159" s="5">
        <v>44497</v>
      </c>
      <c r="D2159" s="79" t="s">
        <v>376</v>
      </c>
      <c r="E2159" s="3" t="s">
        <v>100</v>
      </c>
      <c r="F2159" s="66"/>
      <c r="G2159" s="66">
        <v>800</v>
      </c>
      <c r="H2159" s="4">
        <f t="shared" si="33"/>
        <v>71692.950000000012</v>
      </c>
      <c r="I2159" s="1"/>
      <c r="J2159" s="3">
        <v>2900</v>
      </c>
      <c r="K2159" s="3"/>
    </row>
    <row r="2160" spans="1:11" s="11" customFormat="1" ht="22.5" hidden="1" customHeight="1" x14ac:dyDescent="0.3">
      <c r="A2160" s="3">
        <v>2021</v>
      </c>
      <c r="B2160" s="3" t="s">
        <v>459</v>
      </c>
      <c r="C2160" s="5">
        <v>44497</v>
      </c>
      <c r="D2160" s="79" t="s">
        <v>595</v>
      </c>
      <c r="E2160" s="3" t="s">
        <v>100</v>
      </c>
      <c r="F2160" s="66"/>
      <c r="G2160" s="66">
        <v>690</v>
      </c>
      <c r="H2160" s="4">
        <f t="shared" si="33"/>
        <v>71002.950000000012</v>
      </c>
      <c r="I2160" s="1"/>
      <c r="J2160" s="3">
        <v>2901</v>
      </c>
      <c r="K2160" s="3"/>
    </row>
    <row r="2161" spans="1:11" s="11" customFormat="1" ht="22.5" hidden="1" customHeight="1" x14ac:dyDescent="0.3">
      <c r="A2161" s="3">
        <v>2021</v>
      </c>
      <c r="B2161" s="3" t="s">
        <v>459</v>
      </c>
      <c r="C2161" s="5">
        <v>44497</v>
      </c>
      <c r="D2161" s="79" t="s">
        <v>538</v>
      </c>
      <c r="E2161" s="3" t="s">
        <v>100</v>
      </c>
      <c r="F2161" s="66"/>
      <c r="G2161" s="66">
        <v>700</v>
      </c>
      <c r="H2161" s="4">
        <f t="shared" si="33"/>
        <v>70302.950000000012</v>
      </c>
      <c r="I2161" s="1"/>
      <c r="J2161" s="3">
        <v>2902</v>
      </c>
      <c r="K2161" s="3"/>
    </row>
    <row r="2162" spans="1:11" s="11" customFormat="1" ht="22.5" hidden="1" customHeight="1" x14ac:dyDescent="0.3">
      <c r="A2162" s="3">
        <v>2021</v>
      </c>
      <c r="B2162" s="3" t="s">
        <v>459</v>
      </c>
      <c r="C2162" s="5">
        <v>44497</v>
      </c>
      <c r="D2162" s="79" t="s">
        <v>583</v>
      </c>
      <c r="E2162" s="3" t="s">
        <v>100</v>
      </c>
      <c r="F2162" s="66"/>
      <c r="G2162" s="66">
        <v>3400</v>
      </c>
      <c r="H2162" s="4">
        <f t="shared" si="33"/>
        <v>66902.950000000012</v>
      </c>
      <c r="I2162" s="1"/>
      <c r="J2162" s="3">
        <v>2903</v>
      </c>
      <c r="K2162" s="3"/>
    </row>
    <row r="2163" spans="1:11" s="11" customFormat="1" ht="22.5" hidden="1" customHeight="1" x14ac:dyDescent="0.3">
      <c r="A2163" s="3">
        <v>2021</v>
      </c>
      <c r="B2163" s="3" t="s">
        <v>459</v>
      </c>
      <c r="C2163" s="5">
        <v>44497</v>
      </c>
      <c r="D2163" s="79" t="s">
        <v>573</v>
      </c>
      <c r="E2163" s="3" t="s">
        <v>100</v>
      </c>
      <c r="F2163" s="66"/>
      <c r="G2163" s="66">
        <v>3770</v>
      </c>
      <c r="H2163" s="4">
        <f t="shared" si="33"/>
        <v>63132.950000000012</v>
      </c>
      <c r="I2163" s="1"/>
      <c r="J2163" s="3">
        <v>2904</v>
      </c>
      <c r="K2163" s="3"/>
    </row>
    <row r="2164" spans="1:11" s="11" customFormat="1" ht="22.5" hidden="1" customHeight="1" x14ac:dyDescent="0.3">
      <c r="A2164" s="3">
        <v>2021</v>
      </c>
      <c r="B2164" s="3" t="s">
        <v>459</v>
      </c>
      <c r="C2164" s="5">
        <v>44497</v>
      </c>
      <c r="D2164" s="79" t="s">
        <v>506</v>
      </c>
      <c r="E2164" s="3" t="s">
        <v>100</v>
      </c>
      <c r="F2164" s="66"/>
      <c r="G2164" s="66">
        <v>810</v>
      </c>
      <c r="H2164" s="4">
        <f t="shared" si="33"/>
        <v>62322.950000000012</v>
      </c>
      <c r="I2164" s="1"/>
      <c r="J2164" s="3">
        <v>2905</v>
      </c>
      <c r="K2164" s="3"/>
    </row>
    <row r="2165" spans="1:11" s="11" customFormat="1" ht="22.5" hidden="1" customHeight="1" x14ac:dyDescent="0.3">
      <c r="A2165" s="3">
        <v>2021</v>
      </c>
      <c r="B2165" s="3" t="s">
        <v>459</v>
      </c>
      <c r="C2165" s="5">
        <v>44497</v>
      </c>
      <c r="D2165" s="79" t="s">
        <v>541</v>
      </c>
      <c r="E2165" s="3" t="s">
        <v>100</v>
      </c>
      <c r="F2165" s="66"/>
      <c r="G2165" s="66">
        <v>17065</v>
      </c>
      <c r="H2165" s="4">
        <f t="shared" si="33"/>
        <v>45257.950000000012</v>
      </c>
      <c r="I2165" s="1"/>
      <c r="J2165" s="3">
        <v>2906</v>
      </c>
      <c r="K2165" s="3"/>
    </row>
    <row r="2166" spans="1:11" s="11" customFormat="1" ht="22.5" hidden="1" customHeight="1" x14ac:dyDescent="0.3">
      <c r="A2166" s="3">
        <v>2021</v>
      </c>
      <c r="B2166" s="3" t="s">
        <v>459</v>
      </c>
      <c r="C2166" s="5">
        <v>44497</v>
      </c>
      <c r="D2166" s="79" t="s">
        <v>528</v>
      </c>
      <c r="E2166" s="3" t="s">
        <v>100</v>
      </c>
      <c r="F2166" s="66"/>
      <c r="G2166" s="66">
        <v>2540</v>
      </c>
      <c r="H2166" s="4">
        <f t="shared" si="33"/>
        <v>42717.950000000012</v>
      </c>
      <c r="I2166" s="1"/>
      <c r="J2166" s="3">
        <v>2907</v>
      </c>
      <c r="K2166" s="3"/>
    </row>
    <row r="2167" spans="1:11" s="11" customFormat="1" ht="22.5" hidden="1" customHeight="1" x14ac:dyDescent="0.3">
      <c r="A2167" s="3">
        <v>2021</v>
      </c>
      <c r="B2167" s="3" t="s">
        <v>459</v>
      </c>
      <c r="C2167" s="5">
        <v>44497</v>
      </c>
      <c r="D2167" s="79" t="s">
        <v>513</v>
      </c>
      <c r="E2167" s="3" t="s">
        <v>100</v>
      </c>
      <c r="F2167" s="66"/>
      <c r="G2167" s="66">
        <v>13010</v>
      </c>
      <c r="H2167" s="4">
        <f t="shared" si="33"/>
        <v>29707.950000000012</v>
      </c>
      <c r="I2167" s="1"/>
      <c r="J2167" s="3">
        <v>2908</v>
      </c>
      <c r="K2167" s="3"/>
    </row>
    <row r="2168" spans="1:11" s="11" customFormat="1" ht="22.5" hidden="1" customHeight="1" x14ac:dyDescent="0.3">
      <c r="A2168" s="3">
        <v>2021</v>
      </c>
      <c r="B2168" s="3" t="s">
        <v>459</v>
      </c>
      <c r="C2168" s="5">
        <v>44497</v>
      </c>
      <c r="D2168" s="79" t="s">
        <v>586</v>
      </c>
      <c r="E2168" s="3" t="s">
        <v>100</v>
      </c>
      <c r="F2168" s="66"/>
      <c r="G2168" s="66">
        <v>5405.9</v>
      </c>
      <c r="H2168" s="4">
        <f t="shared" si="33"/>
        <v>24302.05000000001</v>
      </c>
      <c r="I2168" s="1"/>
      <c r="J2168" s="3">
        <v>2910</v>
      </c>
      <c r="K2168" s="3"/>
    </row>
    <row r="2169" spans="1:11" s="11" customFormat="1" ht="22.5" hidden="1" customHeight="1" x14ac:dyDescent="0.3">
      <c r="A2169" s="3">
        <v>2021</v>
      </c>
      <c r="B2169" s="3" t="s">
        <v>459</v>
      </c>
      <c r="C2169" s="5">
        <v>44498</v>
      </c>
      <c r="D2169" s="79" t="s">
        <v>590</v>
      </c>
      <c r="E2169" s="3"/>
      <c r="F2169" s="66">
        <v>50000</v>
      </c>
      <c r="G2169" s="66"/>
      <c r="H2169" s="4">
        <f t="shared" si="33"/>
        <v>74302.050000000017</v>
      </c>
      <c r="I2169" s="1"/>
      <c r="J2169" s="3"/>
      <c r="K2169" s="3"/>
    </row>
    <row r="2170" spans="1:11" s="11" customFormat="1" ht="22.5" hidden="1" customHeight="1" x14ac:dyDescent="0.3">
      <c r="A2170" s="3">
        <v>2021</v>
      </c>
      <c r="B2170" s="3" t="s">
        <v>459</v>
      </c>
      <c r="C2170" s="5">
        <v>44499</v>
      </c>
      <c r="D2170" s="79" t="s">
        <v>158</v>
      </c>
      <c r="E2170" s="3" t="s">
        <v>310</v>
      </c>
      <c r="F2170" s="66">
        <v>10500</v>
      </c>
      <c r="G2170" s="66"/>
      <c r="H2170" s="4">
        <f t="shared" si="33"/>
        <v>84802.050000000017</v>
      </c>
      <c r="I2170" s="1"/>
      <c r="J2170" s="3">
        <v>1267</v>
      </c>
      <c r="K2170" s="3"/>
    </row>
    <row r="2171" spans="1:11" s="11" customFormat="1" ht="22.5" hidden="1" customHeight="1" x14ac:dyDescent="0.3">
      <c r="A2171" s="3">
        <v>2021</v>
      </c>
      <c r="B2171" s="3" t="s">
        <v>459</v>
      </c>
      <c r="C2171" s="5">
        <v>44499</v>
      </c>
      <c r="D2171" s="79" t="s">
        <v>39</v>
      </c>
      <c r="E2171" s="3" t="s">
        <v>310</v>
      </c>
      <c r="F2171" s="66">
        <v>500</v>
      </c>
      <c r="G2171" s="66"/>
      <c r="H2171" s="4">
        <f t="shared" si="33"/>
        <v>85302.050000000017</v>
      </c>
      <c r="I2171" s="1"/>
      <c r="J2171" s="3">
        <v>1268</v>
      </c>
      <c r="K2171" s="3"/>
    </row>
    <row r="2172" spans="1:11" s="11" customFormat="1" ht="22.5" hidden="1" customHeight="1" x14ac:dyDescent="0.3">
      <c r="A2172" s="3">
        <v>2021</v>
      </c>
      <c r="B2172" s="3" t="s">
        <v>459</v>
      </c>
      <c r="C2172" s="5">
        <v>44500</v>
      </c>
      <c r="D2172" s="79" t="s">
        <v>323</v>
      </c>
      <c r="E2172" s="3"/>
      <c r="F2172" s="66"/>
      <c r="G2172" s="66">
        <v>5000</v>
      </c>
      <c r="H2172" s="4">
        <f t="shared" si="33"/>
        <v>80302.050000000017</v>
      </c>
      <c r="I2172" s="1"/>
      <c r="J2172" s="3" t="s">
        <v>797</v>
      </c>
      <c r="K2172" s="3"/>
    </row>
    <row r="2173" spans="1:11" s="11" customFormat="1" ht="22.5" hidden="1" customHeight="1" x14ac:dyDescent="0.3">
      <c r="A2173" s="3">
        <v>2021</v>
      </c>
      <c r="B2173" s="3" t="s">
        <v>360</v>
      </c>
      <c r="C2173" s="5">
        <v>44502</v>
      </c>
      <c r="D2173" s="79" t="s">
        <v>537</v>
      </c>
      <c r="E2173" s="3" t="s">
        <v>310</v>
      </c>
      <c r="F2173" s="66">
        <v>138.80000000000001</v>
      </c>
      <c r="G2173" s="66"/>
      <c r="H2173" s="4">
        <f t="shared" si="33"/>
        <v>80440.85000000002</v>
      </c>
      <c r="I2173" s="1"/>
      <c r="J2173" s="3">
        <v>1268</v>
      </c>
      <c r="K2173" s="3"/>
    </row>
    <row r="2174" spans="1:11" s="11" customFormat="1" ht="22.5" hidden="1" customHeight="1" x14ac:dyDescent="0.3">
      <c r="A2174" s="3">
        <v>2021</v>
      </c>
      <c r="B2174" s="3" t="s">
        <v>360</v>
      </c>
      <c r="C2174" s="5">
        <v>44502</v>
      </c>
      <c r="D2174" s="79" t="s">
        <v>461</v>
      </c>
      <c r="E2174" s="3" t="s">
        <v>310</v>
      </c>
      <c r="F2174" s="66">
        <v>1200</v>
      </c>
      <c r="G2174" s="66"/>
      <c r="H2174" s="4">
        <f t="shared" si="33"/>
        <v>81640.85000000002</v>
      </c>
      <c r="I2174" s="1"/>
      <c r="J2174" s="3">
        <v>1269</v>
      </c>
      <c r="K2174" s="3"/>
    </row>
    <row r="2175" spans="1:11" s="11" customFormat="1" ht="22.5" hidden="1" customHeight="1" x14ac:dyDescent="0.3">
      <c r="A2175" s="3">
        <v>2021</v>
      </c>
      <c r="B2175" s="3" t="s">
        <v>360</v>
      </c>
      <c r="C2175" s="5">
        <v>44503</v>
      </c>
      <c r="D2175" s="79" t="s">
        <v>183</v>
      </c>
      <c r="E2175" s="3" t="s">
        <v>310</v>
      </c>
      <c r="F2175" s="66">
        <v>873.78</v>
      </c>
      <c r="G2175" s="66"/>
      <c r="H2175" s="4">
        <f t="shared" si="33"/>
        <v>82514.630000000019</v>
      </c>
      <c r="I2175" s="1"/>
      <c r="J2175" s="3">
        <v>1270</v>
      </c>
      <c r="K2175" s="3"/>
    </row>
    <row r="2176" spans="1:11" s="11" customFormat="1" ht="22.5" hidden="1" customHeight="1" x14ac:dyDescent="0.3">
      <c r="A2176" s="3">
        <v>2021</v>
      </c>
      <c r="B2176" s="3" t="s">
        <v>360</v>
      </c>
      <c r="C2176" s="5">
        <v>44504</v>
      </c>
      <c r="D2176" s="79" t="s">
        <v>323</v>
      </c>
      <c r="E2176" s="3"/>
      <c r="F2176" s="66"/>
      <c r="G2176" s="66">
        <v>5000</v>
      </c>
      <c r="H2176" s="4">
        <f t="shared" si="33"/>
        <v>77514.630000000019</v>
      </c>
      <c r="I2176" s="1"/>
      <c r="J2176" s="3" t="s">
        <v>817</v>
      </c>
      <c r="K2176" s="3"/>
    </row>
    <row r="2177" spans="1:11" s="11" customFormat="1" ht="22.5" hidden="1" customHeight="1" x14ac:dyDescent="0.3">
      <c r="A2177" s="3">
        <v>2021</v>
      </c>
      <c r="B2177" s="3" t="s">
        <v>360</v>
      </c>
      <c r="C2177" s="5">
        <v>44504</v>
      </c>
      <c r="D2177" s="79" t="s">
        <v>322</v>
      </c>
      <c r="E2177" s="3"/>
      <c r="F2177" s="66"/>
      <c r="G2177" s="66">
        <v>30000</v>
      </c>
      <c r="H2177" s="4">
        <f t="shared" si="33"/>
        <v>47514.630000000019</v>
      </c>
      <c r="I2177" s="1"/>
      <c r="J2177" s="3" t="s">
        <v>818</v>
      </c>
      <c r="K2177" s="3"/>
    </row>
    <row r="2178" spans="1:11" s="11" customFormat="1" ht="22.5" hidden="1" customHeight="1" x14ac:dyDescent="0.3">
      <c r="A2178" s="3">
        <v>2021</v>
      </c>
      <c r="B2178" s="3" t="s">
        <v>360</v>
      </c>
      <c r="C2178" s="5">
        <v>44505</v>
      </c>
      <c r="D2178" s="79" t="s">
        <v>460</v>
      </c>
      <c r="E2178" s="3" t="s">
        <v>310</v>
      </c>
      <c r="F2178" s="66">
        <v>5100</v>
      </c>
      <c r="G2178" s="66"/>
      <c r="H2178" s="4">
        <f t="shared" si="33"/>
        <v>52614.630000000019</v>
      </c>
      <c r="I2178" s="1"/>
      <c r="J2178" s="3">
        <v>1273</v>
      </c>
      <c r="K2178" s="3"/>
    </row>
    <row r="2179" spans="1:11" s="11" customFormat="1" ht="22.5" hidden="1" customHeight="1" x14ac:dyDescent="0.3">
      <c r="A2179" s="3">
        <v>2021</v>
      </c>
      <c r="B2179" s="3" t="s">
        <v>360</v>
      </c>
      <c r="C2179" s="5">
        <v>44506</v>
      </c>
      <c r="D2179" s="79" t="s">
        <v>86</v>
      </c>
      <c r="E2179" s="3"/>
      <c r="F2179" s="66"/>
      <c r="G2179" s="66">
        <v>21631.4</v>
      </c>
      <c r="H2179" s="4">
        <f t="shared" si="33"/>
        <v>30983.230000000018</v>
      </c>
      <c r="I2179" s="1"/>
      <c r="J2179" s="3" t="s">
        <v>819</v>
      </c>
      <c r="K2179" s="3"/>
    </row>
    <row r="2180" spans="1:11" s="11" customFormat="1" ht="22.5" hidden="1" customHeight="1" x14ac:dyDescent="0.3">
      <c r="A2180" s="3">
        <v>2021</v>
      </c>
      <c r="B2180" s="3" t="s">
        <v>360</v>
      </c>
      <c r="C2180" s="5">
        <v>44506</v>
      </c>
      <c r="D2180" s="79" t="s">
        <v>86</v>
      </c>
      <c r="E2180" s="3"/>
      <c r="F2180" s="66"/>
      <c r="G2180" s="66">
        <v>2500</v>
      </c>
      <c r="H2180" s="4">
        <f t="shared" ref="H2180:H2243" si="34">H2179+F2180-G2180</f>
        <v>28483.230000000018</v>
      </c>
      <c r="I2180" s="1"/>
      <c r="J2180" s="3" t="s">
        <v>820</v>
      </c>
      <c r="K2180" s="3"/>
    </row>
    <row r="2181" spans="1:11" s="11" customFormat="1" ht="22.5" hidden="1" customHeight="1" x14ac:dyDescent="0.3">
      <c r="A2181" s="3">
        <v>2021</v>
      </c>
      <c r="B2181" s="3" t="s">
        <v>360</v>
      </c>
      <c r="C2181" s="5">
        <v>44507</v>
      </c>
      <c r="D2181" s="79" t="s">
        <v>587</v>
      </c>
      <c r="E2181" s="3"/>
      <c r="F2181" s="66"/>
      <c r="G2181" s="66">
        <v>4200</v>
      </c>
      <c r="H2181" s="4">
        <f t="shared" si="34"/>
        <v>24283.230000000018</v>
      </c>
      <c r="I2181" s="1"/>
      <c r="J2181" s="3" t="s">
        <v>821</v>
      </c>
      <c r="K2181" s="3"/>
    </row>
    <row r="2182" spans="1:11" s="11" customFormat="1" ht="22.5" hidden="1" customHeight="1" x14ac:dyDescent="0.3">
      <c r="A2182" s="3">
        <v>2021</v>
      </c>
      <c r="B2182" s="3" t="s">
        <v>360</v>
      </c>
      <c r="C2182" s="5">
        <v>44507</v>
      </c>
      <c r="D2182" s="79" t="s">
        <v>546</v>
      </c>
      <c r="E2182" s="3" t="s">
        <v>100</v>
      </c>
      <c r="F2182" s="66"/>
      <c r="G2182" s="66">
        <v>280</v>
      </c>
      <c r="H2182" s="4">
        <f t="shared" si="34"/>
        <v>24003.230000000018</v>
      </c>
      <c r="I2182" s="1"/>
      <c r="J2182" s="3">
        <v>2913</v>
      </c>
      <c r="K2182" s="3"/>
    </row>
    <row r="2183" spans="1:11" s="11" customFormat="1" ht="22.5" hidden="1" customHeight="1" x14ac:dyDescent="0.3">
      <c r="A2183" s="3">
        <v>2021</v>
      </c>
      <c r="B2183" s="3" t="s">
        <v>360</v>
      </c>
      <c r="C2183" s="5">
        <v>44509</v>
      </c>
      <c r="D2183" s="79" t="s">
        <v>151</v>
      </c>
      <c r="E2183" s="3" t="s">
        <v>310</v>
      </c>
      <c r="F2183" s="66">
        <v>3286</v>
      </c>
      <c r="G2183" s="66"/>
      <c r="H2183" s="4">
        <f t="shared" si="34"/>
        <v>27289.230000000018</v>
      </c>
      <c r="I2183" s="1"/>
      <c r="J2183" s="3">
        <v>1274</v>
      </c>
      <c r="K2183" s="3"/>
    </row>
    <row r="2184" spans="1:11" s="11" customFormat="1" ht="22.5" hidden="1" customHeight="1" x14ac:dyDescent="0.3">
      <c r="A2184" s="3">
        <v>2021</v>
      </c>
      <c r="B2184" s="3" t="s">
        <v>360</v>
      </c>
      <c r="C2184" s="5">
        <v>44509</v>
      </c>
      <c r="D2184" s="79" t="s">
        <v>323</v>
      </c>
      <c r="E2184" s="3"/>
      <c r="F2184" s="66"/>
      <c r="G2184" s="66">
        <v>5000</v>
      </c>
      <c r="H2184" s="4">
        <f t="shared" si="34"/>
        <v>22289.230000000018</v>
      </c>
      <c r="I2184" s="1"/>
      <c r="J2184" s="3" t="s">
        <v>822</v>
      </c>
      <c r="K2184" s="3"/>
    </row>
    <row r="2185" spans="1:11" s="97" customFormat="1" ht="22.5" hidden="1" customHeight="1" x14ac:dyDescent="0.3">
      <c r="A2185" s="35">
        <v>2021</v>
      </c>
      <c r="B2185" s="35" t="s">
        <v>360</v>
      </c>
      <c r="C2185" s="63">
        <v>44510</v>
      </c>
      <c r="D2185" s="36" t="s">
        <v>26</v>
      </c>
      <c r="E2185" s="35" t="s">
        <v>310</v>
      </c>
      <c r="F2185" s="69">
        <v>2090</v>
      </c>
      <c r="G2185" s="69"/>
      <c r="H2185" s="70">
        <f t="shared" si="34"/>
        <v>24379.230000000018</v>
      </c>
      <c r="I2185" s="36"/>
      <c r="J2185" s="35">
        <v>1291</v>
      </c>
      <c r="K2185" s="35"/>
    </row>
    <row r="2186" spans="1:11" s="11" customFormat="1" ht="22.5" hidden="1" customHeight="1" x14ac:dyDescent="0.3">
      <c r="A2186" s="3">
        <v>2021</v>
      </c>
      <c r="B2186" s="3" t="s">
        <v>360</v>
      </c>
      <c r="C2186" s="5">
        <v>44512</v>
      </c>
      <c r="D2186" s="79" t="s">
        <v>323</v>
      </c>
      <c r="E2186" s="3"/>
      <c r="F2186" s="66"/>
      <c r="G2186" s="66">
        <v>5000</v>
      </c>
      <c r="H2186" s="4">
        <f t="shared" si="34"/>
        <v>19379.230000000018</v>
      </c>
      <c r="I2186" s="1"/>
      <c r="J2186" s="3" t="s">
        <v>823</v>
      </c>
      <c r="K2186" s="3"/>
    </row>
    <row r="2187" spans="1:11" s="11" customFormat="1" ht="22.5" hidden="1" customHeight="1" x14ac:dyDescent="0.3">
      <c r="A2187" s="3">
        <v>2021</v>
      </c>
      <c r="B2187" s="3" t="s">
        <v>360</v>
      </c>
      <c r="C2187" s="5">
        <v>44514</v>
      </c>
      <c r="D2187" s="79" t="s">
        <v>283</v>
      </c>
      <c r="E2187" s="3" t="s">
        <v>100</v>
      </c>
      <c r="F2187" s="66"/>
      <c r="G2187" s="66">
        <v>6191.15</v>
      </c>
      <c r="H2187" s="4">
        <f t="shared" si="34"/>
        <v>13188.080000000018</v>
      </c>
      <c r="I2187" s="1"/>
      <c r="J2187" s="3">
        <v>2914</v>
      </c>
      <c r="K2187" s="3"/>
    </row>
    <row r="2188" spans="1:11" s="11" customFormat="1" ht="22.5" hidden="1" customHeight="1" x14ac:dyDescent="0.3">
      <c r="A2188" s="3">
        <v>2021</v>
      </c>
      <c r="B2188" s="3" t="s">
        <v>360</v>
      </c>
      <c r="C2188" s="5">
        <v>44514</v>
      </c>
      <c r="D2188" s="79" t="s">
        <v>376</v>
      </c>
      <c r="E2188" s="3" t="s">
        <v>100</v>
      </c>
      <c r="F2188" s="66"/>
      <c r="G2188" s="66">
        <v>800</v>
      </c>
      <c r="H2188" s="4">
        <f t="shared" si="34"/>
        <v>12388.080000000018</v>
      </c>
      <c r="I2188" s="1"/>
      <c r="J2188" s="3">
        <v>2915</v>
      </c>
      <c r="K2188" s="3"/>
    </row>
    <row r="2189" spans="1:11" s="11" customFormat="1" ht="22.5" hidden="1" customHeight="1" x14ac:dyDescent="0.3">
      <c r="A2189" s="3">
        <v>2021</v>
      </c>
      <c r="B2189" s="3" t="s">
        <v>360</v>
      </c>
      <c r="C2189" s="5">
        <v>44514</v>
      </c>
      <c r="D2189" s="79" t="s">
        <v>42</v>
      </c>
      <c r="E2189" s="3"/>
      <c r="F2189" s="66"/>
      <c r="G2189" s="66">
        <v>3410</v>
      </c>
      <c r="H2189" s="4">
        <f t="shared" si="34"/>
        <v>8978.0800000000181</v>
      </c>
      <c r="I2189" s="1"/>
      <c r="J2189" s="3" t="s">
        <v>824</v>
      </c>
      <c r="K2189" s="3"/>
    </row>
    <row r="2190" spans="1:11" s="11" customFormat="1" ht="22.5" hidden="1" customHeight="1" x14ac:dyDescent="0.3">
      <c r="A2190" s="3">
        <v>2021</v>
      </c>
      <c r="B2190" s="3" t="s">
        <v>360</v>
      </c>
      <c r="C2190" s="5">
        <v>44514</v>
      </c>
      <c r="D2190" s="79" t="s">
        <v>30</v>
      </c>
      <c r="E2190" s="3"/>
      <c r="F2190" s="66"/>
      <c r="G2190" s="66">
        <v>339.7</v>
      </c>
      <c r="H2190" s="4">
        <f t="shared" si="34"/>
        <v>8638.3800000000174</v>
      </c>
      <c r="I2190" s="1"/>
      <c r="J2190" s="3" t="s">
        <v>825</v>
      </c>
      <c r="K2190" s="3"/>
    </row>
    <row r="2191" spans="1:11" s="11" customFormat="1" ht="22.5" hidden="1" customHeight="1" x14ac:dyDescent="0.3">
      <c r="A2191" s="3">
        <v>2021</v>
      </c>
      <c r="B2191" s="3" t="s">
        <v>360</v>
      </c>
      <c r="C2191" s="5">
        <v>44514</v>
      </c>
      <c r="D2191" s="79" t="s">
        <v>112</v>
      </c>
      <c r="E2191" s="3"/>
      <c r="F2191" s="66"/>
      <c r="G2191" s="66">
        <v>60.4</v>
      </c>
      <c r="H2191" s="4">
        <f t="shared" si="34"/>
        <v>8577.9800000000178</v>
      </c>
      <c r="I2191" s="1"/>
      <c r="J2191" s="3" t="s">
        <v>826</v>
      </c>
      <c r="K2191" s="3"/>
    </row>
    <row r="2192" spans="1:11" s="11" customFormat="1" ht="22.5" hidden="1" customHeight="1" x14ac:dyDescent="0.3">
      <c r="A2192" s="3">
        <v>2021</v>
      </c>
      <c r="B2192" s="3" t="s">
        <v>360</v>
      </c>
      <c r="C2192" s="5">
        <v>44514</v>
      </c>
      <c r="D2192" s="79" t="s">
        <v>35</v>
      </c>
      <c r="E2192" s="3"/>
      <c r="F2192" s="66"/>
      <c r="G2192" s="66">
        <v>255</v>
      </c>
      <c r="H2192" s="4">
        <f t="shared" si="34"/>
        <v>8322.9800000000178</v>
      </c>
      <c r="I2192" s="1"/>
      <c r="J2192" s="3" t="s">
        <v>827</v>
      </c>
      <c r="K2192" s="3"/>
    </row>
    <row r="2193" spans="1:11" s="11" customFormat="1" ht="22.5" hidden="1" customHeight="1" x14ac:dyDescent="0.3">
      <c r="A2193" s="3">
        <v>2021</v>
      </c>
      <c r="B2193" s="3" t="s">
        <v>360</v>
      </c>
      <c r="C2193" s="5">
        <v>44516</v>
      </c>
      <c r="D2193" s="79" t="s">
        <v>591</v>
      </c>
      <c r="E2193" s="3" t="s">
        <v>100</v>
      </c>
      <c r="F2193" s="66"/>
      <c r="G2193" s="66">
        <v>195</v>
      </c>
      <c r="H2193" s="4">
        <f t="shared" si="34"/>
        <v>8127.9800000000178</v>
      </c>
      <c r="I2193" s="1"/>
      <c r="J2193" s="3">
        <v>2916</v>
      </c>
      <c r="K2193" s="3"/>
    </row>
    <row r="2194" spans="1:11" s="97" customFormat="1" ht="22.5" hidden="1" customHeight="1" x14ac:dyDescent="0.3">
      <c r="A2194" s="35">
        <v>2021</v>
      </c>
      <c r="B2194" s="35" t="s">
        <v>360</v>
      </c>
      <c r="C2194" s="63">
        <v>44516</v>
      </c>
      <c r="D2194" s="36" t="s">
        <v>597</v>
      </c>
      <c r="E2194" s="35" t="s">
        <v>99</v>
      </c>
      <c r="F2194" s="69"/>
      <c r="G2194" s="69">
        <v>538.4</v>
      </c>
      <c r="H2194" s="70">
        <f t="shared" si="34"/>
        <v>7589.5800000000181</v>
      </c>
      <c r="I2194" s="36"/>
      <c r="J2194" s="35">
        <v>2888</v>
      </c>
      <c r="K2194" s="35"/>
    </row>
    <row r="2195" spans="1:11" s="11" customFormat="1" ht="22.5" hidden="1" customHeight="1" x14ac:dyDescent="0.3">
      <c r="A2195" s="3">
        <v>2021</v>
      </c>
      <c r="B2195" s="3" t="s">
        <v>360</v>
      </c>
      <c r="C2195" s="5">
        <v>44516</v>
      </c>
      <c r="D2195" s="79" t="s">
        <v>590</v>
      </c>
      <c r="E2195" s="3"/>
      <c r="F2195" s="66">
        <v>100000</v>
      </c>
      <c r="G2195" s="66"/>
      <c r="H2195" s="4">
        <f t="shared" si="34"/>
        <v>107589.58000000002</v>
      </c>
      <c r="I2195" s="1"/>
      <c r="J2195" s="3"/>
      <c r="K2195" s="3"/>
    </row>
    <row r="2196" spans="1:11" s="11" customFormat="1" ht="22.5" hidden="1" customHeight="1" x14ac:dyDescent="0.3">
      <c r="A2196" s="3">
        <v>2021</v>
      </c>
      <c r="B2196" s="3" t="s">
        <v>360</v>
      </c>
      <c r="C2196" s="5">
        <v>44517</v>
      </c>
      <c r="D2196" s="79" t="s">
        <v>45</v>
      </c>
      <c r="E2196" s="3" t="s">
        <v>310</v>
      </c>
      <c r="F2196" s="66">
        <v>1650</v>
      </c>
      <c r="G2196" s="66"/>
      <c r="H2196" s="4">
        <f t="shared" si="34"/>
        <v>109239.58000000002</v>
      </c>
      <c r="I2196" s="1"/>
      <c r="J2196" s="3">
        <v>1275</v>
      </c>
      <c r="K2196" s="3"/>
    </row>
    <row r="2197" spans="1:11" s="11" customFormat="1" ht="22.5" hidden="1" customHeight="1" x14ac:dyDescent="0.3">
      <c r="A2197" s="3">
        <v>2021</v>
      </c>
      <c r="B2197" s="3" t="s">
        <v>360</v>
      </c>
      <c r="C2197" s="5">
        <v>44517</v>
      </c>
      <c r="D2197" s="79" t="s">
        <v>508</v>
      </c>
      <c r="E2197" s="3" t="s">
        <v>310</v>
      </c>
      <c r="F2197" s="66">
        <v>2700</v>
      </c>
      <c r="G2197" s="66"/>
      <c r="H2197" s="4">
        <f t="shared" si="34"/>
        <v>111939.58000000002</v>
      </c>
      <c r="I2197" s="1"/>
      <c r="J2197" s="3">
        <v>1276</v>
      </c>
      <c r="K2197" s="3"/>
    </row>
    <row r="2198" spans="1:11" s="11" customFormat="1" ht="22.5" hidden="1" customHeight="1" x14ac:dyDescent="0.3">
      <c r="A2198" s="3">
        <v>2021</v>
      </c>
      <c r="B2198" s="3" t="s">
        <v>360</v>
      </c>
      <c r="C2198" s="5">
        <v>44518</v>
      </c>
      <c r="D2198" s="79" t="s">
        <v>323</v>
      </c>
      <c r="E2198" s="3"/>
      <c r="F2198" s="66"/>
      <c r="G2198" s="66">
        <v>5000</v>
      </c>
      <c r="H2198" s="4">
        <f t="shared" si="34"/>
        <v>106939.58000000002</v>
      </c>
      <c r="I2198" s="1"/>
      <c r="J2198" s="3" t="s">
        <v>828</v>
      </c>
      <c r="K2198" s="3"/>
    </row>
    <row r="2199" spans="1:11" s="11" customFormat="1" ht="22.5" hidden="1" customHeight="1" x14ac:dyDescent="0.3">
      <c r="A2199" s="3">
        <v>2021</v>
      </c>
      <c r="B2199" s="3" t="s">
        <v>360</v>
      </c>
      <c r="C2199" s="5">
        <v>44519</v>
      </c>
      <c r="D2199" s="79" t="s">
        <v>461</v>
      </c>
      <c r="E2199" s="3" t="s">
        <v>310</v>
      </c>
      <c r="F2199" s="66">
        <v>2400</v>
      </c>
      <c r="G2199" s="66"/>
      <c r="H2199" s="4">
        <f t="shared" si="34"/>
        <v>109339.58000000002</v>
      </c>
      <c r="I2199" s="1"/>
      <c r="J2199" s="3">
        <v>1277</v>
      </c>
      <c r="K2199" s="3"/>
    </row>
    <row r="2200" spans="1:11" s="11" customFormat="1" ht="22.5" hidden="1" customHeight="1" x14ac:dyDescent="0.3">
      <c r="A2200" s="3">
        <v>2021</v>
      </c>
      <c r="B2200" s="3" t="s">
        <v>360</v>
      </c>
      <c r="C2200" s="5">
        <v>44521</v>
      </c>
      <c r="D2200" s="79" t="s">
        <v>169</v>
      </c>
      <c r="E2200" s="3"/>
      <c r="F2200" s="66"/>
      <c r="G2200" s="66">
        <v>5000</v>
      </c>
      <c r="H2200" s="4">
        <f t="shared" si="34"/>
        <v>104339.58000000002</v>
      </c>
      <c r="I2200" s="1"/>
      <c r="J2200" s="3" t="s">
        <v>829</v>
      </c>
      <c r="K2200" s="3"/>
    </row>
    <row r="2201" spans="1:11" s="11" customFormat="1" ht="22.5" hidden="1" customHeight="1" x14ac:dyDescent="0.3">
      <c r="A2201" s="3">
        <v>2021</v>
      </c>
      <c r="B2201" s="3" t="s">
        <v>360</v>
      </c>
      <c r="C2201" s="5">
        <v>44521</v>
      </c>
      <c r="D2201" s="79" t="s">
        <v>111</v>
      </c>
      <c r="E2201" s="3" t="s">
        <v>100</v>
      </c>
      <c r="F2201" s="66"/>
      <c r="G2201" s="66">
        <v>4217.92</v>
      </c>
      <c r="H2201" s="4">
        <f t="shared" si="34"/>
        <v>100121.66000000002</v>
      </c>
      <c r="I2201" s="1"/>
      <c r="J2201" s="3">
        <v>2920</v>
      </c>
      <c r="K2201" s="3"/>
    </row>
    <row r="2202" spans="1:11" s="11" customFormat="1" ht="22.5" hidden="1" customHeight="1" x14ac:dyDescent="0.3">
      <c r="A2202" s="3">
        <v>2021</v>
      </c>
      <c r="B2202" s="3" t="s">
        <v>360</v>
      </c>
      <c r="C2202" s="5">
        <v>44521</v>
      </c>
      <c r="D2202" s="79" t="s">
        <v>501</v>
      </c>
      <c r="E2202" s="3" t="s">
        <v>100</v>
      </c>
      <c r="F2202" s="66"/>
      <c r="G2202" s="66">
        <v>20664</v>
      </c>
      <c r="H2202" s="4">
        <f t="shared" si="34"/>
        <v>79457.660000000018</v>
      </c>
      <c r="I2202" s="1"/>
      <c r="J2202" s="3">
        <v>2921</v>
      </c>
      <c r="K2202" s="3"/>
    </row>
    <row r="2203" spans="1:11" s="11" customFormat="1" ht="22.5" hidden="1" customHeight="1" x14ac:dyDescent="0.3">
      <c r="A2203" s="3">
        <v>2021</v>
      </c>
      <c r="B2203" s="3" t="s">
        <v>360</v>
      </c>
      <c r="C2203" s="5">
        <v>44521</v>
      </c>
      <c r="D2203" s="79" t="s">
        <v>502</v>
      </c>
      <c r="E2203" s="3" t="s">
        <v>100</v>
      </c>
      <c r="F2203" s="66"/>
      <c r="G2203" s="66">
        <v>6286</v>
      </c>
      <c r="H2203" s="4">
        <f t="shared" si="34"/>
        <v>73171.660000000018</v>
      </c>
      <c r="I2203" s="1"/>
      <c r="J2203" s="3">
        <v>2922</v>
      </c>
      <c r="K2203" s="3"/>
    </row>
    <row r="2204" spans="1:11" s="11" customFormat="1" ht="22.5" hidden="1" customHeight="1" x14ac:dyDescent="0.3">
      <c r="A2204" s="3">
        <v>2021</v>
      </c>
      <c r="B2204" s="3" t="s">
        <v>360</v>
      </c>
      <c r="C2204" s="5">
        <v>44521</v>
      </c>
      <c r="D2204" s="79" t="s">
        <v>513</v>
      </c>
      <c r="E2204" s="3" t="s">
        <v>100</v>
      </c>
      <c r="F2204" s="66"/>
      <c r="G2204" s="66">
        <v>7850</v>
      </c>
      <c r="H2204" s="4">
        <f t="shared" si="34"/>
        <v>65321.660000000018</v>
      </c>
      <c r="I2204" s="1"/>
      <c r="J2204" s="3">
        <v>2923</v>
      </c>
      <c r="K2204" s="3"/>
    </row>
    <row r="2205" spans="1:11" s="11" customFormat="1" ht="22.5" hidden="1" customHeight="1" x14ac:dyDescent="0.3">
      <c r="A2205" s="3">
        <v>2021</v>
      </c>
      <c r="B2205" s="3" t="s">
        <v>360</v>
      </c>
      <c r="C2205" s="5">
        <v>44521</v>
      </c>
      <c r="D2205" s="79" t="s">
        <v>589</v>
      </c>
      <c r="E2205" s="3" t="s">
        <v>100</v>
      </c>
      <c r="F2205" s="66"/>
      <c r="G2205" s="66">
        <v>400</v>
      </c>
      <c r="H2205" s="4">
        <f t="shared" si="34"/>
        <v>64921.660000000018</v>
      </c>
      <c r="I2205" s="1"/>
      <c r="J2205" s="3">
        <v>2924</v>
      </c>
      <c r="K2205" s="3"/>
    </row>
    <row r="2206" spans="1:11" s="11" customFormat="1" ht="22.5" hidden="1" customHeight="1" x14ac:dyDescent="0.3">
      <c r="A2206" s="3">
        <v>2021</v>
      </c>
      <c r="B2206" s="3" t="s">
        <v>360</v>
      </c>
      <c r="C2206" s="5">
        <v>44521</v>
      </c>
      <c r="D2206" s="79" t="s">
        <v>541</v>
      </c>
      <c r="E2206" s="3" t="s">
        <v>100</v>
      </c>
      <c r="F2206" s="66"/>
      <c r="G2206" s="66">
        <v>9048</v>
      </c>
      <c r="H2206" s="4">
        <f t="shared" si="34"/>
        <v>55873.660000000018</v>
      </c>
      <c r="I2206" s="1"/>
      <c r="J2206" s="3">
        <v>2925</v>
      </c>
      <c r="K2206" s="3"/>
    </row>
    <row r="2207" spans="1:11" s="11" customFormat="1" ht="22.5" hidden="1" customHeight="1" x14ac:dyDescent="0.3">
      <c r="A2207" s="3">
        <v>2021</v>
      </c>
      <c r="B2207" s="3" t="s">
        <v>360</v>
      </c>
      <c r="C2207" s="5">
        <v>44521</v>
      </c>
      <c r="D2207" s="79" t="s">
        <v>504</v>
      </c>
      <c r="E2207" s="3" t="s">
        <v>100</v>
      </c>
      <c r="F2207" s="66"/>
      <c r="G2207" s="66">
        <v>100</v>
      </c>
      <c r="H2207" s="4">
        <f t="shared" si="34"/>
        <v>55773.660000000018</v>
      </c>
      <c r="I2207" s="1"/>
      <c r="J2207" s="3">
        <v>2926</v>
      </c>
      <c r="K2207" s="3"/>
    </row>
    <row r="2208" spans="1:11" s="11" customFormat="1" ht="22.5" hidden="1" customHeight="1" x14ac:dyDescent="0.3">
      <c r="A2208" s="3">
        <v>2021</v>
      </c>
      <c r="B2208" s="3" t="s">
        <v>360</v>
      </c>
      <c r="C2208" s="5">
        <v>44521</v>
      </c>
      <c r="D2208" s="79" t="s">
        <v>586</v>
      </c>
      <c r="E2208" s="3" t="s">
        <v>100</v>
      </c>
      <c r="F2208" s="66"/>
      <c r="G2208" s="66">
        <v>323.10000000000002</v>
      </c>
      <c r="H2208" s="4">
        <f t="shared" si="34"/>
        <v>55450.560000000019</v>
      </c>
      <c r="I2208" s="1"/>
      <c r="J2208" s="3">
        <v>2927</v>
      </c>
      <c r="K2208" s="3"/>
    </row>
    <row r="2209" spans="1:11" s="11" customFormat="1" ht="22.5" hidden="1" customHeight="1" x14ac:dyDescent="0.3">
      <c r="A2209" s="3">
        <v>2021</v>
      </c>
      <c r="B2209" s="3" t="s">
        <v>360</v>
      </c>
      <c r="C2209" s="5">
        <v>44521</v>
      </c>
      <c r="D2209" s="79" t="s">
        <v>573</v>
      </c>
      <c r="E2209" s="3" t="s">
        <v>100</v>
      </c>
      <c r="F2209" s="66"/>
      <c r="G2209" s="66">
        <v>1660</v>
      </c>
      <c r="H2209" s="4">
        <f t="shared" si="34"/>
        <v>53790.560000000019</v>
      </c>
      <c r="I2209" s="1"/>
      <c r="J2209" s="3">
        <v>2928</v>
      </c>
      <c r="K2209" s="3"/>
    </row>
    <row r="2210" spans="1:11" s="11" customFormat="1" ht="22.5" hidden="1" customHeight="1" x14ac:dyDescent="0.3">
      <c r="A2210" s="3">
        <v>2021</v>
      </c>
      <c r="B2210" s="3" t="s">
        <v>360</v>
      </c>
      <c r="C2210" s="5">
        <v>44521</v>
      </c>
      <c r="D2210" s="79" t="s">
        <v>261</v>
      </c>
      <c r="E2210" s="3" t="s">
        <v>100</v>
      </c>
      <c r="F2210" s="66"/>
      <c r="G2210" s="66">
        <v>9000</v>
      </c>
      <c r="H2210" s="4">
        <f t="shared" si="34"/>
        <v>44790.560000000019</v>
      </c>
      <c r="I2210" s="1"/>
      <c r="J2210" s="3">
        <v>2929</v>
      </c>
      <c r="K2210" s="3"/>
    </row>
    <row r="2211" spans="1:11" s="11" customFormat="1" ht="22.5" hidden="1" customHeight="1" x14ac:dyDescent="0.3">
      <c r="A2211" s="3">
        <v>2021</v>
      </c>
      <c r="B2211" s="3" t="s">
        <v>360</v>
      </c>
      <c r="C2211" s="5">
        <v>44521</v>
      </c>
      <c r="D2211" s="79" t="s">
        <v>462</v>
      </c>
      <c r="E2211" s="3" t="s">
        <v>100</v>
      </c>
      <c r="F2211" s="66"/>
      <c r="G2211" s="66">
        <v>3250</v>
      </c>
      <c r="H2211" s="4">
        <f t="shared" si="34"/>
        <v>41540.560000000019</v>
      </c>
      <c r="I2211" s="1"/>
      <c r="J2211" s="3">
        <v>2930</v>
      </c>
      <c r="K2211" s="3"/>
    </row>
    <row r="2212" spans="1:11" s="11" customFormat="1" ht="22.5" hidden="1" customHeight="1" x14ac:dyDescent="0.3">
      <c r="A2212" s="3">
        <v>2021</v>
      </c>
      <c r="B2212" s="3" t="s">
        <v>360</v>
      </c>
      <c r="C2212" s="5">
        <v>44521</v>
      </c>
      <c r="D2212" s="79" t="s">
        <v>25</v>
      </c>
      <c r="E2212" s="3" t="s">
        <v>100</v>
      </c>
      <c r="F2212" s="66"/>
      <c r="G2212" s="66">
        <v>2300</v>
      </c>
      <c r="H2212" s="4">
        <f t="shared" si="34"/>
        <v>39240.560000000019</v>
      </c>
      <c r="I2212" s="1"/>
      <c r="J2212" s="3">
        <v>2931</v>
      </c>
      <c r="K2212" s="3"/>
    </row>
    <row r="2213" spans="1:11" s="11" customFormat="1" ht="22.5" hidden="1" customHeight="1" x14ac:dyDescent="0.3">
      <c r="A2213" s="3">
        <v>2021</v>
      </c>
      <c r="B2213" s="3" t="s">
        <v>360</v>
      </c>
      <c r="C2213" s="5">
        <v>44521</v>
      </c>
      <c r="D2213" s="79" t="s">
        <v>182</v>
      </c>
      <c r="E2213" s="3" t="s">
        <v>100</v>
      </c>
      <c r="F2213" s="66"/>
      <c r="G2213" s="66">
        <v>2050</v>
      </c>
      <c r="H2213" s="4">
        <f t="shared" si="34"/>
        <v>37190.560000000019</v>
      </c>
      <c r="I2213" s="1"/>
      <c r="J2213" s="3">
        <v>2919</v>
      </c>
      <c r="K2213" s="3"/>
    </row>
    <row r="2214" spans="1:11" s="11" customFormat="1" ht="22.5" hidden="1" customHeight="1" x14ac:dyDescent="0.3">
      <c r="A2214" s="3">
        <v>2021</v>
      </c>
      <c r="B2214" s="3" t="s">
        <v>360</v>
      </c>
      <c r="C2214" s="5">
        <v>44521</v>
      </c>
      <c r="D2214" s="79" t="s">
        <v>151</v>
      </c>
      <c r="E2214" s="3" t="s">
        <v>100</v>
      </c>
      <c r="F2214" s="66"/>
      <c r="G2214" s="66">
        <v>580</v>
      </c>
      <c r="H2214" s="4">
        <f t="shared" si="34"/>
        <v>36610.560000000019</v>
      </c>
      <c r="I2214" s="1"/>
      <c r="J2214" s="3">
        <v>2932</v>
      </c>
      <c r="K2214" s="3"/>
    </row>
    <row r="2215" spans="1:11" s="11" customFormat="1" ht="22.5" hidden="1" customHeight="1" x14ac:dyDescent="0.3">
      <c r="A2215" s="3">
        <v>2021</v>
      </c>
      <c r="B2215" s="3" t="s">
        <v>360</v>
      </c>
      <c r="C2215" s="5">
        <v>44521</v>
      </c>
      <c r="D2215" s="79" t="s">
        <v>547</v>
      </c>
      <c r="E2215" s="3" t="s">
        <v>100</v>
      </c>
      <c r="F2215" s="66"/>
      <c r="G2215" s="66">
        <v>800</v>
      </c>
      <c r="H2215" s="4">
        <f t="shared" si="34"/>
        <v>35810.560000000019</v>
      </c>
      <c r="I2215" s="1"/>
      <c r="J2215" s="3">
        <v>2933</v>
      </c>
      <c r="K2215" s="3"/>
    </row>
    <row r="2216" spans="1:11" s="11" customFormat="1" ht="22.5" hidden="1" customHeight="1" x14ac:dyDescent="0.3">
      <c r="A2216" s="3">
        <v>2021</v>
      </c>
      <c r="B2216" s="3" t="s">
        <v>360</v>
      </c>
      <c r="C2216" s="5">
        <v>44521</v>
      </c>
      <c r="D2216" s="79" t="s">
        <v>550</v>
      </c>
      <c r="E2216" s="3" t="s">
        <v>100</v>
      </c>
      <c r="F2216" s="66"/>
      <c r="G2216" s="66">
        <v>53</v>
      </c>
      <c r="H2216" s="4">
        <f t="shared" si="34"/>
        <v>35757.560000000019</v>
      </c>
      <c r="I2216" s="1"/>
      <c r="J2216" s="3">
        <v>2934</v>
      </c>
      <c r="K2216" s="3"/>
    </row>
    <row r="2217" spans="1:11" s="11" customFormat="1" ht="22.5" hidden="1" customHeight="1" x14ac:dyDescent="0.3">
      <c r="A2217" s="3">
        <v>2021</v>
      </c>
      <c r="B2217" s="3" t="s">
        <v>360</v>
      </c>
      <c r="C2217" s="5">
        <v>44521</v>
      </c>
      <c r="D2217" s="79" t="s">
        <v>475</v>
      </c>
      <c r="E2217" s="3" t="s">
        <v>100</v>
      </c>
      <c r="F2217" s="66"/>
      <c r="G2217" s="66">
        <v>745</v>
      </c>
      <c r="H2217" s="4">
        <f t="shared" si="34"/>
        <v>35012.560000000019</v>
      </c>
      <c r="I2217" s="1"/>
      <c r="J2217" s="3">
        <v>2935</v>
      </c>
      <c r="K2217" s="3"/>
    </row>
    <row r="2218" spans="1:11" s="11" customFormat="1" ht="22.5" hidden="1" customHeight="1" x14ac:dyDescent="0.3">
      <c r="A2218" s="3">
        <v>2021</v>
      </c>
      <c r="B2218" s="3" t="s">
        <v>360</v>
      </c>
      <c r="C2218" s="5">
        <v>44521</v>
      </c>
      <c r="D2218" s="79" t="s">
        <v>484</v>
      </c>
      <c r="E2218" s="3" t="s">
        <v>100</v>
      </c>
      <c r="F2218" s="66"/>
      <c r="G2218" s="66">
        <v>2000</v>
      </c>
      <c r="H2218" s="4">
        <f t="shared" si="34"/>
        <v>33012.560000000019</v>
      </c>
      <c r="I2218" s="1"/>
      <c r="J2218" s="3">
        <v>2936</v>
      </c>
      <c r="K2218" s="3"/>
    </row>
    <row r="2219" spans="1:11" s="11" customFormat="1" ht="22.5" hidden="1" customHeight="1" x14ac:dyDescent="0.3">
      <c r="A2219" s="3">
        <v>2021</v>
      </c>
      <c r="B2219" s="3" t="s">
        <v>360</v>
      </c>
      <c r="C2219" s="5">
        <v>44521</v>
      </c>
      <c r="D2219" s="79" t="s">
        <v>537</v>
      </c>
      <c r="E2219" s="3" t="s">
        <v>100</v>
      </c>
      <c r="F2219" s="66"/>
      <c r="G2219" s="66">
        <v>2200</v>
      </c>
      <c r="H2219" s="4">
        <f t="shared" si="34"/>
        <v>30812.560000000019</v>
      </c>
      <c r="I2219" s="1"/>
      <c r="J2219" s="3">
        <v>2937</v>
      </c>
      <c r="K2219" s="3"/>
    </row>
    <row r="2220" spans="1:11" s="97" customFormat="1" ht="22.5" hidden="1" customHeight="1" x14ac:dyDescent="0.3">
      <c r="A2220" s="35">
        <v>2021</v>
      </c>
      <c r="B2220" s="35" t="s">
        <v>360</v>
      </c>
      <c r="C2220" s="63">
        <v>44523</v>
      </c>
      <c r="D2220" s="36" t="s">
        <v>598</v>
      </c>
      <c r="E2220" s="35" t="s">
        <v>100</v>
      </c>
      <c r="F2220" s="69"/>
      <c r="G2220" s="69">
        <v>1360</v>
      </c>
      <c r="H2220" s="70">
        <f t="shared" si="34"/>
        <v>29452.560000000019</v>
      </c>
      <c r="I2220" s="36"/>
      <c r="J2220" s="35">
        <v>2938</v>
      </c>
      <c r="K2220" s="35"/>
    </row>
    <row r="2221" spans="1:11" s="11" customFormat="1" ht="22.5" hidden="1" customHeight="1" x14ac:dyDescent="0.3">
      <c r="A2221" s="3">
        <v>2021</v>
      </c>
      <c r="B2221" s="3" t="s">
        <v>360</v>
      </c>
      <c r="C2221" s="5">
        <v>44523</v>
      </c>
      <c r="D2221" s="79" t="s">
        <v>323</v>
      </c>
      <c r="E2221" s="3"/>
      <c r="F2221" s="66"/>
      <c r="G2221" s="66">
        <v>5000</v>
      </c>
      <c r="H2221" s="4">
        <f t="shared" si="34"/>
        <v>24452.560000000019</v>
      </c>
      <c r="I2221" s="1"/>
      <c r="J2221" s="3" t="s">
        <v>830</v>
      </c>
      <c r="K2221" s="3"/>
    </row>
    <row r="2222" spans="1:11" s="11" customFormat="1" ht="22.5" hidden="1" customHeight="1" x14ac:dyDescent="0.3">
      <c r="A2222" s="3">
        <v>2021</v>
      </c>
      <c r="B2222" s="3" t="s">
        <v>360</v>
      </c>
      <c r="C2222" s="5">
        <v>44523</v>
      </c>
      <c r="D2222" s="79" t="s">
        <v>359</v>
      </c>
      <c r="E2222" s="3" t="s">
        <v>310</v>
      </c>
      <c r="F2222" s="66">
        <v>600</v>
      </c>
      <c r="G2222" s="66"/>
      <c r="H2222" s="4">
        <f t="shared" si="34"/>
        <v>25052.560000000019</v>
      </c>
      <c r="I2222" s="1"/>
      <c r="J2222" s="3">
        <v>1294</v>
      </c>
      <c r="K2222" s="3"/>
    </row>
    <row r="2223" spans="1:11" s="11" customFormat="1" ht="22.5" hidden="1" customHeight="1" x14ac:dyDescent="0.3">
      <c r="A2223" s="3">
        <v>2021</v>
      </c>
      <c r="B2223" s="3" t="s">
        <v>360</v>
      </c>
      <c r="C2223" s="5">
        <v>44523</v>
      </c>
      <c r="D2223" s="79" t="s">
        <v>110</v>
      </c>
      <c r="E2223" s="3" t="s">
        <v>310</v>
      </c>
      <c r="F2223" s="66">
        <v>1150</v>
      </c>
      <c r="G2223" s="66"/>
      <c r="H2223" s="4">
        <f t="shared" si="34"/>
        <v>26202.560000000019</v>
      </c>
      <c r="I2223" s="1"/>
      <c r="J2223" s="3">
        <v>1295</v>
      </c>
      <c r="K2223" s="3"/>
    </row>
    <row r="2224" spans="1:11" s="11" customFormat="1" ht="22.5" hidden="1" customHeight="1" x14ac:dyDescent="0.3">
      <c r="A2224" s="3">
        <v>2021</v>
      </c>
      <c r="B2224" s="3" t="s">
        <v>360</v>
      </c>
      <c r="C2224" s="5">
        <v>44525</v>
      </c>
      <c r="D2224" s="79" t="s">
        <v>158</v>
      </c>
      <c r="E2224" s="3" t="s">
        <v>310</v>
      </c>
      <c r="F2224" s="66">
        <v>15000</v>
      </c>
      <c r="G2224" s="66"/>
      <c r="H2224" s="4">
        <f t="shared" si="34"/>
        <v>41202.560000000019</v>
      </c>
      <c r="I2224" s="1"/>
      <c r="J2224" s="3">
        <v>1296</v>
      </c>
      <c r="K2224" s="3"/>
    </row>
    <row r="2225" spans="1:11" s="11" customFormat="1" ht="22.5" hidden="1" customHeight="1" x14ac:dyDescent="0.3">
      <c r="A2225" s="3">
        <v>2021</v>
      </c>
      <c r="B2225" s="3" t="s">
        <v>360</v>
      </c>
      <c r="C2225" s="5">
        <v>44525</v>
      </c>
      <c r="D2225" s="1" t="s">
        <v>599</v>
      </c>
      <c r="E2225" s="3" t="s">
        <v>100</v>
      </c>
      <c r="F2225" s="66"/>
      <c r="G2225" s="66">
        <v>690</v>
      </c>
      <c r="H2225" s="4">
        <f t="shared" si="34"/>
        <v>40512.560000000019</v>
      </c>
      <c r="I2225" s="1"/>
      <c r="J2225" s="3">
        <v>2939</v>
      </c>
      <c r="K2225" s="3"/>
    </row>
    <row r="2226" spans="1:11" s="11" customFormat="1" ht="22.5" hidden="1" customHeight="1" x14ac:dyDescent="0.3">
      <c r="A2226" s="3">
        <v>2021</v>
      </c>
      <c r="B2226" s="3" t="s">
        <v>360</v>
      </c>
      <c r="C2226" s="5">
        <v>44525</v>
      </c>
      <c r="D2226" s="79" t="s">
        <v>460</v>
      </c>
      <c r="E2226" s="3" t="s">
        <v>310</v>
      </c>
      <c r="F2226" s="66">
        <v>3200</v>
      </c>
      <c r="G2226" s="66"/>
      <c r="H2226" s="4">
        <f t="shared" si="34"/>
        <v>43712.560000000019</v>
      </c>
      <c r="I2226" s="1"/>
      <c r="J2226" s="3">
        <v>1297</v>
      </c>
      <c r="K2226" s="3"/>
    </row>
    <row r="2227" spans="1:11" s="11" customFormat="1" ht="22.5" hidden="1" customHeight="1" x14ac:dyDescent="0.3">
      <c r="A2227" s="3">
        <v>2021</v>
      </c>
      <c r="B2227" s="3" t="s">
        <v>360</v>
      </c>
      <c r="C2227" s="5">
        <v>44526</v>
      </c>
      <c r="D2227" s="79" t="s">
        <v>323</v>
      </c>
      <c r="E2227" s="3"/>
      <c r="F2227" s="66"/>
      <c r="G2227" s="66">
        <v>5000</v>
      </c>
      <c r="H2227" s="4">
        <f t="shared" si="34"/>
        <v>38712.560000000019</v>
      </c>
      <c r="I2227" s="1"/>
      <c r="J2227" s="3" t="s">
        <v>831</v>
      </c>
      <c r="K2227" s="3"/>
    </row>
    <row r="2228" spans="1:11" s="11" customFormat="1" ht="22.5" hidden="1" customHeight="1" x14ac:dyDescent="0.3">
      <c r="A2228" s="3">
        <v>2021</v>
      </c>
      <c r="B2228" s="3" t="s">
        <v>360</v>
      </c>
      <c r="C2228" s="5">
        <v>44526</v>
      </c>
      <c r="D2228" s="79" t="s">
        <v>177</v>
      </c>
      <c r="E2228" s="3" t="s">
        <v>310</v>
      </c>
      <c r="F2228" s="66">
        <v>1000</v>
      </c>
      <c r="G2228" s="66"/>
      <c r="H2228" s="4">
        <f t="shared" si="34"/>
        <v>39712.560000000019</v>
      </c>
      <c r="I2228" s="1"/>
      <c r="J2228" s="3">
        <v>1298</v>
      </c>
      <c r="K2228" s="3"/>
    </row>
    <row r="2229" spans="1:11" s="11" customFormat="1" ht="22.5" hidden="1" customHeight="1" x14ac:dyDescent="0.3">
      <c r="A2229" s="3">
        <v>2021</v>
      </c>
      <c r="B2229" s="3" t="s">
        <v>360</v>
      </c>
      <c r="C2229" s="5">
        <v>44529</v>
      </c>
      <c r="D2229" s="79" t="s">
        <v>323</v>
      </c>
      <c r="E2229" s="3"/>
      <c r="F2229" s="66"/>
      <c r="G2229" s="66">
        <v>5000</v>
      </c>
      <c r="H2229" s="4">
        <f t="shared" si="34"/>
        <v>34712.560000000019</v>
      </c>
      <c r="I2229" s="1"/>
      <c r="J2229" s="3" t="s">
        <v>832</v>
      </c>
      <c r="K2229" s="3"/>
    </row>
    <row r="2230" spans="1:11" s="11" customFormat="1" ht="22.5" hidden="1" customHeight="1" x14ac:dyDescent="0.3">
      <c r="A2230" s="3">
        <v>2021</v>
      </c>
      <c r="B2230" s="3" t="s">
        <v>360</v>
      </c>
      <c r="C2230" s="5">
        <v>44529</v>
      </c>
      <c r="D2230" s="1" t="s">
        <v>599</v>
      </c>
      <c r="E2230" s="3" t="s">
        <v>100</v>
      </c>
      <c r="F2230" s="66"/>
      <c r="G2230" s="66">
        <v>1320</v>
      </c>
      <c r="H2230" s="4">
        <f t="shared" si="34"/>
        <v>33392.560000000019</v>
      </c>
      <c r="I2230" s="1"/>
      <c r="J2230" s="3">
        <v>2940</v>
      </c>
      <c r="K2230" s="3"/>
    </row>
    <row r="2231" spans="1:11" s="11" customFormat="1" ht="22.5" hidden="1" customHeight="1" x14ac:dyDescent="0.3">
      <c r="A2231" s="3">
        <v>2021</v>
      </c>
      <c r="B2231" s="3" t="s">
        <v>360</v>
      </c>
      <c r="C2231" s="5">
        <v>44530</v>
      </c>
      <c r="D2231" s="79" t="s">
        <v>39</v>
      </c>
      <c r="E2231" s="3" t="s">
        <v>310</v>
      </c>
      <c r="F2231" s="66">
        <v>3710</v>
      </c>
      <c r="G2231" s="66"/>
      <c r="H2231" s="4">
        <f t="shared" si="34"/>
        <v>37102.560000000019</v>
      </c>
      <c r="I2231" s="1"/>
      <c r="J2231" s="3">
        <v>1299</v>
      </c>
      <c r="K2231" s="3"/>
    </row>
    <row r="2232" spans="1:11" s="80" customFormat="1" ht="22.5" hidden="1" customHeight="1" thickBot="1" x14ac:dyDescent="0.35">
      <c r="A2232" s="34">
        <v>2021</v>
      </c>
      <c r="B2232" s="34" t="s">
        <v>360</v>
      </c>
      <c r="C2232" s="19">
        <v>44530</v>
      </c>
      <c r="D2232" s="132" t="s">
        <v>461</v>
      </c>
      <c r="E2232" s="34" t="s">
        <v>310</v>
      </c>
      <c r="F2232" s="71">
        <v>3900</v>
      </c>
      <c r="G2232" s="71"/>
      <c r="H2232" s="22">
        <f t="shared" si="34"/>
        <v>41002.560000000019</v>
      </c>
      <c r="I2232" s="24"/>
      <c r="J2232" s="34">
        <v>1301</v>
      </c>
      <c r="K2232" s="34"/>
    </row>
    <row r="2233" spans="1:11" s="11" customFormat="1" ht="22.5" hidden="1" customHeight="1" x14ac:dyDescent="0.3">
      <c r="A2233" s="3">
        <v>2021</v>
      </c>
      <c r="B2233" s="3" t="s">
        <v>159</v>
      </c>
      <c r="C2233" s="5">
        <v>44532</v>
      </c>
      <c r="D2233" s="1" t="s">
        <v>26</v>
      </c>
      <c r="E2233" s="3" t="s">
        <v>310</v>
      </c>
      <c r="F2233" s="66">
        <v>4750</v>
      </c>
      <c r="G2233" s="66"/>
      <c r="H2233" s="4">
        <f t="shared" si="34"/>
        <v>45752.560000000019</v>
      </c>
      <c r="I2233" s="1"/>
      <c r="J2233" s="3">
        <v>1316</v>
      </c>
      <c r="K2233" s="3"/>
    </row>
    <row r="2234" spans="1:11" s="11" customFormat="1" ht="22.5" hidden="1" customHeight="1" x14ac:dyDescent="0.3">
      <c r="A2234" s="3">
        <v>2021</v>
      </c>
      <c r="B2234" s="3" t="s">
        <v>159</v>
      </c>
      <c r="C2234" s="5">
        <v>44533</v>
      </c>
      <c r="D2234" s="79" t="s">
        <v>323</v>
      </c>
      <c r="E2234" s="3"/>
      <c r="F2234" s="66"/>
      <c r="G2234" s="66">
        <v>10000</v>
      </c>
      <c r="H2234" s="4">
        <f t="shared" si="34"/>
        <v>35752.560000000019</v>
      </c>
      <c r="I2234" s="1"/>
      <c r="J2234" s="3" t="s">
        <v>845</v>
      </c>
      <c r="K2234" s="3"/>
    </row>
    <row r="2235" spans="1:11" s="11" customFormat="1" ht="22.5" hidden="1" customHeight="1" x14ac:dyDescent="0.3">
      <c r="A2235" s="3">
        <v>2021</v>
      </c>
      <c r="B2235" s="3" t="s">
        <v>159</v>
      </c>
      <c r="C2235" s="5">
        <v>44537</v>
      </c>
      <c r="D2235" s="79" t="s">
        <v>86</v>
      </c>
      <c r="E2235" s="3"/>
      <c r="F2235" s="66"/>
      <c r="G2235" s="66">
        <v>20490.5</v>
      </c>
      <c r="H2235" s="4">
        <f t="shared" si="34"/>
        <v>15262.060000000019</v>
      </c>
      <c r="I2235" s="1"/>
      <c r="J2235" s="3" t="s">
        <v>846</v>
      </c>
      <c r="K2235" s="3"/>
    </row>
    <row r="2236" spans="1:11" s="11" customFormat="1" ht="22.5" hidden="1" customHeight="1" x14ac:dyDescent="0.3">
      <c r="A2236" s="3">
        <v>2021</v>
      </c>
      <c r="B2236" s="3" t="s">
        <v>159</v>
      </c>
      <c r="C2236" s="5">
        <v>44537</v>
      </c>
      <c r="D2236" s="79" t="s">
        <v>86</v>
      </c>
      <c r="E2236" s="3"/>
      <c r="F2236" s="66"/>
      <c r="G2236" s="66">
        <v>3650</v>
      </c>
      <c r="H2236" s="4">
        <f t="shared" si="34"/>
        <v>11612.060000000019</v>
      </c>
      <c r="I2236" s="1"/>
      <c r="J2236" s="3" t="s">
        <v>847</v>
      </c>
      <c r="K2236" s="3"/>
    </row>
    <row r="2237" spans="1:11" s="11" customFormat="1" ht="22.5" hidden="1" customHeight="1" x14ac:dyDescent="0.3">
      <c r="A2237" s="3">
        <v>2021</v>
      </c>
      <c r="B2237" s="3" t="s">
        <v>159</v>
      </c>
      <c r="C2237" s="5">
        <v>44538</v>
      </c>
      <c r="D2237" s="79" t="s">
        <v>322</v>
      </c>
      <c r="E2237" s="3"/>
      <c r="F2237" s="66"/>
      <c r="G2237" s="66">
        <v>10000</v>
      </c>
      <c r="H2237" s="4">
        <f t="shared" si="34"/>
        <v>1612.0600000000195</v>
      </c>
      <c r="I2237" s="1"/>
      <c r="J2237" s="3" t="s">
        <v>849</v>
      </c>
      <c r="K2237" s="3"/>
    </row>
    <row r="2238" spans="1:11" s="11" customFormat="1" ht="22.5" hidden="1" customHeight="1" x14ac:dyDescent="0.3">
      <c r="A2238" s="3">
        <v>2021</v>
      </c>
      <c r="B2238" s="3" t="s">
        <v>159</v>
      </c>
      <c r="C2238" s="5">
        <v>44539</v>
      </c>
      <c r="D2238" s="79" t="s">
        <v>313</v>
      </c>
      <c r="E2238" s="3"/>
      <c r="F2238" s="66">
        <v>100000</v>
      </c>
      <c r="G2238" s="66"/>
      <c r="H2238" s="4">
        <f t="shared" si="34"/>
        <v>101612.06000000003</v>
      </c>
      <c r="I2238" s="1"/>
      <c r="J2238" s="3"/>
      <c r="K2238" s="3"/>
    </row>
    <row r="2239" spans="1:11" s="11" customFormat="1" ht="22.5" hidden="1" customHeight="1" x14ac:dyDescent="0.3">
      <c r="A2239" s="3">
        <v>2021</v>
      </c>
      <c r="B2239" s="3" t="s">
        <v>159</v>
      </c>
      <c r="C2239" s="5">
        <v>44539</v>
      </c>
      <c r="D2239" s="79" t="s">
        <v>182</v>
      </c>
      <c r="E2239" s="3" t="s">
        <v>100</v>
      </c>
      <c r="F2239" s="66"/>
      <c r="G2239" s="66">
        <v>29280.36</v>
      </c>
      <c r="H2239" s="4">
        <f t="shared" si="34"/>
        <v>72331.700000000026</v>
      </c>
      <c r="I2239" s="1"/>
      <c r="J2239" s="3">
        <v>2941</v>
      </c>
      <c r="K2239" s="3"/>
    </row>
    <row r="2240" spans="1:11" s="11" customFormat="1" ht="22.5" hidden="1" customHeight="1" x14ac:dyDescent="0.3">
      <c r="A2240" s="3">
        <v>2021</v>
      </c>
      <c r="B2240" s="3" t="s">
        <v>159</v>
      </c>
      <c r="C2240" s="5">
        <v>44539</v>
      </c>
      <c r="D2240" s="79" t="s">
        <v>461</v>
      </c>
      <c r="E2240" s="3" t="s">
        <v>310</v>
      </c>
      <c r="F2240" s="66">
        <v>1150</v>
      </c>
      <c r="G2240" s="66"/>
      <c r="H2240" s="4">
        <f t="shared" si="34"/>
        <v>73481.700000000026</v>
      </c>
      <c r="I2240" s="1"/>
      <c r="J2240" s="3">
        <v>1308</v>
      </c>
      <c r="K2240" s="3"/>
    </row>
    <row r="2241" spans="1:11" s="11" customFormat="1" ht="22.5" hidden="1" customHeight="1" x14ac:dyDescent="0.3">
      <c r="A2241" s="3">
        <v>2021</v>
      </c>
      <c r="B2241" s="3" t="s">
        <v>159</v>
      </c>
      <c r="C2241" s="5">
        <v>44541</v>
      </c>
      <c r="D2241" s="79" t="s">
        <v>537</v>
      </c>
      <c r="E2241" s="3" t="s">
        <v>310</v>
      </c>
      <c r="F2241" s="66">
        <v>2006.88</v>
      </c>
      <c r="G2241" s="66"/>
      <c r="H2241" s="4">
        <f t="shared" si="34"/>
        <v>75488.580000000031</v>
      </c>
      <c r="I2241" s="1"/>
      <c r="J2241" s="3">
        <v>1309</v>
      </c>
      <c r="K2241" s="3"/>
    </row>
    <row r="2242" spans="1:11" s="11" customFormat="1" ht="22.5" hidden="1" customHeight="1" x14ac:dyDescent="0.3">
      <c r="A2242" s="3">
        <v>2021</v>
      </c>
      <c r="B2242" s="3" t="s">
        <v>159</v>
      </c>
      <c r="C2242" s="5">
        <v>44543</v>
      </c>
      <c r="D2242" s="79" t="s">
        <v>473</v>
      </c>
      <c r="E2242" s="3" t="s">
        <v>100</v>
      </c>
      <c r="F2242" s="66"/>
      <c r="G2242" s="66">
        <v>7905.04</v>
      </c>
      <c r="H2242" s="4">
        <f t="shared" si="34"/>
        <v>67583.540000000037</v>
      </c>
      <c r="I2242" s="1"/>
      <c r="J2242" s="3">
        <v>2942</v>
      </c>
      <c r="K2242" s="3"/>
    </row>
    <row r="2243" spans="1:11" s="11" customFormat="1" ht="22.5" hidden="1" customHeight="1" x14ac:dyDescent="0.3">
      <c r="A2243" s="3">
        <v>2021</v>
      </c>
      <c r="B2243" s="3" t="s">
        <v>159</v>
      </c>
      <c r="C2243" s="5">
        <v>44543</v>
      </c>
      <c r="D2243" s="79" t="s">
        <v>570</v>
      </c>
      <c r="E2243" s="3" t="s">
        <v>100</v>
      </c>
      <c r="F2243" s="66"/>
      <c r="G2243" s="66">
        <v>854</v>
      </c>
      <c r="H2243" s="4">
        <f t="shared" si="34"/>
        <v>66729.540000000037</v>
      </c>
      <c r="I2243" s="1"/>
      <c r="J2243" s="3">
        <v>2943</v>
      </c>
      <c r="K2243" s="3"/>
    </row>
    <row r="2244" spans="1:11" s="11" customFormat="1" ht="22.5" hidden="1" customHeight="1" x14ac:dyDescent="0.3">
      <c r="A2244" s="3">
        <v>2021</v>
      </c>
      <c r="B2244" s="3" t="s">
        <v>159</v>
      </c>
      <c r="C2244" s="5">
        <v>44543</v>
      </c>
      <c r="D2244" s="79" t="s">
        <v>529</v>
      </c>
      <c r="E2244" s="3" t="s">
        <v>100</v>
      </c>
      <c r="F2244" s="66"/>
      <c r="G2244" s="66">
        <v>1000</v>
      </c>
      <c r="H2244" s="4">
        <f t="shared" ref="H2244:H2307" si="35">H2243+F2244-G2244</f>
        <v>65729.540000000037</v>
      </c>
      <c r="I2244" s="1"/>
      <c r="J2244" s="3">
        <v>2944</v>
      </c>
      <c r="K2244" s="3"/>
    </row>
    <row r="2245" spans="1:11" s="11" customFormat="1" ht="22.5" hidden="1" customHeight="1" x14ac:dyDescent="0.3">
      <c r="A2245" s="3">
        <v>2021</v>
      </c>
      <c r="B2245" s="3" t="s">
        <v>159</v>
      </c>
      <c r="C2245" s="5">
        <v>44543</v>
      </c>
      <c r="D2245" s="79" t="s">
        <v>404</v>
      </c>
      <c r="E2245" s="3" t="s">
        <v>100</v>
      </c>
      <c r="F2245" s="66"/>
      <c r="G2245" s="66">
        <v>4190</v>
      </c>
      <c r="H2245" s="4">
        <f t="shared" si="35"/>
        <v>61539.540000000037</v>
      </c>
      <c r="I2245" s="1"/>
      <c r="J2245" s="3">
        <v>2945</v>
      </c>
      <c r="K2245" s="3"/>
    </row>
    <row r="2246" spans="1:11" s="11" customFormat="1" ht="22.5" hidden="1" customHeight="1" x14ac:dyDescent="0.3">
      <c r="A2246" s="3">
        <v>2021</v>
      </c>
      <c r="B2246" s="3" t="s">
        <v>159</v>
      </c>
      <c r="C2246" s="5">
        <v>44543</v>
      </c>
      <c r="D2246" s="79" t="s">
        <v>484</v>
      </c>
      <c r="E2246" s="3" t="s">
        <v>100</v>
      </c>
      <c r="F2246" s="66"/>
      <c r="G2246" s="66">
        <v>1500</v>
      </c>
      <c r="H2246" s="4">
        <f t="shared" si="35"/>
        <v>60039.540000000037</v>
      </c>
      <c r="I2246" s="1"/>
      <c r="J2246" s="3">
        <v>2946</v>
      </c>
      <c r="K2246" s="3"/>
    </row>
    <row r="2247" spans="1:11" s="11" customFormat="1" ht="22.5" hidden="1" customHeight="1" x14ac:dyDescent="0.3">
      <c r="A2247" s="3">
        <v>2021</v>
      </c>
      <c r="B2247" s="3" t="s">
        <v>159</v>
      </c>
      <c r="C2247" s="5">
        <v>44543</v>
      </c>
      <c r="D2247" s="79" t="s">
        <v>111</v>
      </c>
      <c r="E2247" s="3" t="s">
        <v>100</v>
      </c>
      <c r="F2247" s="66"/>
      <c r="G2247" s="66">
        <v>2800</v>
      </c>
      <c r="H2247" s="4">
        <f t="shared" si="35"/>
        <v>57239.540000000037</v>
      </c>
      <c r="I2247" s="1"/>
      <c r="J2247" s="3">
        <v>2947</v>
      </c>
      <c r="K2247" s="3"/>
    </row>
    <row r="2248" spans="1:11" s="11" customFormat="1" ht="22.5" hidden="1" customHeight="1" x14ac:dyDescent="0.3">
      <c r="A2248" s="3">
        <v>2021</v>
      </c>
      <c r="B2248" s="3" t="s">
        <v>159</v>
      </c>
      <c r="C2248" s="5">
        <v>44543</v>
      </c>
      <c r="D2248" s="79" t="s">
        <v>462</v>
      </c>
      <c r="E2248" s="3" t="s">
        <v>100</v>
      </c>
      <c r="F2248" s="66"/>
      <c r="G2248" s="66">
        <v>8500</v>
      </c>
      <c r="H2248" s="4">
        <f t="shared" si="35"/>
        <v>48739.540000000037</v>
      </c>
      <c r="I2248" s="1"/>
      <c r="J2248" s="3">
        <v>2948</v>
      </c>
      <c r="K2248" s="3"/>
    </row>
    <row r="2249" spans="1:11" s="11" customFormat="1" ht="22.5" hidden="1" customHeight="1" x14ac:dyDescent="0.3">
      <c r="A2249" s="3">
        <v>2021</v>
      </c>
      <c r="B2249" s="3" t="s">
        <v>159</v>
      </c>
      <c r="C2249" s="5">
        <v>44543</v>
      </c>
      <c r="D2249" s="79" t="s">
        <v>483</v>
      </c>
      <c r="E2249" s="3" t="s">
        <v>100</v>
      </c>
      <c r="F2249" s="66"/>
      <c r="G2249" s="66">
        <v>850</v>
      </c>
      <c r="H2249" s="4">
        <f t="shared" si="35"/>
        <v>47889.540000000037</v>
      </c>
      <c r="I2249" s="1"/>
      <c r="J2249" s="3">
        <v>2949</v>
      </c>
      <c r="K2249" s="3"/>
    </row>
    <row r="2250" spans="1:11" s="11" customFormat="1" ht="22.5" hidden="1" customHeight="1" x14ac:dyDescent="0.3">
      <c r="A2250" s="3">
        <v>2021</v>
      </c>
      <c r="B2250" s="3" t="s">
        <v>159</v>
      </c>
      <c r="C2250" s="5">
        <v>44543</v>
      </c>
      <c r="D2250" s="79" t="s">
        <v>261</v>
      </c>
      <c r="E2250" s="3" t="s">
        <v>100</v>
      </c>
      <c r="F2250" s="66"/>
      <c r="G2250" s="66">
        <v>3962.06</v>
      </c>
      <c r="H2250" s="4">
        <f t="shared" si="35"/>
        <v>43927.48000000004</v>
      </c>
      <c r="I2250" s="1"/>
      <c r="J2250" s="3">
        <v>2950</v>
      </c>
      <c r="K2250" s="3"/>
    </row>
    <row r="2251" spans="1:11" s="11" customFormat="1" ht="22.5" hidden="1" customHeight="1" x14ac:dyDescent="0.3">
      <c r="A2251" s="3">
        <v>2021</v>
      </c>
      <c r="B2251" s="3" t="s">
        <v>159</v>
      </c>
      <c r="C2251" s="5">
        <v>44543</v>
      </c>
      <c r="D2251" s="79" t="s">
        <v>183</v>
      </c>
      <c r="E2251" s="3" t="s">
        <v>100</v>
      </c>
      <c r="F2251" s="66"/>
      <c r="G2251" s="66">
        <v>170</v>
      </c>
      <c r="H2251" s="4">
        <f t="shared" si="35"/>
        <v>43757.48000000004</v>
      </c>
      <c r="I2251" s="1"/>
      <c r="J2251" s="3">
        <v>2951</v>
      </c>
      <c r="K2251" s="3"/>
    </row>
    <row r="2252" spans="1:11" s="11" customFormat="1" ht="22.5" hidden="1" customHeight="1" x14ac:dyDescent="0.3">
      <c r="A2252" s="3">
        <v>2021</v>
      </c>
      <c r="B2252" s="3" t="s">
        <v>159</v>
      </c>
      <c r="C2252" s="5">
        <v>44545</v>
      </c>
      <c r="D2252" s="79" t="s">
        <v>39</v>
      </c>
      <c r="E2252" s="3" t="s">
        <v>310</v>
      </c>
      <c r="F2252" s="66">
        <v>1500</v>
      </c>
      <c r="G2252" s="66"/>
      <c r="H2252" s="4">
        <f t="shared" si="35"/>
        <v>45257.48000000004</v>
      </c>
      <c r="I2252" s="1"/>
      <c r="J2252" s="3">
        <v>1312</v>
      </c>
      <c r="K2252" s="3"/>
    </row>
    <row r="2253" spans="1:11" s="11" customFormat="1" ht="22.5" hidden="1" customHeight="1" x14ac:dyDescent="0.3">
      <c r="A2253" s="3">
        <v>2021</v>
      </c>
      <c r="B2253" s="3" t="s">
        <v>159</v>
      </c>
      <c r="C2253" s="5">
        <v>44545</v>
      </c>
      <c r="D2253" s="79" t="s">
        <v>323</v>
      </c>
      <c r="E2253" s="3"/>
      <c r="F2253" s="66"/>
      <c r="G2253" s="66">
        <v>10000</v>
      </c>
      <c r="H2253" s="4">
        <f t="shared" si="35"/>
        <v>35257.48000000004</v>
      </c>
      <c r="I2253" s="1"/>
      <c r="J2253" s="3" t="s">
        <v>848</v>
      </c>
      <c r="K2253" s="3"/>
    </row>
    <row r="2254" spans="1:11" s="11" customFormat="1" ht="22.5" hidden="1" customHeight="1" x14ac:dyDescent="0.3">
      <c r="A2254" s="3">
        <v>2021</v>
      </c>
      <c r="B2254" s="3" t="s">
        <v>159</v>
      </c>
      <c r="C2254" s="5">
        <v>44545</v>
      </c>
      <c r="D2254" s="79" t="s">
        <v>42</v>
      </c>
      <c r="E2254" s="3"/>
      <c r="F2254" s="66"/>
      <c r="G2254" s="66">
        <v>3055</v>
      </c>
      <c r="H2254" s="4">
        <f t="shared" si="35"/>
        <v>32202.48000000004</v>
      </c>
      <c r="I2254" s="1"/>
      <c r="J2254" s="3" t="s">
        <v>851</v>
      </c>
      <c r="K2254" s="3"/>
    </row>
    <row r="2255" spans="1:11" s="11" customFormat="1" ht="22.5" hidden="1" customHeight="1" x14ac:dyDescent="0.3">
      <c r="A2255" s="3">
        <v>2021</v>
      </c>
      <c r="B2255" s="3" t="s">
        <v>159</v>
      </c>
      <c r="C2255" s="5">
        <v>44545</v>
      </c>
      <c r="D2255" s="79" t="s">
        <v>30</v>
      </c>
      <c r="E2255" s="3"/>
      <c r="F2255" s="66"/>
      <c r="G2255" s="66">
        <v>303.7</v>
      </c>
      <c r="H2255" s="4">
        <f t="shared" si="35"/>
        <v>31898.780000000039</v>
      </c>
      <c r="I2255" s="1"/>
      <c r="J2255" s="3" t="s">
        <v>852</v>
      </c>
      <c r="K2255" s="3"/>
    </row>
    <row r="2256" spans="1:11" s="11" customFormat="1" ht="22.5" hidden="1" customHeight="1" x14ac:dyDescent="0.3">
      <c r="A2256" s="3">
        <v>2021</v>
      </c>
      <c r="B2256" s="3" t="s">
        <v>159</v>
      </c>
      <c r="C2256" s="5">
        <v>44545</v>
      </c>
      <c r="D2256" s="79" t="s">
        <v>112</v>
      </c>
      <c r="E2256" s="3"/>
      <c r="F2256" s="66"/>
      <c r="G2256" s="66">
        <v>54</v>
      </c>
      <c r="H2256" s="4">
        <f t="shared" si="35"/>
        <v>31844.780000000039</v>
      </c>
      <c r="I2256" s="1"/>
      <c r="J2256" s="3" t="s">
        <v>850</v>
      </c>
      <c r="K2256" s="3"/>
    </row>
    <row r="2257" spans="1:11" s="11" customFormat="1" ht="22.5" hidden="1" customHeight="1" x14ac:dyDescent="0.3">
      <c r="A2257" s="3">
        <v>2021</v>
      </c>
      <c r="B2257" s="3" t="s">
        <v>159</v>
      </c>
      <c r="C2257" s="5">
        <v>44545</v>
      </c>
      <c r="D2257" s="79" t="s">
        <v>35</v>
      </c>
      <c r="E2257" s="3"/>
      <c r="F2257" s="66"/>
      <c r="G2257" s="66">
        <v>255</v>
      </c>
      <c r="H2257" s="4">
        <f t="shared" si="35"/>
        <v>31589.780000000039</v>
      </c>
      <c r="I2257" s="1"/>
      <c r="J2257" s="3" t="s">
        <v>853</v>
      </c>
      <c r="K2257" s="3"/>
    </row>
    <row r="2258" spans="1:11" s="11" customFormat="1" ht="22.5" hidden="1" customHeight="1" x14ac:dyDescent="0.3">
      <c r="A2258" s="3">
        <v>2021</v>
      </c>
      <c r="B2258" s="3" t="s">
        <v>159</v>
      </c>
      <c r="C2258" s="5">
        <v>44545</v>
      </c>
      <c r="D2258" s="79" t="s">
        <v>376</v>
      </c>
      <c r="E2258" s="3" t="s">
        <v>100</v>
      </c>
      <c r="F2258" s="66"/>
      <c r="G2258" s="66">
        <v>800</v>
      </c>
      <c r="H2258" s="4">
        <f t="shared" si="35"/>
        <v>30789.780000000039</v>
      </c>
      <c r="I2258" s="1"/>
      <c r="J2258" s="3">
        <v>2957</v>
      </c>
      <c r="K2258" s="3"/>
    </row>
    <row r="2259" spans="1:11" s="11" customFormat="1" ht="22.5" hidden="1" customHeight="1" x14ac:dyDescent="0.3">
      <c r="A2259" s="3">
        <v>2021</v>
      </c>
      <c r="B2259" s="3" t="s">
        <v>159</v>
      </c>
      <c r="C2259" s="5">
        <v>44547</v>
      </c>
      <c r="D2259" s="79" t="s">
        <v>475</v>
      </c>
      <c r="E2259" s="3" t="s">
        <v>100</v>
      </c>
      <c r="F2259" s="66"/>
      <c r="G2259" s="66">
        <v>2249</v>
      </c>
      <c r="H2259" s="4">
        <f t="shared" si="35"/>
        <v>28540.780000000039</v>
      </c>
      <c r="I2259" s="1"/>
      <c r="J2259" s="3">
        <v>2958</v>
      </c>
      <c r="K2259" s="3"/>
    </row>
    <row r="2260" spans="1:11" s="11" customFormat="1" ht="22.5" hidden="1" customHeight="1" x14ac:dyDescent="0.3">
      <c r="A2260" s="3">
        <v>2021</v>
      </c>
      <c r="B2260" s="3" t="s">
        <v>159</v>
      </c>
      <c r="C2260" s="5">
        <v>44547</v>
      </c>
      <c r="D2260" s="79" t="s">
        <v>312</v>
      </c>
      <c r="E2260" s="3" t="s">
        <v>100</v>
      </c>
      <c r="F2260" s="66"/>
      <c r="G2260" s="66">
        <v>0.1</v>
      </c>
      <c r="H2260" s="4">
        <f t="shared" si="35"/>
        <v>28540.68000000004</v>
      </c>
      <c r="I2260" s="1"/>
      <c r="J2260" s="3">
        <v>2958</v>
      </c>
      <c r="K2260" s="3"/>
    </row>
    <row r="2261" spans="1:11" s="11" customFormat="1" ht="22.5" hidden="1" customHeight="1" x14ac:dyDescent="0.3">
      <c r="A2261" s="3">
        <v>2021</v>
      </c>
      <c r="B2261" s="3" t="s">
        <v>159</v>
      </c>
      <c r="C2261" s="5">
        <v>44551</v>
      </c>
      <c r="D2261" s="79" t="s">
        <v>359</v>
      </c>
      <c r="E2261" s="3" t="s">
        <v>310</v>
      </c>
      <c r="F2261" s="66">
        <v>7800</v>
      </c>
      <c r="G2261" s="66"/>
      <c r="H2261" s="4">
        <f t="shared" si="35"/>
        <v>36340.680000000037</v>
      </c>
      <c r="I2261" s="1"/>
      <c r="J2261" s="3">
        <v>1315</v>
      </c>
      <c r="K2261" s="3"/>
    </row>
    <row r="2262" spans="1:11" s="11" customFormat="1" ht="22.5" hidden="1" customHeight="1" x14ac:dyDescent="0.3">
      <c r="A2262" s="3">
        <v>2021</v>
      </c>
      <c r="B2262" s="3" t="s">
        <v>159</v>
      </c>
      <c r="C2262" s="5">
        <v>44552</v>
      </c>
      <c r="D2262" s="79" t="s">
        <v>601</v>
      </c>
      <c r="E2262" s="3" t="s">
        <v>310</v>
      </c>
      <c r="F2262" s="66"/>
      <c r="G2262" s="66">
        <v>2100</v>
      </c>
      <c r="H2262" s="4">
        <f t="shared" si="35"/>
        <v>34240.680000000037</v>
      </c>
      <c r="I2262" s="1"/>
      <c r="J2262" s="3" t="s">
        <v>864</v>
      </c>
      <c r="K2262" s="3"/>
    </row>
    <row r="2263" spans="1:11" s="11" customFormat="1" ht="22.5" hidden="1" customHeight="1" x14ac:dyDescent="0.3">
      <c r="A2263" s="3">
        <v>2021</v>
      </c>
      <c r="B2263" s="3" t="s">
        <v>159</v>
      </c>
      <c r="C2263" s="5">
        <v>44552</v>
      </c>
      <c r="D2263" s="79" t="s">
        <v>462</v>
      </c>
      <c r="E2263" s="3" t="s">
        <v>310</v>
      </c>
      <c r="F2263" s="66"/>
      <c r="G2263" s="66">
        <v>499.64</v>
      </c>
      <c r="H2263" s="4">
        <f t="shared" si="35"/>
        <v>33741.040000000037</v>
      </c>
      <c r="I2263" s="1"/>
      <c r="J2263" s="3" t="s">
        <v>865</v>
      </c>
      <c r="K2263" s="3"/>
    </row>
    <row r="2264" spans="1:11" s="11" customFormat="1" ht="22.5" hidden="1" customHeight="1" x14ac:dyDescent="0.3">
      <c r="A2264" s="3">
        <v>2021</v>
      </c>
      <c r="B2264" s="3" t="s">
        <v>159</v>
      </c>
      <c r="C2264" s="5">
        <v>44552</v>
      </c>
      <c r="D2264" s="79" t="s">
        <v>323</v>
      </c>
      <c r="E2264" s="3"/>
      <c r="F2264" s="66"/>
      <c r="G2264" s="66">
        <v>5000</v>
      </c>
      <c r="H2264" s="4">
        <f t="shared" si="35"/>
        <v>28741.040000000037</v>
      </c>
      <c r="I2264" s="1"/>
      <c r="J2264" s="3" t="s">
        <v>854</v>
      </c>
      <c r="K2264" s="3"/>
    </row>
    <row r="2265" spans="1:11" s="11" customFormat="1" ht="22.5" hidden="1" customHeight="1" x14ac:dyDescent="0.3">
      <c r="A2265" s="3">
        <v>2021</v>
      </c>
      <c r="B2265" s="3" t="s">
        <v>159</v>
      </c>
      <c r="C2265" s="5">
        <v>44553</v>
      </c>
      <c r="D2265" s="79" t="s">
        <v>590</v>
      </c>
      <c r="E2265" s="3"/>
      <c r="F2265" s="66">
        <v>100000</v>
      </c>
      <c r="G2265" s="66"/>
      <c r="H2265" s="4">
        <f t="shared" si="35"/>
        <v>128741.04000000004</v>
      </c>
      <c r="I2265" s="1"/>
      <c r="J2265" s="3"/>
      <c r="K2265" s="3"/>
    </row>
    <row r="2266" spans="1:11" s="11" customFormat="1" ht="22.5" hidden="1" customHeight="1" x14ac:dyDescent="0.3">
      <c r="A2266" s="3">
        <v>2021</v>
      </c>
      <c r="B2266" s="3" t="s">
        <v>159</v>
      </c>
      <c r="C2266" s="5">
        <v>44554</v>
      </c>
      <c r="D2266" s="79" t="s">
        <v>151</v>
      </c>
      <c r="E2266" s="3" t="s">
        <v>310</v>
      </c>
      <c r="F2266" s="66">
        <v>23064</v>
      </c>
      <c r="G2266" s="66"/>
      <c r="H2266" s="4">
        <f t="shared" si="35"/>
        <v>151805.04000000004</v>
      </c>
      <c r="I2266" s="1"/>
      <c r="J2266" s="3">
        <v>1323</v>
      </c>
      <c r="K2266" s="3"/>
    </row>
    <row r="2267" spans="1:11" s="11" customFormat="1" ht="22.5" hidden="1" customHeight="1" x14ac:dyDescent="0.3">
      <c r="A2267" s="3">
        <v>2021</v>
      </c>
      <c r="B2267" s="3" t="s">
        <v>159</v>
      </c>
      <c r="C2267" s="5">
        <v>44554</v>
      </c>
      <c r="D2267" s="79" t="s">
        <v>323</v>
      </c>
      <c r="E2267" s="3"/>
      <c r="F2267" s="66"/>
      <c r="G2267" s="66">
        <v>10000</v>
      </c>
      <c r="H2267" s="4">
        <f t="shared" si="35"/>
        <v>141805.04000000004</v>
      </c>
      <c r="I2267" s="1"/>
      <c r="J2267" s="3" t="s">
        <v>855</v>
      </c>
      <c r="K2267" s="3"/>
    </row>
    <row r="2268" spans="1:11" s="11" customFormat="1" ht="22.5" hidden="1" customHeight="1" x14ac:dyDescent="0.3">
      <c r="A2268" s="3">
        <v>2021</v>
      </c>
      <c r="B2268" s="3" t="s">
        <v>159</v>
      </c>
      <c r="C2268" s="5">
        <v>44555</v>
      </c>
      <c r="D2268" s="79" t="s">
        <v>158</v>
      </c>
      <c r="E2268" s="3" t="s">
        <v>310</v>
      </c>
      <c r="F2268" s="66">
        <v>14950</v>
      </c>
      <c r="G2268" s="66"/>
      <c r="H2268" s="4">
        <f t="shared" si="35"/>
        <v>156755.04000000004</v>
      </c>
      <c r="I2268" s="1"/>
      <c r="J2268" s="3">
        <v>1324</v>
      </c>
      <c r="K2268" s="3"/>
    </row>
    <row r="2269" spans="1:11" s="11" customFormat="1" ht="22.5" hidden="1" customHeight="1" x14ac:dyDescent="0.3">
      <c r="A2269" s="3">
        <v>2021</v>
      </c>
      <c r="B2269" s="3" t="s">
        <v>159</v>
      </c>
      <c r="C2269" s="5">
        <v>44558</v>
      </c>
      <c r="D2269" s="79" t="s">
        <v>45</v>
      </c>
      <c r="E2269" s="3" t="s">
        <v>310</v>
      </c>
      <c r="F2269" s="66">
        <v>8250</v>
      </c>
      <c r="G2269" s="66"/>
      <c r="H2269" s="4">
        <f t="shared" si="35"/>
        <v>165005.04000000004</v>
      </c>
      <c r="I2269" s="1"/>
      <c r="J2269" s="3">
        <v>1325</v>
      </c>
      <c r="K2269" s="3"/>
    </row>
    <row r="2270" spans="1:11" s="11" customFormat="1" ht="22.5" hidden="1" customHeight="1" x14ac:dyDescent="0.3">
      <c r="A2270" s="3">
        <v>2021</v>
      </c>
      <c r="B2270" s="3" t="s">
        <v>159</v>
      </c>
      <c r="C2270" s="5">
        <v>44559</v>
      </c>
      <c r="D2270" s="79" t="s">
        <v>547</v>
      </c>
      <c r="E2270" s="3" t="s">
        <v>100</v>
      </c>
      <c r="F2270" s="66"/>
      <c r="G2270" s="66">
        <v>800</v>
      </c>
      <c r="H2270" s="4">
        <f t="shared" si="35"/>
        <v>164205.04000000004</v>
      </c>
      <c r="I2270" s="1"/>
      <c r="J2270" s="3" t="s">
        <v>863</v>
      </c>
      <c r="K2270" s="3"/>
    </row>
    <row r="2271" spans="1:11" s="11" customFormat="1" ht="22.5" hidden="1" customHeight="1" x14ac:dyDescent="0.3">
      <c r="A2271" s="3">
        <v>2021</v>
      </c>
      <c r="B2271" s="3" t="s">
        <v>159</v>
      </c>
      <c r="C2271" s="5">
        <v>44559</v>
      </c>
      <c r="D2271" s="79" t="s">
        <v>554</v>
      </c>
      <c r="E2271" s="3" t="s">
        <v>100</v>
      </c>
      <c r="F2271" s="66"/>
      <c r="G2271" s="66">
        <v>665</v>
      </c>
      <c r="H2271" s="4">
        <f t="shared" si="35"/>
        <v>163540.04000000004</v>
      </c>
      <c r="I2271" s="1"/>
      <c r="J2271" s="3" t="s">
        <v>862</v>
      </c>
      <c r="K2271" s="3"/>
    </row>
    <row r="2272" spans="1:11" s="11" customFormat="1" ht="22.5" hidden="1" customHeight="1" x14ac:dyDescent="0.3">
      <c r="A2272" s="3">
        <v>2021</v>
      </c>
      <c r="B2272" s="3" t="s">
        <v>159</v>
      </c>
      <c r="C2272" s="5">
        <v>44559</v>
      </c>
      <c r="D2272" s="79" t="s">
        <v>521</v>
      </c>
      <c r="E2272" s="3" t="s">
        <v>100</v>
      </c>
      <c r="F2272" s="66"/>
      <c r="G2272" s="66">
        <v>1470.4</v>
      </c>
      <c r="H2272" s="4">
        <f t="shared" si="35"/>
        <v>162069.64000000004</v>
      </c>
      <c r="I2272" s="1"/>
      <c r="J2272" s="3" t="s">
        <v>861</v>
      </c>
      <c r="K2272" s="3"/>
    </row>
    <row r="2273" spans="1:11" s="11" customFormat="1" ht="22.5" hidden="1" customHeight="1" x14ac:dyDescent="0.3">
      <c r="A2273" s="3">
        <v>2021</v>
      </c>
      <c r="B2273" s="3" t="s">
        <v>159</v>
      </c>
      <c r="C2273" s="5">
        <v>44559</v>
      </c>
      <c r="D2273" s="79" t="s">
        <v>551</v>
      </c>
      <c r="E2273" s="3" t="s">
        <v>100</v>
      </c>
      <c r="F2273" s="66"/>
      <c r="G2273" s="66">
        <v>1310</v>
      </c>
      <c r="H2273" s="4">
        <f t="shared" si="35"/>
        <v>160759.64000000004</v>
      </c>
      <c r="I2273" s="1"/>
      <c r="J2273" s="3" t="s">
        <v>857</v>
      </c>
      <c r="K2273" s="3"/>
    </row>
    <row r="2274" spans="1:11" s="11" customFormat="1" ht="22.5" hidden="1" customHeight="1" x14ac:dyDescent="0.3">
      <c r="A2274" s="3">
        <v>2021</v>
      </c>
      <c r="B2274" s="3" t="s">
        <v>159</v>
      </c>
      <c r="C2274" s="5">
        <v>44559</v>
      </c>
      <c r="D2274" s="79" t="s">
        <v>602</v>
      </c>
      <c r="E2274" s="3" t="s">
        <v>100</v>
      </c>
      <c r="F2274" s="66"/>
      <c r="G2274" s="66">
        <v>1000</v>
      </c>
      <c r="H2274" s="4">
        <f t="shared" si="35"/>
        <v>159759.64000000004</v>
      </c>
      <c r="I2274" s="1"/>
      <c r="J2274" s="3" t="s">
        <v>858</v>
      </c>
      <c r="K2274" s="3"/>
    </row>
    <row r="2275" spans="1:11" s="11" customFormat="1" ht="22.5" hidden="1" customHeight="1" x14ac:dyDescent="0.3">
      <c r="A2275" s="3">
        <v>2021</v>
      </c>
      <c r="B2275" s="3" t="s">
        <v>159</v>
      </c>
      <c r="C2275" s="5">
        <v>44559</v>
      </c>
      <c r="D2275" s="79" t="s">
        <v>283</v>
      </c>
      <c r="E2275" s="3" t="s">
        <v>100</v>
      </c>
      <c r="F2275" s="66"/>
      <c r="G2275" s="66">
        <v>253</v>
      </c>
      <c r="H2275" s="4">
        <f t="shared" si="35"/>
        <v>159506.64000000004</v>
      </c>
      <c r="I2275" s="1"/>
      <c r="J2275" s="3" t="s">
        <v>859</v>
      </c>
      <c r="K2275" s="3"/>
    </row>
    <row r="2276" spans="1:11" s="11" customFormat="1" ht="22.5" hidden="1" customHeight="1" x14ac:dyDescent="0.3">
      <c r="A2276" s="3">
        <v>2021</v>
      </c>
      <c r="B2276" s="3" t="s">
        <v>159</v>
      </c>
      <c r="C2276" s="5">
        <v>44559</v>
      </c>
      <c r="D2276" s="79" t="s">
        <v>283</v>
      </c>
      <c r="E2276" s="3" t="s">
        <v>100</v>
      </c>
      <c r="F2276" s="66"/>
      <c r="G2276" s="66">
        <v>6301.49</v>
      </c>
      <c r="H2276" s="4">
        <f t="shared" si="35"/>
        <v>153205.15000000005</v>
      </c>
      <c r="I2276" s="1"/>
      <c r="J2276" s="3" t="s">
        <v>860</v>
      </c>
      <c r="K2276" s="3"/>
    </row>
    <row r="2277" spans="1:11" s="11" customFormat="1" ht="22.5" hidden="1" customHeight="1" x14ac:dyDescent="0.3">
      <c r="A2277" s="3">
        <v>2021</v>
      </c>
      <c r="B2277" s="3" t="s">
        <v>159</v>
      </c>
      <c r="C2277" s="5">
        <v>44560</v>
      </c>
      <c r="D2277" s="79" t="s">
        <v>177</v>
      </c>
      <c r="E2277" s="3" t="s">
        <v>310</v>
      </c>
      <c r="F2277" s="66">
        <v>700</v>
      </c>
      <c r="G2277" s="66"/>
      <c r="H2277" s="4">
        <f t="shared" si="35"/>
        <v>153905.15000000005</v>
      </c>
      <c r="I2277" s="1"/>
      <c r="J2277" s="3">
        <v>1326</v>
      </c>
      <c r="K2277" s="3"/>
    </row>
    <row r="2278" spans="1:11" s="11" customFormat="1" ht="22.5" hidden="1" customHeight="1" x14ac:dyDescent="0.3">
      <c r="A2278" s="3">
        <v>2021</v>
      </c>
      <c r="B2278" s="3" t="s">
        <v>159</v>
      </c>
      <c r="C2278" s="5">
        <v>44560</v>
      </c>
      <c r="D2278" s="79" t="s">
        <v>603</v>
      </c>
      <c r="E2278" s="3"/>
      <c r="F2278" s="66"/>
      <c r="G2278" s="66">
        <v>5658</v>
      </c>
      <c r="H2278" s="4">
        <f t="shared" si="35"/>
        <v>148247.15000000005</v>
      </c>
      <c r="I2278" s="1"/>
      <c r="J2278" s="3" t="s">
        <v>856</v>
      </c>
      <c r="K2278" s="3"/>
    </row>
    <row r="2279" spans="1:11" s="97" customFormat="1" ht="22.5" hidden="1" customHeight="1" x14ac:dyDescent="0.3">
      <c r="A2279" s="35">
        <v>2021</v>
      </c>
      <c r="B2279" s="35" t="s">
        <v>159</v>
      </c>
      <c r="C2279" s="63">
        <v>44561</v>
      </c>
      <c r="D2279" s="36" t="s">
        <v>39</v>
      </c>
      <c r="E2279" s="35" t="s">
        <v>310</v>
      </c>
      <c r="F2279" s="69">
        <v>2750</v>
      </c>
      <c r="G2279" s="69"/>
      <c r="H2279" s="70">
        <f t="shared" si="35"/>
        <v>150997.15000000005</v>
      </c>
      <c r="I2279" s="36"/>
      <c r="J2279" s="35">
        <v>1331</v>
      </c>
      <c r="K2279" s="35"/>
    </row>
    <row r="2280" spans="1:11" s="11" customFormat="1" ht="22.5" hidden="1" customHeight="1" x14ac:dyDescent="0.3">
      <c r="A2280" s="3">
        <v>2021</v>
      </c>
      <c r="B2280" s="3" t="s">
        <v>159</v>
      </c>
      <c r="C2280" s="5">
        <v>44561</v>
      </c>
      <c r="D2280" s="79" t="s">
        <v>39</v>
      </c>
      <c r="E2280" s="3" t="s">
        <v>310</v>
      </c>
      <c r="F2280" s="66">
        <v>1300</v>
      </c>
      <c r="G2280" s="66"/>
      <c r="H2280" s="4">
        <f t="shared" si="35"/>
        <v>152297.15000000005</v>
      </c>
      <c r="I2280" s="1"/>
      <c r="J2280" s="3">
        <v>1327</v>
      </c>
      <c r="K2280" s="3"/>
    </row>
    <row r="2281" spans="1:11" s="80" customFormat="1" ht="22.5" hidden="1" customHeight="1" thickBot="1" x14ac:dyDescent="0.35">
      <c r="A2281" s="34">
        <v>2021</v>
      </c>
      <c r="B2281" s="34" t="s">
        <v>159</v>
      </c>
      <c r="C2281" s="19">
        <v>44561</v>
      </c>
      <c r="D2281" s="132" t="s">
        <v>461</v>
      </c>
      <c r="E2281" s="34" t="s">
        <v>310</v>
      </c>
      <c r="F2281" s="71">
        <v>2400</v>
      </c>
      <c r="G2281" s="71"/>
      <c r="H2281" s="22">
        <f t="shared" si="35"/>
        <v>154697.15000000005</v>
      </c>
      <c r="I2281" s="24"/>
      <c r="J2281" s="34">
        <v>1328</v>
      </c>
      <c r="K2281" s="34"/>
    </row>
    <row r="2282" spans="1:11" s="11" customFormat="1" ht="22.5" hidden="1" customHeight="1" x14ac:dyDescent="0.3">
      <c r="A2282" s="3">
        <v>2022</v>
      </c>
      <c r="B2282" s="3" t="s">
        <v>104</v>
      </c>
      <c r="C2282" s="5">
        <v>44562</v>
      </c>
      <c r="D2282" s="79" t="s">
        <v>323</v>
      </c>
      <c r="E2282" s="3" t="s">
        <v>99</v>
      </c>
      <c r="F2282" s="66"/>
      <c r="G2282" s="66">
        <v>10000</v>
      </c>
      <c r="H2282" s="4">
        <f t="shared" si="35"/>
        <v>144697.15000000005</v>
      </c>
      <c r="I2282" s="1"/>
      <c r="J2282" s="3" t="s">
        <v>867</v>
      </c>
      <c r="K2282" s="3"/>
    </row>
    <row r="2283" spans="1:11" s="11" customFormat="1" ht="22.5" hidden="1" customHeight="1" x14ac:dyDescent="0.3">
      <c r="A2283" s="3">
        <v>2022</v>
      </c>
      <c r="B2283" s="3" t="s">
        <v>104</v>
      </c>
      <c r="C2283" s="5">
        <v>44565</v>
      </c>
      <c r="D2283" s="79" t="s">
        <v>177</v>
      </c>
      <c r="E2283" s="3" t="s">
        <v>310</v>
      </c>
      <c r="F2283" s="66">
        <v>70</v>
      </c>
      <c r="G2283" s="66"/>
      <c r="H2283" s="4">
        <f t="shared" si="35"/>
        <v>144767.15000000005</v>
      </c>
      <c r="I2283" s="1"/>
      <c r="J2283" s="3" t="s">
        <v>935</v>
      </c>
      <c r="K2283" s="3"/>
    </row>
    <row r="2284" spans="1:11" s="11" customFormat="1" ht="22.5" hidden="1" customHeight="1" x14ac:dyDescent="0.3">
      <c r="A2284" s="3">
        <v>2022</v>
      </c>
      <c r="B2284" s="3" t="s">
        <v>104</v>
      </c>
      <c r="C2284" s="5">
        <v>44565</v>
      </c>
      <c r="D2284" s="79" t="s">
        <v>26</v>
      </c>
      <c r="E2284" s="3" t="s">
        <v>310</v>
      </c>
      <c r="F2284" s="66">
        <v>3475</v>
      </c>
      <c r="G2284" s="66"/>
      <c r="H2284" s="4">
        <f t="shared" si="35"/>
        <v>148242.15000000005</v>
      </c>
      <c r="I2284" s="1"/>
      <c r="J2284" s="3">
        <v>1361</v>
      </c>
      <c r="K2284" s="3"/>
    </row>
    <row r="2285" spans="1:11" s="11" customFormat="1" ht="22.5" hidden="1" customHeight="1" x14ac:dyDescent="0.3">
      <c r="A2285" s="3">
        <v>2022</v>
      </c>
      <c r="B2285" s="3" t="s">
        <v>104</v>
      </c>
      <c r="C2285" s="5">
        <v>44566</v>
      </c>
      <c r="D2285" s="79" t="s">
        <v>601</v>
      </c>
      <c r="E2285" s="3" t="s">
        <v>100</v>
      </c>
      <c r="F2285" s="66"/>
      <c r="G2285" s="66">
        <v>4600</v>
      </c>
      <c r="H2285" s="4">
        <f t="shared" si="35"/>
        <v>143642.15000000005</v>
      </c>
      <c r="I2285" s="1"/>
      <c r="J2285" s="3">
        <v>3027</v>
      </c>
      <c r="K2285" s="3"/>
    </row>
    <row r="2286" spans="1:11" s="11" customFormat="1" ht="22.5" hidden="1" customHeight="1" x14ac:dyDescent="0.3">
      <c r="A2286" s="3">
        <v>2022</v>
      </c>
      <c r="B2286" s="3" t="s">
        <v>104</v>
      </c>
      <c r="C2286" s="5">
        <v>44567</v>
      </c>
      <c r="D2286" s="79" t="s">
        <v>608</v>
      </c>
      <c r="E2286" s="3" t="s">
        <v>310</v>
      </c>
      <c r="F2286" s="66">
        <v>1000</v>
      </c>
      <c r="G2286" s="66"/>
      <c r="H2286" s="4">
        <f t="shared" si="35"/>
        <v>144642.15000000005</v>
      </c>
      <c r="I2286" s="1"/>
      <c r="J2286" s="3">
        <v>1362</v>
      </c>
      <c r="K2286" s="3"/>
    </row>
    <row r="2287" spans="1:11" s="11" customFormat="1" ht="22.5" hidden="1" customHeight="1" x14ac:dyDescent="0.3">
      <c r="A2287" s="3">
        <v>2022</v>
      </c>
      <c r="B2287" s="3" t="s">
        <v>104</v>
      </c>
      <c r="C2287" s="5">
        <v>44568</v>
      </c>
      <c r="D2287" s="79" t="s">
        <v>86</v>
      </c>
      <c r="E2287" s="3" t="s">
        <v>99</v>
      </c>
      <c r="F2287" s="66"/>
      <c r="G2287" s="66">
        <v>17590.599999999999</v>
      </c>
      <c r="H2287" s="4">
        <f t="shared" si="35"/>
        <v>127051.55000000005</v>
      </c>
      <c r="I2287" s="1"/>
      <c r="J2287" s="3" t="s">
        <v>868</v>
      </c>
      <c r="K2287" s="3"/>
    </row>
    <row r="2288" spans="1:11" s="11" customFormat="1" ht="22.5" hidden="1" customHeight="1" x14ac:dyDescent="0.3">
      <c r="A2288" s="3">
        <v>2022</v>
      </c>
      <c r="B2288" s="3" t="s">
        <v>104</v>
      </c>
      <c r="C2288" s="5">
        <v>44568</v>
      </c>
      <c r="D2288" s="79" t="s">
        <v>1479</v>
      </c>
      <c r="E2288" s="3" t="s">
        <v>99</v>
      </c>
      <c r="F2288" s="66"/>
      <c r="G2288" s="66">
        <v>1600</v>
      </c>
      <c r="H2288" s="4">
        <f t="shared" si="35"/>
        <v>125451.55000000005</v>
      </c>
      <c r="I2288" s="1"/>
      <c r="J2288" s="3" t="s">
        <v>869</v>
      </c>
      <c r="K2288" s="3"/>
    </row>
    <row r="2289" spans="1:11" s="11" customFormat="1" ht="22.5" hidden="1" customHeight="1" x14ac:dyDescent="0.3">
      <c r="A2289" s="3">
        <v>2022</v>
      </c>
      <c r="B2289" s="3" t="s">
        <v>104</v>
      </c>
      <c r="C2289" s="5">
        <v>44569</v>
      </c>
      <c r="D2289" s="79" t="s">
        <v>376</v>
      </c>
      <c r="E2289" s="3" t="s">
        <v>100</v>
      </c>
      <c r="F2289" s="66"/>
      <c r="G2289" s="66">
        <v>800</v>
      </c>
      <c r="H2289" s="4">
        <f t="shared" si="35"/>
        <v>124651.55000000005</v>
      </c>
      <c r="I2289" s="1"/>
      <c r="J2289" s="3">
        <v>3028</v>
      </c>
      <c r="K2289" s="3"/>
    </row>
    <row r="2290" spans="1:11" s="11" customFormat="1" ht="22.5" hidden="1" customHeight="1" x14ac:dyDescent="0.3">
      <c r="A2290" s="3">
        <v>2022</v>
      </c>
      <c r="B2290" s="3" t="s">
        <v>104</v>
      </c>
      <c r="C2290" s="5">
        <v>44569</v>
      </c>
      <c r="D2290" s="79" t="s">
        <v>604</v>
      </c>
      <c r="E2290" s="3" t="s">
        <v>99</v>
      </c>
      <c r="F2290" s="66"/>
      <c r="G2290" s="66">
        <v>1000</v>
      </c>
      <c r="H2290" s="4">
        <f t="shared" si="35"/>
        <v>123651.55000000005</v>
      </c>
      <c r="I2290" s="1"/>
      <c r="J2290" s="3" t="s">
        <v>870</v>
      </c>
      <c r="K2290" s="3"/>
    </row>
    <row r="2291" spans="1:11" s="11" customFormat="1" ht="22.5" hidden="1" customHeight="1" x14ac:dyDescent="0.3">
      <c r="A2291" s="3">
        <v>2022</v>
      </c>
      <c r="B2291" s="3" t="s">
        <v>104</v>
      </c>
      <c r="C2291" s="5">
        <v>44569</v>
      </c>
      <c r="D2291" s="79" t="s">
        <v>562</v>
      </c>
      <c r="E2291" s="3" t="s">
        <v>100</v>
      </c>
      <c r="F2291" s="66"/>
      <c r="G2291" s="66">
        <v>426.8</v>
      </c>
      <c r="H2291" s="4">
        <f t="shared" si="35"/>
        <v>123224.75000000004</v>
      </c>
      <c r="I2291" s="1"/>
      <c r="J2291" s="3">
        <v>3029</v>
      </c>
      <c r="K2291" s="3"/>
    </row>
    <row r="2292" spans="1:11" s="11" customFormat="1" ht="22.5" hidden="1" customHeight="1" x14ac:dyDescent="0.3">
      <c r="A2292" s="3">
        <v>2022</v>
      </c>
      <c r="B2292" s="3" t="s">
        <v>104</v>
      </c>
      <c r="C2292" s="5">
        <v>44570</v>
      </c>
      <c r="D2292" s="1" t="s">
        <v>484</v>
      </c>
      <c r="E2292" s="3" t="s">
        <v>100</v>
      </c>
      <c r="F2292" s="66"/>
      <c r="G2292" s="66">
        <v>1000</v>
      </c>
      <c r="H2292" s="4">
        <f t="shared" si="35"/>
        <v>122224.75000000004</v>
      </c>
      <c r="I2292" s="1"/>
      <c r="J2292" s="3">
        <v>3030</v>
      </c>
      <c r="K2292" s="3"/>
    </row>
    <row r="2293" spans="1:11" s="11" customFormat="1" ht="22.5" hidden="1" customHeight="1" x14ac:dyDescent="0.3">
      <c r="A2293" s="3">
        <v>2022</v>
      </c>
      <c r="B2293" s="3" t="s">
        <v>104</v>
      </c>
      <c r="C2293" s="5">
        <v>44570</v>
      </c>
      <c r="D2293" s="1" t="s">
        <v>177</v>
      </c>
      <c r="E2293" s="3" t="s">
        <v>100</v>
      </c>
      <c r="F2293" s="66"/>
      <c r="G2293" s="66">
        <v>1750</v>
      </c>
      <c r="H2293" s="4">
        <f t="shared" si="35"/>
        <v>120474.75000000004</v>
      </c>
      <c r="I2293" s="1"/>
      <c r="J2293" s="3">
        <v>3031</v>
      </c>
      <c r="K2293" s="3"/>
    </row>
    <row r="2294" spans="1:11" s="11" customFormat="1" ht="22.5" hidden="1" customHeight="1" x14ac:dyDescent="0.3">
      <c r="A2294" s="3">
        <v>2022</v>
      </c>
      <c r="B2294" s="3" t="s">
        <v>104</v>
      </c>
      <c r="C2294" s="5">
        <v>44570</v>
      </c>
      <c r="D2294" s="1" t="s">
        <v>111</v>
      </c>
      <c r="E2294" s="3" t="s">
        <v>100</v>
      </c>
      <c r="F2294" s="66"/>
      <c r="G2294" s="66">
        <v>960</v>
      </c>
      <c r="H2294" s="4">
        <f t="shared" si="35"/>
        <v>119514.75000000004</v>
      </c>
      <c r="I2294" s="1"/>
      <c r="J2294" s="3">
        <v>3032</v>
      </c>
      <c r="K2294" s="3"/>
    </row>
    <row r="2295" spans="1:11" s="11" customFormat="1" ht="22.5" hidden="1" customHeight="1" x14ac:dyDescent="0.3">
      <c r="A2295" s="3">
        <v>2022</v>
      </c>
      <c r="B2295" s="3" t="s">
        <v>104</v>
      </c>
      <c r="C2295" s="5">
        <v>44570</v>
      </c>
      <c r="D2295" s="1" t="s">
        <v>183</v>
      </c>
      <c r="E2295" s="3" t="s">
        <v>100</v>
      </c>
      <c r="F2295" s="66"/>
      <c r="G2295" s="66">
        <v>2380</v>
      </c>
      <c r="H2295" s="4">
        <f t="shared" si="35"/>
        <v>117134.75000000004</v>
      </c>
      <c r="I2295" s="1"/>
      <c r="J2295" s="3">
        <v>3033</v>
      </c>
      <c r="K2295" s="3"/>
    </row>
    <row r="2296" spans="1:11" s="11" customFormat="1" ht="22.5" hidden="1" customHeight="1" x14ac:dyDescent="0.3">
      <c r="A2296" s="3">
        <v>2022</v>
      </c>
      <c r="B2296" s="3" t="s">
        <v>104</v>
      </c>
      <c r="C2296" s="5">
        <v>44570</v>
      </c>
      <c r="D2296" s="1" t="s">
        <v>396</v>
      </c>
      <c r="E2296" s="3" t="s">
        <v>100</v>
      </c>
      <c r="F2296" s="66"/>
      <c r="G2296" s="66">
        <v>6400</v>
      </c>
      <c r="H2296" s="4">
        <f t="shared" si="35"/>
        <v>110734.75000000004</v>
      </c>
      <c r="I2296" s="1"/>
      <c r="J2296" s="3">
        <v>3034</v>
      </c>
      <c r="K2296" s="3"/>
    </row>
    <row r="2297" spans="1:11" s="11" customFormat="1" ht="22.5" hidden="1" customHeight="1" x14ac:dyDescent="0.3">
      <c r="A2297" s="3">
        <v>2022</v>
      </c>
      <c r="B2297" s="3" t="s">
        <v>104</v>
      </c>
      <c r="C2297" s="5">
        <v>44570</v>
      </c>
      <c r="D2297" s="1" t="s">
        <v>261</v>
      </c>
      <c r="E2297" s="3" t="s">
        <v>100</v>
      </c>
      <c r="F2297" s="66"/>
      <c r="G2297" s="66">
        <v>3350</v>
      </c>
      <c r="H2297" s="4">
        <f t="shared" si="35"/>
        <v>107384.75000000004</v>
      </c>
      <c r="I2297" s="1"/>
      <c r="J2297" s="3">
        <v>3035</v>
      </c>
      <c r="K2297" s="3"/>
    </row>
    <row r="2298" spans="1:11" s="11" customFormat="1" ht="22.5" hidden="1" customHeight="1" x14ac:dyDescent="0.3">
      <c r="A2298" s="3">
        <v>2022</v>
      </c>
      <c r="B2298" s="3" t="s">
        <v>104</v>
      </c>
      <c r="C2298" s="5">
        <v>44570</v>
      </c>
      <c r="D2298" s="1" t="s">
        <v>537</v>
      </c>
      <c r="E2298" s="3" t="s">
        <v>100</v>
      </c>
      <c r="F2298" s="66"/>
      <c r="G2298" s="66">
        <v>6006.7</v>
      </c>
      <c r="H2298" s="4">
        <f t="shared" si="35"/>
        <v>101378.05000000005</v>
      </c>
      <c r="I2298" s="1"/>
      <c r="J2298" s="3">
        <v>3036</v>
      </c>
      <c r="K2298" s="3"/>
    </row>
    <row r="2299" spans="1:11" s="11" customFormat="1" ht="22.5" hidden="1" customHeight="1" x14ac:dyDescent="0.3">
      <c r="A2299" s="3">
        <v>2022</v>
      </c>
      <c r="B2299" s="3" t="s">
        <v>104</v>
      </c>
      <c r="C2299" s="5">
        <v>44570</v>
      </c>
      <c r="D2299" s="1" t="s">
        <v>473</v>
      </c>
      <c r="E2299" s="3" t="s">
        <v>100</v>
      </c>
      <c r="F2299" s="66"/>
      <c r="G2299" s="66">
        <v>12700</v>
      </c>
      <c r="H2299" s="4">
        <f t="shared" si="35"/>
        <v>88678.050000000047</v>
      </c>
      <c r="I2299" s="1"/>
      <c r="J2299" s="3">
        <v>3037</v>
      </c>
      <c r="K2299" s="3"/>
    </row>
    <row r="2300" spans="1:11" s="97" customFormat="1" ht="22.5" hidden="1" customHeight="1" x14ac:dyDescent="0.3">
      <c r="A2300" s="35">
        <v>2022</v>
      </c>
      <c r="B2300" s="35" t="s">
        <v>104</v>
      </c>
      <c r="C2300" s="63">
        <v>44570</v>
      </c>
      <c r="D2300" s="36" t="s">
        <v>182</v>
      </c>
      <c r="E2300" s="35" t="s">
        <v>100</v>
      </c>
      <c r="F2300" s="69"/>
      <c r="G2300" s="69">
        <v>35322.870000000003</v>
      </c>
      <c r="H2300" s="70">
        <f t="shared" si="35"/>
        <v>53355.180000000044</v>
      </c>
      <c r="I2300" s="36"/>
      <c r="J2300" s="35">
        <v>3023</v>
      </c>
      <c r="K2300" s="35"/>
    </row>
    <row r="2301" spans="1:11" s="11" customFormat="1" ht="22.5" hidden="1" customHeight="1" x14ac:dyDescent="0.3">
      <c r="A2301" s="3">
        <v>2022</v>
      </c>
      <c r="B2301" s="3" t="s">
        <v>104</v>
      </c>
      <c r="C2301" s="5">
        <v>44570</v>
      </c>
      <c r="D2301" s="1" t="s">
        <v>404</v>
      </c>
      <c r="E2301" s="3" t="s">
        <v>100</v>
      </c>
      <c r="F2301" s="66"/>
      <c r="G2301" s="66">
        <v>28257.1</v>
      </c>
      <c r="H2301" s="4">
        <f t="shared" si="35"/>
        <v>25098.080000000045</v>
      </c>
      <c r="I2301" s="1"/>
      <c r="J2301" s="3">
        <v>3038</v>
      </c>
      <c r="K2301" s="3"/>
    </row>
    <row r="2302" spans="1:11" s="11" customFormat="1" ht="22.5" hidden="1" customHeight="1" x14ac:dyDescent="0.3">
      <c r="A2302" s="3">
        <v>2022</v>
      </c>
      <c r="B2302" s="3" t="s">
        <v>104</v>
      </c>
      <c r="C2302" s="5">
        <v>44570</v>
      </c>
      <c r="D2302" s="1" t="s">
        <v>462</v>
      </c>
      <c r="E2302" s="3" t="s">
        <v>100</v>
      </c>
      <c r="F2302" s="66"/>
      <c r="G2302" s="66">
        <v>7000</v>
      </c>
      <c r="H2302" s="4">
        <f t="shared" si="35"/>
        <v>18098.080000000045</v>
      </c>
      <c r="I2302" s="1"/>
      <c r="J2302" s="3">
        <v>3039</v>
      </c>
      <c r="K2302" s="3"/>
    </row>
    <row r="2303" spans="1:11" s="97" customFormat="1" ht="22.5" hidden="1" customHeight="1" x14ac:dyDescent="0.3">
      <c r="A2303" s="35">
        <v>2022</v>
      </c>
      <c r="B2303" s="35" t="s">
        <v>104</v>
      </c>
      <c r="C2303" s="63">
        <v>44570</v>
      </c>
      <c r="D2303" s="36" t="s">
        <v>525</v>
      </c>
      <c r="E2303" s="35" t="s">
        <v>100</v>
      </c>
      <c r="F2303" s="69"/>
      <c r="G2303" s="69">
        <v>7035.4</v>
      </c>
      <c r="H2303" s="70">
        <f t="shared" si="35"/>
        <v>11062.680000000046</v>
      </c>
      <c r="I2303" s="36"/>
      <c r="J2303" s="35" t="s">
        <v>934</v>
      </c>
      <c r="K2303" s="35"/>
    </row>
    <row r="2304" spans="1:11" s="11" customFormat="1" ht="22.5" hidden="1" customHeight="1" x14ac:dyDescent="0.3">
      <c r="A2304" s="3">
        <v>2022</v>
      </c>
      <c r="B2304" s="3" t="s">
        <v>104</v>
      </c>
      <c r="C2304" s="5">
        <v>44570</v>
      </c>
      <c r="D2304" s="1" t="s">
        <v>313</v>
      </c>
      <c r="E2304" s="3"/>
      <c r="F2304" s="66">
        <v>100000</v>
      </c>
      <c r="G2304" s="66"/>
      <c r="H2304" s="4">
        <f t="shared" si="35"/>
        <v>111062.68000000005</v>
      </c>
      <c r="I2304" s="1"/>
      <c r="J2304" s="3" t="s">
        <v>17</v>
      </c>
      <c r="K2304" s="3"/>
    </row>
    <row r="2305" spans="1:11" s="11" customFormat="1" ht="22.5" hidden="1" customHeight="1" x14ac:dyDescent="0.3">
      <c r="A2305" s="3">
        <v>2022</v>
      </c>
      <c r="B2305" s="3" t="s">
        <v>104</v>
      </c>
      <c r="C2305" s="5">
        <v>44570</v>
      </c>
      <c r="D2305" s="1" t="s">
        <v>501</v>
      </c>
      <c r="E2305" s="3" t="s">
        <v>100</v>
      </c>
      <c r="F2305" s="66"/>
      <c r="G2305" s="66">
        <v>16463.400000000001</v>
      </c>
      <c r="H2305" s="4">
        <f t="shared" si="35"/>
        <v>94599.280000000057</v>
      </c>
      <c r="I2305" s="1"/>
      <c r="J2305" s="3">
        <v>3040</v>
      </c>
      <c r="K2305" s="3"/>
    </row>
    <row r="2306" spans="1:11" s="11" customFormat="1" ht="22.5" hidden="1" customHeight="1" x14ac:dyDescent="0.3">
      <c r="A2306" s="3">
        <v>2022</v>
      </c>
      <c r="B2306" s="3" t="s">
        <v>104</v>
      </c>
      <c r="C2306" s="5">
        <v>44570</v>
      </c>
      <c r="D2306" s="1" t="s">
        <v>502</v>
      </c>
      <c r="E2306" s="3" t="s">
        <v>100</v>
      </c>
      <c r="F2306" s="66"/>
      <c r="G2306" s="66">
        <v>9232.2000000000007</v>
      </c>
      <c r="H2306" s="4">
        <f t="shared" si="35"/>
        <v>85367.08000000006</v>
      </c>
      <c r="I2306" s="1"/>
      <c r="J2306" s="3">
        <v>3041</v>
      </c>
      <c r="K2306" s="3"/>
    </row>
    <row r="2307" spans="1:11" s="11" customFormat="1" ht="22.5" hidden="1" customHeight="1" x14ac:dyDescent="0.3">
      <c r="A2307" s="3">
        <v>2022</v>
      </c>
      <c r="B2307" s="3" t="s">
        <v>104</v>
      </c>
      <c r="C2307" s="5">
        <v>44570</v>
      </c>
      <c r="D2307" s="1" t="s">
        <v>506</v>
      </c>
      <c r="E2307" s="3" t="s">
        <v>100</v>
      </c>
      <c r="F2307" s="66"/>
      <c r="G2307" s="66">
        <v>2890</v>
      </c>
      <c r="H2307" s="4">
        <f t="shared" si="35"/>
        <v>82477.08000000006</v>
      </c>
      <c r="I2307" s="1"/>
      <c r="J2307" s="3">
        <v>3042</v>
      </c>
      <c r="K2307" s="3"/>
    </row>
    <row r="2308" spans="1:11" s="11" customFormat="1" ht="22.5" hidden="1" customHeight="1" x14ac:dyDescent="0.3">
      <c r="A2308" s="3">
        <v>2022</v>
      </c>
      <c r="B2308" s="3" t="s">
        <v>104</v>
      </c>
      <c r="C2308" s="5">
        <v>44570</v>
      </c>
      <c r="D2308" s="1" t="s">
        <v>507</v>
      </c>
      <c r="E2308" s="3" t="s">
        <v>100</v>
      </c>
      <c r="F2308" s="66"/>
      <c r="G2308" s="66">
        <v>980.4</v>
      </c>
      <c r="H2308" s="4">
        <f t="shared" ref="H2308:H2371" si="36">H2307+F2308-G2308</f>
        <v>81496.680000000066</v>
      </c>
      <c r="I2308" s="1"/>
      <c r="J2308" s="3">
        <v>3043</v>
      </c>
      <c r="K2308" s="3"/>
    </row>
    <row r="2309" spans="1:11" s="11" customFormat="1" ht="22.5" hidden="1" customHeight="1" x14ac:dyDescent="0.3">
      <c r="A2309" s="3">
        <v>2022</v>
      </c>
      <c r="B2309" s="3" t="s">
        <v>104</v>
      </c>
      <c r="C2309" s="5">
        <v>44570</v>
      </c>
      <c r="D2309" s="1" t="s">
        <v>551</v>
      </c>
      <c r="E2309" s="3" t="s">
        <v>100</v>
      </c>
      <c r="F2309" s="66"/>
      <c r="G2309" s="66">
        <v>1155</v>
      </c>
      <c r="H2309" s="4">
        <f t="shared" si="36"/>
        <v>80341.680000000066</v>
      </c>
      <c r="I2309" s="1"/>
      <c r="J2309" s="3">
        <v>3045</v>
      </c>
      <c r="K2309" s="3"/>
    </row>
    <row r="2310" spans="1:11" s="11" customFormat="1" ht="22.5" hidden="1" customHeight="1" x14ac:dyDescent="0.3">
      <c r="A2310" s="3">
        <v>2022</v>
      </c>
      <c r="B2310" s="3" t="s">
        <v>104</v>
      </c>
      <c r="C2310" s="5">
        <v>44570</v>
      </c>
      <c r="D2310" s="1" t="s">
        <v>528</v>
      </c>
      <c r="E2310" s="3" t="s">
        <v>100</v>
      </c>
      <c r="F2310" s="66"/>
      <c r="G2310" s="66">
        <v>750</v>
      </c>
      <c r="H2310" s="4">
        <f t="shared" si="36"/>
        <v>79591.680000000066</v>
      </c>
      <c r="I2310" s="1"/>
      <c r="J2310" s="3">
        <v>3046</v>
      </c>
      <c r="K2310" s="3"/>
    </row>
    <row r="2311" spans="1:11" s="11" customFormat="1" ht="22.5" hidden="1" customHeight="1" x14ac:dyDescent="0.3">
      <c r="A2311" s="3">
        <v>2022</v>
      </c>
      <c r="B2311" s="3" t="s">
        <v>104</v>
      </c>
      <c r="C2311" s="5">
        <v>44570</v>
      </c>
      <c r="D2311" s="1" t="s">
        <v>541</v>
      </c>
      <c r="E2311" s="3" t="s">
        <v>100</v>
      </c>
      <c r="F2311" s="66"/>
      <c r="G2311" s="66">
        <f>11433+5269+2972</f>
        <v>19674</v>
      </c>
      <c r="H2311" s="4">
        <f t="shared" si="36"/>
        <v>59917.680000000066</v>
      </c>
      <c r="I2311" s="1"/>
      <c r="J2311" s="3">
        <v>3047</v>
      </c>
      <c r="K2311" s="3"/>
    </row>
    <row r="2312" spans="1:11" s="11" customFormat="1" ht="22.5" hidden="1" customHeight="1" x14ac:dyDescent="0.3">
      <c r="A2312" s="3">
        <v>2022</v>
      </c>
      <c r="B2312" s="3" t="s">
        <v>104</v>
      </c>
      <c r="C2312" s="5">
        <v>44570</v>
      </c>
      <c r="D2312" s="1" t="s">
        <v>573</v>
      </c>
      <c r="E2312" s="3" t="s">
        <v>100</v>
      </c>
      <c r="F2312" s="66"/>
      <c r="G2312" s="66">
        <v>1880</v>
      </c>
      <c r="H2312" s="4">
        <f t="shared" si="36"/>
        <v>58037.680000000066</v>
      </c>
      <c r="I2312" s="1"/>
      <c r="J2312" s="3">
        <v>3048</v>
      </c>
      <c r="K2312" s="3"/>
    </row>
    <row r="2313" spans="1:11" s="11" customFormat="1" ht="22.5" hidden="1" customHeight="1" x14ac:dyDescent="0.3">
      <c r="A2313" s="3">
        <v>2022</v>
      </c>
      <c r="B2313" s="3" t="s">
        <v>104</v>
      </c>
      <c r="C2313" s="5">
        <v>44570</v>
      </c>
      <c r="D2313" s="79" t="s">
        <v>612</v>
      </c>
      <c r="E2313" s="3" t="s">
        <v>100</v>
      </c>
      <c r="F2313" s="66"/>
      <c r="G2313" s="66">
        <f>394.8+808.5</f>
        <v>1203.3</v>
      </c>
      <c r="H2313" s="4">
        <f t="shared" si="36"/>
        <v>56834.380000000063</v>
      </c>
      <c r="I2313" s="1"/>
      <c r="J2313" s="3">
        <v>3049</v>
      </c>
      <c r="K2313" s="3"/>
    </row>
    <row r="2314" spans="1:11" s="11" customFormat="1" ht="22.5" hidden="1" customHeight="1" x14ac:dyDescent="0.3">
      <c r="A2314" s="3">
        <v>2022</v>
      </c>
      <c r="B2314" s="3" t="s">
        <v>104</v>
      </c>
      <c r="C2314" s="5">
        <v>44570</v>
      </c>
      <c r="D2314" s="1" t="s">
        <v>513</v>
      </c>
      <c r="E2314" s="3" t="s">
        <v>100</v>
      </c>
      <c r="F2314" s="66"/>
      <c r="G2314" s="66">
        <f>3050+12130</f>
        <v>15180</v>
      </c>
      <c r="H2314" s="4">
        <f t="shared" si="36"/>
        <v>41654.380000000063</v>
      </c>
      <c r="I2314" s="1"/>
      <c r="J2314" s="3">
        <v>3050</v>
      </c>
      <c r="K2314" s="3"/>
    </row>
    <row r="2315" spans="1:11" s="11" customFormat="1" ht="22.5" hidden="1" customHeight="1" x14ac:dyDescent="0.3">
      <c r="A2315" s="3">
        <v>2022</v>
      </c>
      <c r="B2315" s="3" t="s">
        <v>104</v>
      </c>
      <c r="C2315" s="5">
        <v>44571</v>
      </c>
      <c r="D2315" s="1" t="s">
        <v>323</v>
      </c>
      <c r="E2315" s="3" t="s">
        <v>99</v>
      </c>
      <c r="F2315" s="66"/>
      <c r="G2315" s="66">
        <v>10000</v>
      </c>
      <c r="H2315" s="4">
        <f t="shared" si="36"/>
        <v>31654.380000000063</v>
      </c>
      <c r="I2315" s="1"/>
      <c r="J2315" s="3" t="s">
        <v>871</v>
      </c>
      <c r="K2315" s="3"/>
    </row>
    <row r="2316" spans="1:11" s="11" customFormat="1" ht="22.5" hidden="1" customHeight="1" x14ac:dyDescent="0.3">
      <c r="A2316" s="3">
        <v>2022</v>
      </c>
      <c r="B2316" s="3" t="s">
        <v>104</v>
      </c>
      <c r="C2316" s="5">
        <v>44573</v>
      </c>
      <c r="D2316" s="1" t="s">
        <v>165</v>
      </c>
      <c r="E2316" s="3" t="s">
        <v>310</v>
      </c>
      <c r="F2316" s="66">
        <v>3250</v>
      </c>
      <c r="G2316" s="66"/>
      <c r="H2316" s="4">
        <f t="shared" si="36"/>
        <v>34904.380000000063</v>
      </c>
      <c r="I2316" s="1"/>
      <c r="J2316" s="3">
        <v>1363</v>
      </c>
      <c r="K2316" s="3"/>
    </row>
    <row r="2317" spans="1:11" s="97" customFormat="1" ht="22.5" hidden="1" customHeight="1" x14ac:dyDescent="0.3">
      <c r="A2317" s="35">
        <v>2022</v>
      </c>
      <c r="B2317" s="35" t="s">
        <v>104</v>
      </c>
      <c r="C2317" s="63">
        <v>44576</v>
      </c>
      <c r="D2317" s="36" t="s">
        <v>39</v>
      </c>
      <c r="E2317" s="35" t="s">
        <v>310</v>
      </c>
      <c r="F2317" s="69">
        <v>10700</v>
      </c>
      <c r="G2317" s="69"/>
      <c r="H2317" s="70">
        <f t="shared" si="36"/>
        <v>45604.380000000063</v>
      </c>
      <c r="I2317" s="36"/>
      <c r="J2317" s="35">
        <v>1364</v>
      </c>
      <c r="K2317" s="35"/>
    </row>
    <row r="2318" spans="1:11" s="11" customFormat="1" ht="22.5" hidden="1" customHeight="1" x14ac:dyDescent="0.3">
      <c r="A2318" s="3">
        <v>2022</v>
      </c>
      <c r="B2318" s="3" t="s">
        <v>104</v>
      </c>
      <c r="C2318" s="5">
        <v>44576</v>
      </c>
      <c r="D2318" s="79" t="s">
        <v>42</v>
      </c>
      <c r="E2318" s="3" t="s">
        <v>99</v>
      </c>
      <c r="F2318" s="66"/>
      <c r="G2318" s="66">
        <v>3190</v>
      </c>
      <c r="H2318" s="4">
        <f t="shared" si="36"/>
        <v>42414.380000000063</v>
      </c>
      <c r="I2318" s="1"/>
      <c r="J2318" s="3" t="s">
        <v>873</v>
      </c>
      <c r="K2318" s="3"/>
    </row>
    <row r="2319" spans="1:11" s="11" customFormat="1" ht="22.5" hidden="1" customHeight="1" x14ac:dyDescent="0.3">
      <c r="A2319" s="3">
        <v>2022</v>
      </c>
      <c r="B2319" s="3" t="s">
        <v>104</v>
      </c>
      <c r="C2319" s="5">
        <v>44576</v>
      </c>
      <c r="D2319" s="79" t="s">
        <v>30</v>
      </c>
      <c r="E2319" s="3" t="s">
        <v>99</v>
      </c>
      <c r="F2319" s="66"/>
      <c r="G2319" s="66">
        <v>317.2</v>
      </c>
      <c r="H2319" s="4">
        <f t="shared" si="36"/>
        <v>42097.180000000066</v>
      </c>
      <c r="I2319" s="1"/>
      <c r="J2319" s="3" t="s">
        <v>874</v>
      </c>
      <c r="K2319" s="3"/>
    </row>
    <row r="2320" spans="1:11" s="11" customFormat="1" ht="22.5" hidden="1" customHeight="1" x14ac:dyDescent="0.3">
      <c r="A2320" s="3">
        <v>2022</v>
      </c>
      <c r="B2320" s="3" t="s">
        <v>104</v>
      </c>
      <c r="C2320" s="5">
        <v>44576</v>
      </c>
      <c r="D2320" s="79" t="s">
        <v>112</v>
      </c>
      <c r="E2320" s="3" t="s">
        <v>99</v>
      </c>
      <c r="F2320" s="66"/>
      <c r="G2320" s="66">
        <v>56.4</v>
      </c>
      <c r="H2320" s="4">
        <f t="shared" si="36"/>
        <v>42040.780000000064</v>
      </c>
      <c r="I2320" s="1"/>
      <c r="J2320" s="3" t="s">
        <v>875</v>
      </c>
      <c r="K2320" s="3"/>
    </row>
    <row r="2321" spans="1:11" s="11" customFormat="1" ht="22.5" hidden="1" customHeight="1" x14ac:dyDescent="0.3">
      <c r="A2321" s="3">
        <v>2022</v>
      </c>
      <c r="B2321" s="3" t="s">
        <v>104</v>
      </c>
      <c r="C2321" s="5">
        <v>44576</v>
      </c>
      <c r="D2321" s="79" t="s">
        <v>35</v>
      </c>
      <c r="E2321" s="3" t="s">
        <v>99</v>
      </c>
      <c r="F2321" s="66"/>
      <c r="G2321" s="66">
        <v>255</v>
      </c>
      <c r="H2321" s="4">
        <f t="shared" si="36"/>
        <v>41785.780000000064</v>
      </c>
      <c r="I2321" s="1"/>
      <c r="J2321" s="3" t="s">
        <v>876</v>
      </c>
      <c r="K2321" s="3"/>
    </row>
    <row r="2322" spans="1:11" s="11" customFormat="1" ht="22.5" hidden="1" customHeight="1" x14ac:dyDescent="0.3">
      <c r="A2322" s="3">
        <v>2022</v>
      </c>
      <c r="B2322" s="3" t="s">
        <v>104</v>
      </c>
      <c r="C2322" s="5">
        <v>44579</v>
      </c>
      <c r="D2322" s="79" t="s">
        <v>323</v>
      </c>
      <c r="E2322" s="3" t="s">
        <v>99</v>
      </c>
      <c r="F2322" s="66"/>
      <c r="G2322" s="66">
        <v>10000</v>
      </c>
      <c r="H2322" s="4">
        <f t="shared" si="36"/>
        <v>31785.780000000064</v>
      </c>
      <c r="I2322" s="1"/>
      <c r="J2322" s="3" t="s">
        <v>877</v>
      </c>
      <c r="K2322" s="3"/>
    </row>
    <row r="2323" spans="1:11" s="11" customFormat="1" ht="22.5" hidden="1" customHeight="1" x14ac:dyDescent="0.3">
      <c r="A2323" s="3">
        <v>2022</v>
      </c>
      <c r="B2323" s="3" t="s">
        <v>104</v>
      </c>
      <c r="C2323" s="5">
        <v>44581</v>
      </c>
      <c r="D2323" s="79" t="s">
        <v>151</v>
      </c>
      <c r="E2323" s="3" t="s">
        <v>310</v>
      </c>
      <c r="F2323" s="66">
        <v>6595</v>
      </c>
      <c r="G2323" s="66"/>
      <c r="H2323" s="4">
        <f t="shared" si="36"/>
        <v>38380.780000000064</v>
      </c>
      <c r="I2323" s="1"/>
      <c r="J2323" s="3">
        <v>1365</v>
      </c>
      <c r="K2323" s="3"/>
    </row>
    <row r="2324" spans="1:11" s="11" customFormat="1" ht="22.5" hidden="1" customHeight="1" x14ac:dyDescent="0.3">
      <c r="A2324" s="3">
        <v>2022</v>
      </c>
      <c r="B2324" s="3" t="s">
        <v>104</v>
      </c>
      <c r="C2324" s="5">
        <v>44581</v>
      </c>
      <c r="D2324" s="79" t="s">
        <v>359</v>
      </c>
      <c r="E2324" s="3" t="s">
        <v>310</v>
      </c>
      <c r="F2324" s="66">
        <v>3300</v>
      </c>
      <c r="G2324" s="66"/>
      <c r="H2324" s="4">
        <f t="shared" si="36"/>
        <v>41680.780000000064</v>
      </c>
      <c r="I2324" s="1"/>
      <c r="J2324" s="3">
        <v>1366</v>
      </c>
      <c r="K2324" s="3"/>
    </row>
    <row r="2325" spans="1:11" s="11" customFormat="1" ht="22.5" hidden="1" customHeight="1" x14ac:dyDescent="0.3">
      <c r="A2325" s="3">
        <v>2022</v>
      </c>
      <c r="B2325" s="3" t="s">
        <v>104</v>
      </c>
      <c r="C2325" s="5">
        <v>44582</v>
      </c>
      <c r="D2325" s="79" t="s">
        <v>606</v>
      </c>
      <c r="E2325" s="3" t="s">
        <v>100</v>
      </c>
      <c r="F2325" s="66"/>
      <c r="G2325" s="66">
        <v>2074</v>
      </c>
      <c r="H2325" s="4">
        <f t="shared" si="36"/>
        <v>39606.780000000064</v>
      </c>
      <c r="I2325" s="1"/>
      <c r="J2325" s="3">
        <v>3052</v>
      </c>
      <c r="K2325" s="3"/>
    </row>
    <row r="2326" spans="1:11" s="11" customFormat="1" ht="22.5" hidden="1" customHeight="1" x14ac:dyDescent="0.3">
      <c r="A2326" s="3">
        <v>2022</v>
      </c>
      <c r="B2326" s="3" t="s">
        <v>104</v>
      </c>
      <c r="C2326" s="5">
        <v>44582</v>
      </c>
      <c r="D2326" s="79" t="s">
        <v>508</v>
      </c>
      <c r="E2326" s="3" t="s">
        <v>310</v>
      </c>
      <c r="F2326" s="66">
        <v>2300</v>
      </c>
      <c r="G2326" s="66"/>
      <c r="H2326" s="4">
        <f t="shared" si="36"/>
        <v>41906.780000000064</v>
      </c>
      <c r="I2326" s="1"/>
      <c r="J2326" s="3">
        <v>1367</v>
      </c>
      <c r="K2326" s="3"/>
    </row>
    <row r="2327" spans="1:11" s="11" customFormat="1" ht="22.5" hidden="1" customHeight="1" x14ac:dyDescent="0.3">
      <c r="A2327" s="3">
        <v>2022</v>
      </c>
      <c r="B2327" s="3" t="s">
        <v>104</v>
      </c>
      <c r="C2327" s="5">
        <v>44585</v>
      </c>
      <c r="D2327" s="79" t="s">
        <v>589</v>
      </c>
      <c r="E2327" s="3" t="s">
        <v>100</v>
      </c>
      <c r="F2327" s="66"/>
      <c r="G2327" s="66">
        <v>4200</v>
      </c>
      <c r="H2327" s="4">
        <f t="shared" si="36"/>
        <v>37706.780000000064</v>
      </c>
      <c r="I2327" s="1"/>
      <c r="J2327" s="3">
        <v>3053</v>
      </c>
      <c r="K2327" s="3"/>
    </row>
    <row r="2328" spans="1:11" s="11" customFormat="1" ht="22.5" hidden="1" customHeight="1" x14ac:dyDescent="0.3">
      <c r="A2328" s="3">
        <v>2022</v>
      </c>
      <c r="B2328" s="3" t="s">
        <v>104</v>
      </c>
      <c r="C2328" s="5">
        <v>44586</v>
      </c>
      <c r="D2328" s="79" t="s">
        <v>560</v>
      </c>
      <c r="E2328" s="3" t="s">
        <v>100</v>
      </c>
      <c r="F2328" s="66"/>
      <c r="G2328" s="66">
        <v>1393.2</v>
      </c>
      <c r="H2328" s="4">
        <f t="shared" si="36"/>
        <v>36313.580000000067</v>
      </c>
      <c r="I2328" s="1"/>
      <c r="J2328" s="3">
        <v>3051</v>
      </c>
      <c r="K2328" s="3"/>
    </row>
    <row r="2329" spans="1:11" s="11" customFormat="1" ht="22.5" hidden="1" customHeight="1" x14ac:dyDescent="0.3">
      <c r="A2329" s="3">
        <v>2022</v>
      </c>
      <c r="B2329" s="3" t="s">
        <v>104</v>
      </c>
      <c r="C2329" s="5">
        <v>44588</v>
      </c>
      <c r="D2329" s="79" t="s">
        <v>183</v>
      </c>
      <c r="E2329" s="3" t="s">
        <v>310</v>
      </c>
      <c r="F2329" s="66">
        <v>620</v>
      </c>
      <c r="G2329" s="66"/>
      <c r="H2329" s="4">
        <f t="shared" si="36"/>
        <v>36933.580000000067</v>
      </c>
      <c r="I2329" s="1"/>
      <c r="J2329" s="3">
        <v>1368</v>
      </c>
      <c r="K2329" s="3"/>
    </row>
    <row r="2330" spans="1:11" s="11" customFormat="1" ht="22.5" hidden="1" customHeight="1" x14ac:dyDescent="0.3">
      <c r="A2330" s="3">
        <v>2022</v>
      </c>
      <c r="B2330" s="3" t="s">
        <v>104</v>
      </c>
      <c r="C2330" s="5">
        <v>44588</v>
      </c>
      <c r="D2330" s="79" t="s">
        <v>158</v>
      </c>
      <c r="E2330" s="3" t="s">
        <v>310</v>
      </c>
      <c r="F2330" s="66">
        <v>13600</v>
      </c>
      <c r="G2330" s="66"/>
      <c r="H2330" s="4">
        <f t="shared" si="36"/>
        <v>50533.580000000067</v>
      </c>
      <c r="I2330" s="1"/>
      <c r="J2330" s="3">
        <v>1369</v>
      </c>
      <c r="K2330" s="3"/>
    </row>
    <row r="2331" spans="1:11" s="11" customFormat="1" ht="22.5" hidden="1" customHeight="1" x14ac:dyDescent="0.3">
      <c r="A2331" s="3">
        <v>2022</v>
      </c>
      <c r="B2331" s="3" t="s">
        <v>104</v>
      </c>
      <c r="C2331" s="5">
        <v>44588</v>
      </c>
      <c r="D2331" s="79" t="s">
        <v>499</v>
      </c>
      <c r="E2331" s="3" t="s">
        <v>310</v>
      </c>
      <c r="F2331" s="66">
        <v>950</v>
      </c>
      <c r="G2331" s="66"/>
      <c r="H2331" s="4">
        <f t="shared" si="36"/>
        <v>51483.580000000067</v>
      </c>
      <c r="I2331" s="1"/>
      <c r="J2331" s="3">
        <v>1370</v>
      </c>
      <c r="K2331" s="3"/>
    </row>
    <row r="2332" spans="1:11" s="11" customFormat="1" ht="22.5" hidden="1" customHeight="1" x14ac:dyDescent="0.3">
      <c r="A2332" s="3">
        <v>2022</v>
      </c>
      <c r="B2332" s="3" t="s">
        <v>104</v>
      </c>
      <c r="C2332" s="5">
        <v>44589</v>
      </c>
      <c r="D2332" s="79" t="s">
        <v>323</v>
      </c>
      <c r="E2332" s="3" t="s">
        <v>99</v>
      </c>
      <c r="F2332" s="66"/>
      <c r="G2332" s="66">
        <v>10000</v>
      </c>
      <c r="H2332" s="4">
        <f t="shared" si="36"/>
        <v>41483.580000000067</v>
      </c>
      <c r="I2332" s="1"/>
      <c r="J2332" s="3" t="s">
        <v>878</v>
      </c>
      <c r="K2332" s="3"/>
    </row>
    <row r="2333" spans="1:11" s="11" customFormat="1" ht="22.5" hidden="1" customHeight="1" x14ac:dyDescent="0.3">
      <c r="A2333" s="3">
        <v>2022</v>
      </c>
      <c r="B2333" s="3" t="s">
        <v>104</v>
      </c>
      <c r="C2333" s="5">
        <v>44589</v>
      </c>
      <c r="D2333" s="79" t="s">
        <v>177</v>
      </c>
      <c r="E2333" s="3" t="s">
        <v>310</v>
      </c>
      <c r="F2333" s="66">
        <v>750</v>
      </c>
      <c r="G2333" s="66"/>
      <c r="H2333" s="4">
        <f t="shared" si="36"/>
        <v>42233.580000000067</v>
      </c>
      <c r="I2333" s="1"/>
      <c r="J2333" s="3">
        <v>1371</v>
      </c>
      <c r="K2333" s="3"/>
    </row>
    <row r="2334" spans="1:11" s="11" customFormat="1" ht="22.5" hidden="1" customHeight="1" x14ac:dyDescent="0.3">
      <c r="A2334" s="3">
        <v>2022</v>
      </c>
      <c r="B2334" s="3" t="s">
        <v>104</v>
      </c>
      <c r="C2334" s="5">
        <v>44592</v>
      </c>
      <c r="D2334" s="79" t="s">
        <v>548</v>
      </c>
      <c r="E2334" s="3" t="s">
        <v>310</v>
      </c>
      <c r="F2334" s="66">
        <v>10600</v>
      </c>
      <c r="G2334" s="66"/>
      <c r="H2334" s="4">
        <f t="shared" si="36"/>
        <v>52833.580000000067</v>
      </c>
      <c r="I2334" s="1"/>
      <c r="J2334" s="3">
        <v>1372</v>
      </c>
      <c r="K2334" s="3"/>
    </row>
    <row r="2335" spans="1:11" s="11" customFormat="1" ht="22.5" hidden="1" customHeight="1" x14ac:dyDescent="0.3">
      <c r="A2335" s="3">
        <v>2022</v>
      </c>
      <c r="B2335" s="3" t="s">
        <v>104</v>
      </c>
      <c r="C2335" s="5">
        <v>44592</v>
      </c>
      <c r="D2335" s="79" t="s">
        <v>323</v>
      </c>
      <c r="E2335" s="3" t="s">
        <v>99</v>
      </c>
      <c r="F2335" s="66"/>
      <c r="G2335" s="66">
        <v>10000</v>
      </c>
      <c r="H2335" s="4">
        <f t="shared" si="36"/>
        <v>42833.580000000067</v>
      </c>
      <c r="I2335" s="1"/>
      <c r="J2335" s="3" t="s">
        <v>879</v>
      </c>
      <c r="K2335" s="3"/>
    </row>
    <row r="2336" spans="1:11" s="135" customFormat="1" ht="22.5" hidden="1" customHeight="1" thickBot="1" x14ac:dyDescent="0.35">
      <c r="A2336" s="59">
        <v>2022</v>
      </c>
      <c r="B2336" s="59" t="s">
        <v>104</v>
      </c>
      <c r="C2336" s="90">
        <v>44592</v>
      </c>
      <c r="D2336" s="60" t="s">
        <v>39</v>
      </c>
      <c r="E2336" s="59" t="s">
        <v>310</v>
      </c>
      <c r="F2336" s="98">
        <v>11750</v>
      </c>
      <c r="G2336" s="98"/>
      <c r="H2336" s="91">
        <f t="shared" si="36"/>
        <v>54583.580000000067</v>
      </c>
      <c r="I2336" s="60"/>
      <c r="J2336" s="59">
        <v>1373</v>
      </c>
      <c r="K2336" s="59"/>
    </row>
    <row r="2337" spans="1:11" s="137" customFormat="1" ht="22.5" hidden="1" customHeight="1" x14ac:dyDescent="0.3">
      <c r="A2337" s="99">
        <v>2022</v>
      </c>
      <c r="B2337" s="99" t="s">
        <v>358</v>
      </c>
      <c r="C2337" s="100">
        <v>44595</v>
      </c>
      <c r="D2337" s="103" t="s">
        <v>555</v>
      </c>
      <c r="E2337" s="99" t="s">
        <v>99</v>
      </c>
      <c r="F2337" s="101"/>
      <c r="G2337" s="101">
        <v>6000</v>
      </c>
      <c r="H2337" s="102">
        <f t="shared" si="36"/>
        <v>48583.580000000067</v>
      </c>
      <c r="I2337" s="103"/>
      <c r="J2337" s="99" t="s">
        <v>936</v>
      </c>
      <c r="K2337" s="99"/>
    </row>
    <row r="2338" spans="1:11" s="11" customFormat="1" ht="22.5" hidden="1" customHeight="1" x14ac:dyDescent="0.3">
      <c r="A2338" s="3">
        <v>2022</v>
      </c>
      <c r="B2338" s="3" t="s">
        <v>358</v>
      </c>
      <c r="C2338" s="5">
        <v>44599</v>
      </c>
      <c r="D2338" s="79" t="s">
        <v>607</v>
      </c>
      <c r="E2338" s="3" t="s">
        <v>310</v>
      </c>
      <c r="F2338" s="66">
        <v>4500</v>
      </c>
      <c r="G2338" s="66"/>
      <c r="H2338" s="4">
        <f t="shared" si="36"/>
        <v>53083.580000000067</v>
      </c>
      <c r="I2338" s="1"/>
      <c r="J2338" s="3">
        <v>1394</v>
      </c>
      <c r="K2338" s="3"/>
    </row>
    <row r="2339" spans="1:11" s="11" customFormat="1" ht="22.5" hidden="1" customHeight="1" x14ac:dyDescent="0.3">
      <c r="A2339" s="3">
        <v>2022</v>
      </c>
      <c r="B2339" s="3" t="s">
        <v>358</v>
      </c>
      <c r="C2339" s="5">
        <v>44599</v>
      </c>
      <c r="D2339" s="79" t="s">
        <v>86</v>
      </c>
      <c r="E2339" s="3" t="s">
        <v>99</v>
      </c>
      <c r="F2339" s="66"/>
      <c r="G2339" s="66">
        <v>14548.2</v>
      </c>
      <c r="H2339" s="4">
        <f t="shared" si="36"/>
        <v>38535.380000000063</v>
      </c>
      <c r="I2339" s="1"/>
      <c r="J2339" s="3" t="s">
        <v>894</v>
      </c>
      <c r="K2339" s="3"/>
    </row>
    <row r="2340" spans="1:11" s="11" customFormat="1" ht="22.5" hidden="1" customHeight="1" x14ac:dyDescent="0.3">
      <c r="A2340" s="3">
        <v>2022</v>
      </c>
      <c r="B2340" s="3" t="s">
        <v>358</v>
      </c>
      <c r="C2340" s="5">
        <v>44599</v>
      </c>
      <c r="D2340" s="79" t="s">
        <v>1479</v>
      </c>
      <c r="E2340" s="3" t="s">
        <v>99</v>
      </c>
      <c r="F2340" s="66"/>
      <c r="G2340" s="66">
        <v>700</v>
      </c>
      <c r="H2340" s="4">
        <f t="shared" si="36"/>
        <v>37835.380000000063</v>
      </c>
      <c r="I2340" s="1"/>
      <c r="J2340" s="3" t="s">
        <v>895</v>
      </c>
      <c r="K2340" s="3"/>
    </row>
    <row r="2341" spans="1:11" s="11" customFormat="1" ht="22.5" hidden="1" customHeight="1" x14ac:dyDescent="0.3">
      <c r="A2341" s="3">
        <v>2022</v>
      </c>
      <c r="B2341" s="3" t="s">
        <v>358</v>
      </c>
      <c r="C2341" s="5">
        <v>44601</v>
      </c>
      <c r="D2341" s="79" t="s">
        <v>601</v>
      </c>
      <c r="E2341" s="3" t="s">
        <v>100</v>
      </c>
      <c r="F2341" s="66"/>
      <c r="G2341" s="66">
        <v>6850</v>
      </c>
      <c r="H2341" s="4">
        <f t="shared" si="36"/>
        <v>30985.380000000063</v>
      </c>
      <c r="I2341" s="1"/>
      <c r="J2341" s="3">
        <v>3046</v>
      </c>
      <c r="K2341" s="3"/>
    </row>
    <row r="2342" spans="1:11" s="11" customFormat="1" ht="22.5" hidden="1" customHeight="1" x14ac:dyDescent="0.3">
      <c r="A2342" s="3">
        <v>2022</v>
      </c>
      <c r="B2342" s="3" t="s">
        <v>358</v>
      </c>
      <c r="C2342" s="5">
        <v>44602</v>
      </c>
      <c r="D2342" s="79" t="s">
        <v>42</v>
      </c>
      <c r="E2342" s="3" t="s">
        <v>99</v>
      </c>
      <c r="F2342" s="66"/>
      <c r="G2342" s="66">
        <v>3099</v>
      </c>
      <c r="H2342" s="4">
        <f t="shared" si="36"/>
        <v>27886.380000000063</v>
      </c>
      <c r="I2342" s="1"/>
      <c r="J2342" s="3" t="s">
        <v>896</v>
      </c>
      <c r="K2342" s="3"/>
    </row>
    <row r="2343" spans="1:11" s="11" customFormat="1" ht="22.5" hidden="1" customHeight="1" x14ac:dyDescent="0.3">
      <c r="A2343" s="3">
        <v>2022</v>
      </c>
      <c r="B2343" s="3" t="s">
        <v>358</v>
      </c>
      <c r="C2343" s="5">
        <v>44602</v>
      </c>
      <c r="D2343" s="79" t="s">
        <v>30</v>
      </c>
      <c r="E2343" s="3" t="s">
        <v>99</v>
      </c>
      <c r="F2343" s="66"/>
      <c r="G2343" s="66">
        <v>308.2</v>
      </c>
      <c r="H2343" s="4">
        <f t="shared" si="36"/>
        <v>27578.180000000062</v>
      </c>
      <c r="I2343" s="1"/>
      <c r="J2343" s="3" t="s">
        <v>897</v>
      </c>
      <c r="K2343" s="3"/>
    </row>
    <row r="2344" spans="1:11" s="11" customFormat="1" ht="22.5" hidden="1" customHeight="1" x14ac:dyDescent="0.3">
      <c r="A2344" s="3">
        <v>2022</v>
      </c>
      <c r="B2344" s="3" t="s">
        <v>358</v>
      </c>
      <c r="C2344" s="5">
        <v>44602</v>
      </c>
      <c r="D2344" s="79" t="s">
        <v>112</v>
      </c>
      <c r="E2344" s="3" t="s">
        <v>99</v>
      </c>
      <c r="F2344" s="66"/>
      <c r="G2344" s="66">
        <v>54.8</v>
      </c>
      <c r="H2344" s="4">
        <f t="shared" si="36"/>
        <v>27523.380000000063</v>
      </c>
      <c r="I2344" s="1"/>
      <c r="J2344" s="3" t="s">
        <v>898</v>
      </c>
      <c r="K2344" s="3"/>
    </row>
    <row r="2345" spans="1:11" s="11" customFormat="1" ht="22.5" hidden="1" customHeight="1" x14ac:dyDescent="0.3">
      <c r="A2345" s="3">
        <v>2022</v>
      </c>
      <c r="B2345" s="3" t="s">
        <v>358</v>
      </c>
      <c r="C2345" s="5">
        <v>44602</v>
      </c>
      <c r="D2345" s="79" t="s">
        <v>35</v>
      </c>
      <c r="E2345" s="3" t="s">
        <v>99</v>
      </c>
      <c r="F2345" s="66"/>
      <c r="G2345" s="66">
        <v>255</v>
      </c>
      <c r="H2345" s="4">
        <f t="shared" si="36"/>
        <v>27268.380000000063</v>
      </c>
      <c r="I2345" s="1"/>
      <c r="J2345" s="3" t="s">
        <v>899</v>
      </c>
      <c r="K2345" s="3"/>
    </row>
    <row r="2346" spans="1:11" s="11" customFormat="1" ht="22.5" hidden="1" customHeight="1" x14ac:dyDescent="0.3">
      <c r="A2346" s="3">
        <v>2022</v>
      </c>
      <c r="B2346" s="3" t="s">
        <v>358</v>
      </c>
      <c r="C2346" s="5">
        <v>44602</v>
      </c>
      <c r="D2346" s="79" t="s">
        <v>499</v>
      </c>
      <c r="E2346" s="3" t="s">
        <v>310</v>
      </c>
      <c r="F2346" s="66">
        <v>850</v>
      </c>
      <c r="G2346" s="66"/>
      <c r="H2346" s="4">
        <f t="shared" si="36"/>
        <v>28118.380000000063</v>
      </c>
      <c r="I2346" s="1"/>
      <c r="J2346" s="3">
        <v>1395</v>
      </c>
      <c r="K2346" s="3"/>
    </row>
    <row r="2347" spans="1:11" s="11" customFormat="1" ht="22.5" hidden="1" customHeight="1" x14ac:dyDescent="0.3">
      <c r="A2347" s="3">
        <v>2022</v>
      </c>
      <c r="B2347" s="3" t="s">
        <v>358</v>
      </c>
      <c r="C2347" s="5">
        <v>44603</v>
      </c>
      <c r="D2347" s="79" t="s">
        <v>609</v>
      </c>
      <c r="E2347" s="3" t="s">
        <v>100</v>
      </c>
      <c r="F2347" s="66"/>
      <c r="G2347" s="66">
        <v>914.4</v>
      </c>
      <c r="H2347" s="4">
        <f t="shared" si="36"/>
        <v>27203.980000000061</v>
      </c>
      <c r="I2347" s="1"/>
      <c r="J2347" s="3">
        <v>3054</v>
      </c>
      <c r="K2347" s="3"/>
    </row>
    <row r="2348" spans="1:11" s="11" customFormat="1" ht="22.5" hidden="1" customHeight="1" x14ac:dyDescent="0.3">
      <c r="A2348" s="3">
        <v>2022</v>
      </c>
      <c r="B2348" s="3" t="s">
        <v>358</v>
      </c>
      <c r="C2348" s="5">
        <v>44603</v>
      </c>
      <c r="D2348" s="79" t="s">
        <v>589</v>
      </c>
      <c r="E2348" s="3" t="s">
        <v>100</v>
      </c>
      <c r="F2348" s="66"/>
      <c r="G2348" s="66">
        <v>420</v>
      </c>
      <c r="H2348" s="4">
        <f t="shared" si="36"/>
        <v>26783.980000000061</v>
      </c>
      <c r="I2348" s="1"/>
      <c r="J2348" s="3">
        <v>3055</v>
      </c>
      <c r="K2348" s="3"/>
    </row>
    <row r="2349" spans="1:11" s="11" customFormat="1" ht="22.5" hidden="1" customHeight="1" x14ac:dyDescent="0.3">
      <c r="A2349" s="3">
        <v>2022</v>
      </c>
      <c r="B2349" s="3" t="s">
        <v>358</v>
      </c>
      <c r="C2349" s="5">
        <v>44603</v>
      </c>
      <c r="D2349" s="79" t="s">
        <v>547</v>
      </c>
      <c r="E2349" s="3" t="s">
        <v>100</v>
      </c>
      <c r="F2349" s="66"/>
      <c r="G2349" s="66">
        <v>800</v>
      </c>
      <c r="H2349" s="4">
        <f t="shared" si="36"/>
        <v>25983.980000000061</v>
      </c>
      <c r="I2349" s="1"/>
      <c r="J2349" s="3">
        <v>3056</v>
      </c>
      <c r="K2349" s="3"/>
    </row>
    <row r="2350" spans="1:11" s="11" customFormat="1" ht="22.5" hidden="1" customHeight="1" x14ac:dyDescent="0.3">
      <c r="A2350" s="3">
        <v>2022</v>
      </c>
      <c r="B2350" s="3" t="s">
        <v>358</v>
      </c>
      <c r="C2350" s="5">
        <v>44606</v>
      </c>
      <c r="D2350" s="79" t="s">
        <v>45</v>
      </c>
      <c r="E2350" s="3" t="s">
        <v>310</v>
      </c>
      <c r="F2350" s="66">
        <v>15950</v>
      </c>
      <c r="G2350" s="66"/>
      <c r="H2350" s="4">
        <f t="shared" si="36"/>
        <v>41933.980000000061</v>
      </c>
      <c r="I2350" s="1"/>
      <c r="J2350" s="3">
        <v>1396</v>
      </c>
      <c r="K2350" s="3"/>
    </row>
    <row r="2351" spans="1:11" s="11" customFormat="1" ht="22.5" hidden="1" customHeight="1" x14ac:dyDescent="0.3">
      <c r="A2351" s="3">
        <v>2022</v>
      </c>
      <c r="B2351" s="3" t="s">
        <v>358</v>
      </c>
      <c r="C2351" s="5">
        <v>44607</v>
      </c>
      <c r="D2351" s="79" t="s">
        <v>359</v>
      </c>
      <c r="E2351" s="3" t="s">
        <v>310</v>
      </c>
      <c r="F2351" s="66">
        <v>3430</v>
      </c>
      <c r="G2351" s="66"/>
      <c r="H2351" s="4">
        <f t="shared" si="36"/>
        <v>45363.980000000061</v>
      </c>
      <c r="I2351" s="1"/>
      <c r="J2351" s="3">
        <v>1397</v>
      </c>
      <c r="K2351" s="3"/>
    </row>
    <row r="2352" spans="1:11" s="97" customFormat="1" ht="22.5" hidden="1" customHeight="1" x14ac:dyDescent="0.3">
      <c r="A2352" s="35">
        <v>2022</v>
      </c>
      <c r="B2352" s="35" t="s">
        <v>358</v>
      </c>
      <c r="C2352" s="63">
        <v>44608</v>
      </c>
      <c r="D2352" s="36" t="s">
        <v>39</v>
      </c>
      <c r="E2352" s="35" t="s">
        <v>310</v>
      </c>
      <c r="F2352" s="69">
        <v>9060</v>
      </c>
      <c r="G2352" s="69"/>
      <c r="H2352" s="70">
        <f t="shared" si="36"/>
        <v>54423.980000000061</v>
      </c>
      <c r="I2352" s="36"/>
      <c r="J2352" s="35">
        <v>1398</v>
      </c>
      <c r="K2352" s="35"/>
    </row>
    <row r="2353" spans="1:11" s="11" customFormat="1" ht="22.5" hidden="1" customHeight="1" x14ac:dyDescent="0.3">
      <c r="A2353" s="3">
        <v>2022</v>
      </c>
      <c r="B2353" s="3" t="s">
        <v>358</v>
      </c>
      <c r="C2353" s="5">
        <v>44611</v>
      </c>
      <c r="D2353" s="79" t="s">
        <v>376</v>
      </c>
      <c r="E2353" s="3" t="s">
        <v>100</v>
      </c>
      <c r="F2353" s="66"/>
      <c r="G2353" s="66">
        <v>800</v>
      </c>
      <c r="H2353" s="4">
        <f t="shared" si="36"/>
        <v>53623.980000000061</v>
      </c>
      <c r="I2353" s="1"/>
      <c r="J2353" s="3">
        <v>3057</v>
      </c>
      <c r="K2353" s="3"/>
    </row>
    <row r="2354" spans="1:11" s="11" customFormat="1" ht="22.5" hidden="1" customHeight="1" x14ac:dyDescent="0.3">
      <c r="A2354" s="3">
        <v>2022</v>
      </c>
      <c r="B2354" s="3" t="s">
        <v>358</v>
      </c>
      <c r="C2354" s="5">
        <v>44611</v>
      </c>
      <c r="D2354" s="79" t="s">
        <v>323</v>
      </c>
      <c r="E2354" s="3" t="s">
        <v>99</v>
      </c>
      <c r="F2354" s="66"/>
      <c r="G2354" s="66">
        <v>10000</v>
      </c>
      <c r="H2354" s="4">
        <f t="shared" si="36"/>
        <v>43623.980000000061</v>
      </c>
      <c r="I2354" s="1"/>
      <c r="J2354" s="3" t="s">
        <v>900</v>
      </c>
      <c r="K2354" s="3"/>
    </row>
    <row r="2355" spans="1:11" s="11" customFormat="1" ht="22.5" hidden="1" customHeight="1" x14ac:dyDescent="0.3">
      <c r="A2355" s="3">
        <v>2022</v>
      </c>
      <c r="B2355" s="3" t="s">
        <v>358</v>
      </c>
      <c r="C2355" s="5">
        <v>44614</v>
      </c>
      <c r="D2355" s="79" t="s">
        <v>537</v>
      </c>
      <c r="E2355" s="3" t="s">
        <v>310</v>
      </c>
      <c r="F2355" s="66">
        <v>42</v>
      </c>
      <c r="G2355" s="66"/>
      <c r="H2355" s="4">
        <f t="shared" si="36"/>
        <v>43665.980000000061</v>
      </c>
      <c r="I2355" s="1"/>
      <c r="J2355" s="3">
        <v>1399</v>
      </c>
      <c r="K2355" s="3"/>
    </row>
    <row r="2356" spans="1:11" s="11" customFormat="1" ht="22.5" hidden="1" customHeight="1" x14ac:dyDescent="0.3">
      <c r="A2356" s="3">
        <v>2022</v>
      </c>
      <c r="B2356" s="3" t="s">
        <v>358</v>
      </c>
      <c r="C2356" s="5">
        <v>44616</v>
      </c>
      <c r="D2356" s="79" t="s">
        <v>261</v>
      </c>
      <c r="E2356" s="3" t="s">
        <v>100</v>
      </c>
      <c r="F2356" s="66"/>
      <c r="G2356" s="66">
        <v>10950</v>
      </c>
      <c r="H2356" s="4">
        <f t="shared" si="36"/>
        <v>32715.980000000061</v>
      </c>
      <c r="I2356" s="1"/>
      <c r="J2356" s="3">
        <v>3058</v>
      </c>
      <c r="K2356" s="3"/>
    </row>
    <row r="2357" spans="1:11" s="11" customFormat="1" ht="22.5" hidden="1" customHeight="1" x14ac:dyDescent="0.3">
      <c r="A2357" s="3">
        <v>2022</v>
      </c>
      <c r="B2357" s="3" t="s">
        <v>358</v>
      </c>
      <c r="C2357" s="5">
        <v>44616</v>
      </c>
      <c r="D2357" s="79" t="s">
        <v>25</v>
      </c>
      <c r="E2357" s="3" t="s">
        <v>100</v>
      </c>
      <c r="F2357" s="66"/>
      <c r="G2357" s="66">
        <v>1700</v>
      </c>
      <c r="H2357" s="4">
        <f t="shared" si="36"/>
        <v>31015.980000000061</v>
      </c>
      <c r="I2357" s="1"/>
      <c r="J2357" s="3">
        <v>3059</v>
      </c>
      <c r="K2357" s="3"/>
    </row>
    <row r="2358" spans="1:11" s="11" customFormat="1" ht="22.5" hidden="1" customHeight="1" x14ac:dyDescent="0.3">
      <c r="A2358" s="3">
        <v>2022</v>
      </c>
      <c r="B2358" s="3" t="s">
        <v>358</v>
      </c>
      <c r="C2358" s="5">
        <v>44616</v>
      </c>
      <c r="D2358" s="79" t="s">
        <v>177</v>
      </c>
      <c r="E2358" s="3" t="s">
        <v>100</v>
      </c>
      <c r="F2358" s="66"/>
      <c r="G2358" s="66">
        <v>900</v>
      </c>
      <c r="H2358" s="4">
        <f t="shared" si="36"/>
        <v>30115.980000000061</v>
      </c>
      <c r="I2358" s="1"/>
      <c r="J2358" s="3">
        <v>3060</v>
      </c>
      <c r="K2358" s="3"/>
    </row>
    <row r="2359" spans="1:11" s="11" customFormat="1" ht="22.5" hidden="1" customHeight="1" x14ac:dyDescent="0.3">
      <c r="A2359" s="3">
        <v>2022</v>
      </c>
      <c r="B2359" s="3" t="s">
        <v>358</v>
      </c>
      <c r="C2359" s="5">
        <v>44616</v>
      </c>
      <c r="D2359" s="79" t="s">
        <v>462</v>
      </c>
      <c r="E2359" s="3" t="s">
        <v>100</v>
      </c>
      <c r="F2359" s="66"/>
      <c r="G2359" s="66">
        <v>4600</v>
      </c>
      <c r="H2359" s="4">
        <f t="shared" si="36"/>
        <v>25515.980000000061</v>
      </c>
      <c r="I2359" s="1"/>
      <c r="J2359" s="3">
        <v>3061</v>
      </c>
      <c r="K2359" s="3"/>
    </row>
    <row r="2360" spans="1:11" s="11" customFormat="1" ht="22.5" hidden="1" customHeight="1" x14ac:dyDescent="0.3">
      <c r="A2360" s="3">
        <v>2022</v>
      </c>
      <c r="B2360" s="3" t="s">
        <v>358</v>
      </c>
      <c r="C2360" s="5">
        <v>44616</v>
      </c>
      <c r="D2360" s="79" t="s">
        <v>111</v>
      </c>
      <c r="E2360" s="3" t="s">
        <v>100</v>
      </c>
      <c r="F2360" s="66"/>
      <c r="G2360" s="66">
        <v>4180</v>
      </c>
      <c r="H2360" s="4">
        <f t="shared" si="36"/>
        <v>21335.980000000061</v>
      </c>
      <c r="I2360" s="1"/>
      <c r="J2360" s="3">
        <v>3062</v>
      </c>
      <c r="K2360" s="3"/>
    </row>
    <row r="2361" spans="1:11" s="11" customFormat="1" ht="22.5" hidden="1" customHeight="1" x14ac:dyDescent="0.3">
      <c r="A2361" s="3">
        <v>2022</v>
      </c>
      <c r="B2361" s="3" t="s">
        <v>358</v>
      </c>
      <c r="C2361" s="5">
        <v>44616</v>
      </c>
      <c r="D2361" s="79" t="s">
        <v>549</v>
      </c>
      <c r="E2361" s="3" t="s">
        <v>100</v>
      </c>
      <c r="F2361" s="66"/>
      <c r="G2361" s="66">
        <v>2100</v>
      </c>
      <c r="H2361" s="4">
        <f t="shared" si="36"/>
        <v>19235.980000000061</v>
      </c>
      <c r="I2361" s="1"/>
      <c r="J2361" s="3">
        <v>3063</v>
      </c>
      <c r="K2361" s="3"/>
    </row>
    <row r="2362" spans="1:11" s="11" customFormat="1" ht="22.5" hidden="1" customHeight="1" x14ac:dyDescent="0.3">
      <c r="A2362" s="3">
        <v>2022</v>
      </c>
      <c r="B2362" s="3" t="s">
        <v>358</v>
      </c>
      <c r="C2362" s="5">
        <v>44616</v>
      </c>
      <c r="D2362" s="79" t="s">
        <v>484</v>
      </c>
      <c r="E2362" s="3" t="s">
        <v>100</v>
      </c>
      <c r="F2362" s="66"/>
      <c r="G2362" s="66">
        <v>1000</v>
      </c>
      <c r="H2362" s="4">
        <f t="shared" si="36"/>
        <v>18235.980000000061</v>
      </c>
      <c r="I2362" s="1"/>
      <c r="J2362" s="3">
        <v>3064</v>
      </c>
      <c r="K2362" s="3"/>
    </row>
    <row r="2363" spans="1:11" s="11" customFormat="1" ht="22.5" hidden="1" customHeight="1" x14ac:dyDescent="0.3">
      <c r="A2363" s="3">
        <v>2022</v>
      </c>
      <c r="B2363" s="3" t="s">
        <v>358</v>
      </c>
      <c r="C2363" s="5">
        <v>44616</v>
      </c>
      <c r="D2363" s="79" t="s">
        <v>473</v>
      </c>
      <c r="E2363" s="3" t="s">
        <v>100</v>
      </c>
      <c r="F2363" s="66"/>
      <c r="G2363" s="66">
        <v>6600</v>
      </c>
      <c r="H2363" s="4">
        <f t="shared" si="36"/>
        <v>11635.980000000061</v>
      </c>
      <c r="I2363" s="1"/>
      <c r="J2363" s="3">
        <v>3065</v>
      </c>
      <c r="K2363" s="3"/>
    </row>
    <row r="2364" spans="1:11" s="11" customFormat="1" ht="22.5" hidden="1" customHeight="1" x14ac:dyDescent="0.3">
      <c r="A2364" s="3">
        <v>2022</v>
      </c>
      <c r="B2364" s="3" t="s">
        <v>358</v>
      </c>
      <c r="C2364" s="5">
        <v>44616</v>
      </c>
      <c r="D2364" s="79" t="s">
        <v>404</v>
      </c>
      <c r="E2364" s="3" t="s">
        <v>100</v>
      </c>
      <c r="F2364" s="66"/>
      <c r="G2364" s="66">
        <v>7300</v>
      </c>
      <c r="H2364" s="4">
        <f t="shared" si="36"/>
        <v>4335.9800000000614</v>
      </c>
      <c r="I2364" s="1"/>
      <c r="J2364" s="3">
        <v>3066</v>
      </c>
      <c r="K2364" s="3"/>
    </row>
    <row r="2365" spans="1:11" s="11" customFormat="1" ht="22.5" hidden="1" customHeight="1" x14ac:dyDescent="0.3">
      <c r="A2365" s="3">
        <v>2022</v>
      </c>
      <c r="B2365" s="3" t="s">
        <v>358</v>
      </c>
      <c r="C2365" s="5">
        <v>44617</v>
      </c>
      <c r="D2365" s="79" t="s">
        <v>313</v>
      </c>
      <c r="E2365" s="3"/>
      <c r="F2365" s="66">
        <v>100000</v>
      </c>
      <c r="G2365" s="66"/>
      <c r="H2365" s="4">
        <f t="shared" si="36"/>
        <v>104335.98000000007</v>
      </c>
      <c r="I2365" s="1"/>
      <c r="J2365" s="3"/>
      <c r="K2365" s="3"/>
    </row>
    <row r="2366" spans="1:11" s="11" customFormat="1" ht="22.5" hidden="1" customHeight="1" x14ac:dyDescent="0.3">
      <c r="A2366" s="3">
        <v>2022</v>
      </c>
      <c r="B2366" s="3" t="s">
        <v>358</v>
      </c>
      <c r="C2366" s="5">
        <v>44617</v>
      </c>
      <c r="D2366" s="79" t="s">
        <v>610</v>
      </c>
      <c r="E2366" s="3" t="s">
        <v>100</v>
      </c>
      <c r="F2366" s="66"/>
      <c r="G2366" s="66">
        <v>8950</v>
      </c>
      <c r="H2366" s="4">
        <f t="shared" si="36"/>
        <v>95385.980000000069</v>
      </c>
      <c r="I2366" s="1"/>
      <c r="J2366" s="3">
        <v>3067</v>
      </c>
      <c r="K2366" s="3"/>
    </row>
    <row r="2367" spans="1:11" s="11" customFormat="1" ht="22.5" hidden="1" customHeight="1" x14ac:dyDescent="0.3">
      <c r="A2367" s="3">
        <v>2022</v>
      </c>
      <c r="B2367" s="3" t="s">
        <v>358</v>
      </c>
      <c r="C2367" s="5">
        <v>44617</v>
      </c>
      <c r="D2367" s="79" t="s">
        <v>182</v>
      </c>
      <c r="E2367" s="3" t="s">
        <v>100</v>
      </c>
      <c r="F2367" s="66"/>
      <c r="G2367" s="66">
        <v>10750</v>
      </c>
      <c r="H2367" s="4">
        <f t="shared" si="36"/>
        <v>84635.980000000069</v>
      </c>
      <c r="I2367" s="1"/>
      <c r="J2367" s="3">
        <v>3068</v>
      </c>
      <c r="K2367" s="3"/>
    </row>
    <row r="2368" spans="1:11" s="11" customFormat="1" ht="22.5" hidden="1" customHeight="1" x14ac:dyDescent="0.3">
      <c r="A2368" s="3">
        <v>2022</v>
      </c>
      <c r="B2368" s="3" t="s">
        <v>358</v>
      </c>
      <c r="C2368" s="5">
        <v>44617</v>
      </c>
      <c r="D2368" s="79" t="s">
        <v>151</v>
      </c>
      <c r="E2368" s="3" t="s">
        <v>310</v>
      </c>
      <c r="F2368" s="66">
        <v>494</v>
      </c>
      <c r="G2368" s="66"/>
      <c r="H2368" s="4">
        <f t="shared" si="36"/>
        <v>85129.980000000069</v>
      </c>
      <c r="I2368" s="1"/>
      <c r="J2368" s="3">
        <v>1400</v>
      </c>
      <c r="K2368" s="3"/>
    </row>
    <row r="2369" spans="1:11" s="11" customFormat="1" ht="22.5" hidden="1" customHeight="1" x14ac:dyDescent="0.3">
      <c r="A2369" s="3">
        <v>2022</v>
      </c>
      <c r="B2369" s="3" t="s">
        <v>358</v>
      </c>
      <c r="C2369" s="5">
        <v>44618</v>
      </c>
      <c r="D2369" s="79" t="s">
        <v>611</v>
      </c>
      <c r="E2369" s="3" t="s">
        <v>100</v>
      </c>
      <c r="F2369" s="66"/>
      <c r="G2369" s="66">
        <v>6359</v>
      </c>
      <c r="H2369" s="4">
        <f t="shared" si="36"/>
        <v>78770.980000000069</v>
      </c>
      <c r="I2369" s="1"/>
      <c r="J2369" s="3">
        <v>3069</v>
      </c>
      <c r="K2369" s="3"/>
    </row>
    <row r="2370" spans="1:11" s="11" customFormat="1" ht="22.5" hidden="1" customHeight="1" x14ac:dyDescent="0.3">
      <c r="A2370" s="3">
        <v>2022</v>
      </c>
      <c r="B2370" s="3" t="s">
        <v>358</v>
      </c>
      <c r="C2370" s="5">
        <v>44618</v>
      </c>
      <c r="D2370" s="79" t="s">
        <v>528</v>
      </c>
      <c r="E2370" s="3" t="s">
        <v>100</v>
      </c>
      <c r="F2370" s="66"/>
      <c r="G2370" s="66">
        <v>4950</v>
      </c>
      <c r="H2370" s="4">
        <f t="shared" si="36"/>
        <v>73820.980000000069</v>
      </c>
      <c r="I2370" s="1"/>
      <c r="J2370" s="3">
        <v>3070</v>
      </c>
      <c r="K2370" s="3"/>
    </row>
    <row r="2371" spans="1:11" s="11" customFormat="1" ht="22.5" hidden="1" customHeight="1" x14ac:dyDescent="0.3">
      <c r="A2371" s="3">
        <v>2022</v>
      </c>
      <c r="B2371" s="3" t="s">
        <v>358</v>
      </c>
      <c r="C2371" s="5">
        <v>44618</v>
      </c>
      <c r="D2371" s="79" t="s">
        <v>501</v>
      </c>
      <c r="E2371" s="3" t="s">
        <v>100</v>
      </c>
      <c r="F2371" s="66"/>
      <c r="G2371" s="66">
        <v>3269</v>
      </c>
      <c r="H2371" s="4">
        <f t="shared" si="36"/>
        <v>70551.980000000069</v>
      </c>
      <c r="I2371" s="1"/>
      <c r="J2371" s="3">
        <v>3072</v>
      </c>
      <c r="K2371" s="3"/>
    </row>
    <row r="2372" spans="1:11" s="11" customFormat="1" ht="22.5" hidden="1" customHeight="1" x14ac:dyDescent="0.3">
      <c r="A2372" s="3">
        <v>2022</v>
      </c>
      <c r="B2372" s="3" t="s">
        <v>358</v>
      </c>
      <c r="C2372" s="5">
        <v>44618</v>
      </c>
      <c r="D2372" s="79" t="s">
        <v>565</v>
      </c>
      <c r="E2372" s="3" t="s">
        <v>100</v>
      </c>
      <c r="F2372" s="66"/>
      <c r="G2372" s="66">
        <v>3910</v>
      </c>
      <c r="H2372" s="4">
        <f t="shared" ref="H2372:H2435" si="37">H2371+F2372-G2372</f>
        <v>66641.980000000069</v>
      </c>
      <c r="I2372" s="1"/>
      <c r="J2372" s="3">
        <v>3071</v>
      </c>
      <c r="K2372" s="3"/>
    </row>
    <row r="2373" spans="1:11" s="11" customFormat="1" ht="22.5" hidden="1" customHeight="1" x14ac:dyDescent="0.3">
      <c r="A2373" s="3">
        <v>2022</v>
      </c>
      <c r="B2373" s="3" t="s">
        <v>358</v>
      </c>
      <c r="C2373" s="5">
        <v>44618</v>
      </c>
      <c r="D2373" s="79" t="s">
        <v>612</v>
      </c>
      <c r="E2373" s="3" t="s">
        <v>100</v>
      </c>
      <c r="F2373" s="66"/>
      <c r="G2373" s="66">
        <v>1960.9</v>
      </c>
      <c r="H2373" s="4">
        <f t="shared" si="37"/>
        <v>64681.080000000067</v>
      </c>
      <c r="I2373" s="1"/>
      <c r="J2373" s="3">
        <v>3073</v>
      </c>
      <c r="K2373" s="3"/>
    </row>
    <row r="2374" spans="1:11" s="11" customFormat="1" ht="22.5" hidden="1" customHeight="1" x14ac:dyDescent="0.3">
      <c r="A2374" s="3">
        <v>2022</v>
      </c>
      <c r="B2374" s="3" t="s">
        <v>358</v>
      </c>
      <c r="C2374" s="5">
        <v>44618</v>
      </c>
      <c r="D2374" s="79" t="s">
        <v>513</v>
      </c>
      <c r="E2374" s="3" t="s">
        <v>100</v>
      </c>
      <c r="F2374" s="66"/>
      <c r="G2374" s="66">
        <v>6105</v>
      </c>
      <c r="H2374" s="4">
        <f t="shared" si="37"/>
        <v>58576.080000000067</v>
      </c>
      <c r="I2374" s="1"/>
      <c r="J2374" s="3">
        <v>3074</v>
      </c>
      <c r="K2374" s="3"/>
    </row>
    <row r="2375" spans="1:11" s="11" customFormat="1" ht="22.5" hidden="1" customHeight="1" x14ac:dyDescent="0.3">
      <c r="A2375" s="3">
        <v>2022</v>
      </c>
      <c r="B2375" s="3" t="s">
        <v>358</v>
      </c>
      <c r="C2375" s="5">
        <v>44618</v>
      </c>
      <c r="D2375" s="79" t="s">
        <v>541</v>
      </c>
      <c r="E2375" s="3" t="s">
        <v>100</v>
      </c>
      <c r="F2375" s="66"/>
      <c r="G2375" s="66">
        <v>11467.5</v>
      </c>
      <c r="H2375" s="4">
        <f t="shared" si="37"/>
        <v>47108.580000000067</v>
      </c>
      <c r="I2375" s="1"/>
      <c r="J2375" s="3">
        <v>3075</v>
      </c>
      <c r="K2375" s="3"/>
    </row>
    <row r="2376" spans="1:11" s="11" customFormat="1" ht="22.5" hidden="1" customHeight="1" x14ac:dyDescent="0.3">
      <c r="A2376" s="3">
        <v>2022</v>
      </c>
      <c r="B2376" s="3" t="s">
        <v>358</v>
      </c>
      <c r="C2376" s="5">
        <v>44620</v>
      </c>
      <c r="D2376" s="79" t="s">
        <v>613</v>
      </c>
      <c r="E2376" s="3" t="s">
        <v>310</v>
      </c>
      <c r="F2376" s="66">
        <v>3950</v>
      </c>
      <c r="G2376" s="66"/>
      <c r="H2376" s="4">
        <f t="shared" si="37"/>
        <v>51058.580000000067</v>
      </c>
      <c r="I2376" s="1"/>
      <c r="J2376" s="3">
        <v>1401</v>
      </c>
      <c r="K2376" s="3"/>
    </row>
    <row r="2377" spans="1:11" s="11" customFormat="1" ht="22.5" hidden="1" customHeight="1" x14ac:dyDescent="0.3">
      <c r="A2377" s="3">
        <v>2022</v>
      </c>
      <c r="B2377" s="3" t="s">
        <v>358</v>
      </c>
      <c r="C2377" s="5">
        <v>44620</v>
      </c>
      <c r="D2377" s="79" t="s">
        <v>323</v>
      </c>
      <c r="E2377" s="3"/>
      <c r="F2377" s="66"/>
      <c r="G2377" s="66">
        <v>10000</v>
      </c>
      <c r="H2377" s="4">
        <f t="shared" si="37"/>
        <v>41058.580000000067</v>
      </c>
      <c r="I2377" s="1"/>
      <c r="J2377" s="3" t="s">
        <v>901</v>
      </c>
      <c r="K2377" s="3"/>
    </row>
    <row r="2378" spans="1:11" s="11" customFormat="1" ht="22.5" hidden="1" customHeight="1" x14ac:dyDescent="0.3">
      <c r="A2378" s="3">
        <v>2022</v>
      </c>
      <c r="B2378" s="3" t="s">
        <v>358</v>
      </c>
      <c r="C2378" s="5">
        <v>44620</v>
      </c>
      <c r="D2378" s="79" t="s">
        <v>601</v>
      </c>
      <c r="E2378" s="3" t="s">
        <v>100</v>
      </c>
      <c r="F2378" s="66"/>
      <c r="G2378" s="66">
        <v>6100</v>
      </c>
      <c r="H2378" s="4">
        <f t="shared" si="37"/>
        <v>34958.580000000067</v>
      </c>
      <c r="I2378" s="1"/>
      <c r="J2378" s="3">
        <v>3076</v>
      </c>
      <c r="K2378" s="3"/>
    </row>
    <row r="2379" spans="1:11" s="11" customFormat="1" ht="22.5" hidden="1" customHeight="1" x14ac:dyDescent="0.3">
      <c r="A2379" s="3">
        <v>2022</v>
      </c>
      <c r="B2379" s="3" t="s">
        <v>358</v>
      </c>
      <c r="C2379" s="5">
        <v>44620</v>
      </c>
      <c r="D2379" s="79" t="s">
        <v>601</v>
      </c>
      <c r="E2379" s="3" t="s">
        <v>100</v>
      </c>
      <c r="F2379" s="66"/>
      <c r="G2379" s="66">
        <v>5150</v>
      </c>
      <c r="H2379" s="4">
        <f t="shared" si="37"/>
        <v>29808.580000000067</v>
      </c>
      <c r="I2379" s="1"/>
      <c r="J2379" s="3">
        <v>3077</v>
      </c>
      <c r="K2379" s="3"/>
    </row>
    <row r="2380" spans="1:11" s="11" customFormat="1" ht="22.5" hidden="1" customHeight="1" x14ac:dyDescent="0.3">
      <c r="A2380" s="3">
        <v>2022</v>
      </c>
      <c r="B2380" s="3" t="s">
        <v>358</v>
      </c>
      <c r="C2380" s="5">
        <v>44620</v>
      </c>
      <c r="D2380" s="79" t="s">
        <v>608</v>
      </c>
      <c r="E2380" s="3" t="s">
        <v>310</v>
      </c>
      <c r="F2380" s="66">
        <v>2200</v>
      </c>
      <c r="G2380" s="66"/>
      <c r="H2380" s="4">
        <f t="shared" si="37"/>
        <v>32008.580000000067</v>
      </c>
      <c r="I2380" s="1"/>
      <c r="J2380" s="3">
        <v>1402</v>
      </c>
      <c r="K2380" s="3"/>
    </row>
    <row r="2381" spans="1:11" s="80" customFormat="1" ht="22.5" hidden="1" customHeight="1" thickBot="1" x14ac:dyDescent="0.35">
      <c r="A2381" s="34">
        <v>2022</v>
      </c>
      <c r="B2381" s="34" t="s">
        <v>358</v>
      </c>
      <c r="C2381" s="19">
        <v>44620</v>
      </c>
      <c r="D2381" s="132" t="s">
        <v>313</v>
      </c>
      <c r="E2381" s="34"/>
      <c r="F2381" s="71">
        <v>50000</v>
      </c>
      <c r="G2381" s="71"/>
      <c r="H2381" s="22">
        <f t="shared" si="37"/>
        <v>82008.580000000075</v>
      </c>
      <c r="I2381" s="24"/>
      <c r="J2381" s="34"/>
      <c r="K2381" s="34"/>
    </row>
    <row r="2382" spans="1:11" s="11" customFormat="1" ht="22.5" hidden="1" customHeight="1" x14ac:dyDescent="0.3">
      <c r="A2382" s="3">
        <v>2022</v>
      </c>
      <c r="B2382" s="3" t="s">
        <v>369</v>
      </c>
      <c r="C2382" s="5">
        <v>44621</v>
      </c>
      <c r="D2382" s="79" t="s">
        <v>39</v>
      </c>
      <c r="E2382" s="3" t="s">
        <v>310</v>
      </c>
      <c r="F2382" s="66">
        <v>2650</v>
      </c>
      <c r="G2382" s="66"/>
      <c r="H2382" s="4">
        <f t="shared" si="37"/>
        <v>84658.580000000075</v>
      </c>
      <c r="I2382" s="1"/>
      <c r="J2382" s="3">
        <v>1403</v>
      </c>
      <c r="K2382" s="3"/>
    </row>
    <row r="2383" spans="1:11" s="11" customFormat="1" ht="22.5" hidden="1" customHeight="1" x14ac:dyDescent="0.3">
      <c r="A2383" s="3">
        <v>2022</v>
      </c>
      <c r="B2383" s="3" t="s">
        <v>369</v>
      </c>
      <c r="C2383" s="5">
        <v>44621</v>
      </c>
      <c r="D2383" s="79" t="s">
        <v>606</v>
      </c>
      <c r="E2383" s="3" t="s">
        <v>100</v>
      </c>
      <c r="F2383" s="66"/>
      <c r="G2383" s="66">
        <v>8935</v>
      </c>
      <c r="H2383" s="4">
        <f t="shared" si="37"/>
        <v>75723.580000000075</v>
      </c>
      <c r="I2383" s="1"/>
      <c r="J2383" s="3" t="s">
        <v>937</v>
      </c>
      <c r="K2383" s="3"/>
    </row>
    <row r="2384" spans="1:11" s="11" customFormat="1" ht="22.5" hidden="1" customHeight="1" x14ac:dyDescent="0.3">
      <c r="A2384" s="3">
        <v>2022</v>
      </c>
      <c r="B2384" s="3" t="s">
        <v>369</v>
      </c>
      <c r="C2384" s="5">
        <v>44621</v>
      </c>
      <c r="D2384" s="79" t="s">
        <v>26</v>
      </c>
      <c r="E2384" s="3" t="s">
        <v>310</v>
      </c>
      <c r="F2384" s="66">
        <v>3450</v>
      </c>
      <c r="G2384" s="66"/>
      <c r="H2384" s="4">
        <f t="shared" si="37"/>
        <v>79173.580000000075</v>
      </c>
      <c r="I2384" s="1"/>
      <c r="J2384" s="3">
        <v>1404</v>
      </c>
      <c r="K2384" s="3"/>
    </row>
    <row r="2385" spans="1:12" s="11" customFormat="1" ht="22.5" hidden="1" customHeight="1" x14ac:dyDescent="0.3">
      <c r="A2385" s="3">
        <v>2022</v>
      </c>
      <c r="B2385" s="3" t="s">
        <v>369</v>
      </c>
      <c r="C2385" s="5">
        <v>44623</v>
      </c>
      <c r="D2385" s="79" t="s">
        <v>376</v>
      </c>
      <c r="E2385" s="3" t="s">
        <v>100</v>
      </c>
      <c r="F2385" s="66"/>
      <c r="G2385" s="66">
        <v>800</v>
      </c>
      <c r="H2385" s="4">
        <f t="shared" si="37"/>
        <v>78373.580000000075</v>
      </c>
      <c r="I2385" s="1"/>
      <c r="J2385" s="3">
        <v>3078</v>
      </c>
      <c r="K2385" s="3"/>
    </row>
    <row r="2386" spans="1:12" s="11" customFormat="1" ht="22.5" hidden="1" customHeight="1" x14ac:dyDescent="0.3">
      <c r="A2386" s="3">
        <v>2022</v>
      </c>
      <c r="B2386" s="3" t="s">
        <v>369</v>
      </c>
      <c r="C2386" s="5">
        <v>44623</v>
      </c>
      <c r="D2386" s="79" t="s">
        <v>614</v>
      </c>
      <c r="E2386" s="3" t="s">
        <v>100</v>
      </c>
      <c r="F2386" s="66"/>
      <c r="G2386" s="66">
        <v>420</v>
      </c>
      <c r="H2386" s="4">
        <f t="shared" si="37"/>
        <v>77953.580000000075</v>
      </c>
      <c r="I2386" s="1"/>
      <c r="J2386" s="3">
        <v>3079</v>
      </c>
      <c r="K2386" s="3"/>
    </row>
    <row r="2387" spans="1:12" s="11" customFormat="1" ht="22.5" hidden="1" customHeight="1" x14ac:dyDescent="0.3">
      <c r="A2387" s="3">
        <v>2022</v>
      </c>
      <c r="B2387" s="3" t="s">
        <v>369</v>
      </c>
      <c r="C2387" s="5">
        <v>44624</v>
      </c>
      <c r="D2387" s="79" t="s">
        <v>312</v>
      </c>
      <c r="E2387" s="3" t="s">
        <v>99</v>
      </c>
      <c r="F2387" s="66"/>
      <c r="G2387" s="66">
        <v>50</v>
      </c>
      <c r="H2387" s="4">
        <f t="shared" si="37"/>
        <v>77903.580000000075</v>
      </c>
      <c r="I2387" s="1"/>
      <c r="J2387" s="3" t="s">
        <v>910</v>
      </c>
      <c r="K2387" s="3"/>
    </row>
    <row r="2388" spans="1:12" s="11" customFormat="1" ht="22.5" hidden="1" customHeight="1" x14ac:dyDescent="0.3">
      <c r="A2388" s="3">
        <v>2022</v>
      </c>
      <c r="B2388" s="3" t="s">
        <v>369</v>
      </c>
      <c r="C2388" s="5">
        <v>44625</v>
      </c>
      <c r="D2388" s="79" t="s">
        <v>588</v>
      </c>
      <c r="E2388" s="3" t="s">
        <v>100</v>
      </c>
      <c r="F2388" s="66"/>
      <c r="G2388" s="66">
        <v>790</v>
      </c>
      <c r="H2388" s="4">
        <f t="shared" si="37"/>
        <v>77113.580000000075</v>
      </c>
      <c r="I2388" s="1"/>
      <c r="J2388" s="3">
        <v>3080</v>
      </c>
      <c r="K2388" s="3"/>
    </row>
    <row r="2389" spans="1:12" s="11" customFormat="1" ht="22.5" hidden="1" customHeight="1" x14ac:dyDescent="0.3">
      <c r="A2389" s="35">
        <v>2022</v>
      </c>
      <c r="B2389" s="35" t="s">
        <v>369</v>
      </c>
      <c r="C2389" s="63">
        <v>44627</v>
      </c>
      <c r="D2389" s="36" t="s">
        <v>86</v>
      </c>
      <c r="E2389" s="35" t="s">
        <v>99</v>
      </c>
      <c r="F2389" s="69"/>
      <c r="G2389" s="69">
        <v>16220.9</v>
      </c>
      <c r="H2389" s="4">
        <f t="shared" si="37"/>
        <v>60892.680000000073</v>
      </c>
      <c r="I2389" s="36"/>
      <c r="J2389" s="35" t="s">
        <v>911</v>
      </c>
      <c r="K2389" s="97"/>
      <c r="L2389" s="97"/>
    </row>
    <row r="2390" spans="1:12" s="97" customFormat="1" ht="22.5" hidden="1" customHeight="1" x14ac:dyDescent="0.3">
      <c r="A2390" s="35">
        <v>2022</v>
      </c>
      <c r="B2390" s="35" t="s">
        <v>369</v>
      </c>
      <c r="C2390" s="63">
        <v>44627</v>
      </c>
      <c r="D2390" s="36" t="s">
        <v>1479</v>
      </c>
      <c r="E2390" s="35" t="s">
        <v>99</v>
      </c>
      <c r="F2390" s="69"/>
      <c r="G2390" s="69">
        <v>1800</v>
      </c>
      <c r="H2390" s="4">
        <f t="shared" si="37"/>
        <v>59092.680000000073</v>
      </c>
      <c r="I2390" s="36"/>
      <c r="J2390" s="35" t="s">
        <v>1480</v>
      </c>
      <c r="K2390" s="35"/>
    </row>
    <row r="2391" spans="1:12" s="11" customFormat="1" ht="22.5" hidden="1" customHeight="1" x14ac:dyDescent="0.3">
      <c r="A2391" s="3">
        <v>2022</v>
      </c>
      <c r="B2391" s="3" t="s">
        <v>369</v>
      </c>
      <c r="C2391" s="5">
        <v>44627</v>
      </c>
      <c r="D2391" s="79" t="s">
        <v>608</v>
      </c>
      <c r="E2391" s="3" t="s">
        <v>310</v>
      </c>
      <c r="F2391" s="66">
        <v>3700</v>
      </c>
      <c r="G2391" s="66"/>
      <c r="H2391" s="4">
        <f t="shared" si="37"/>
        <v>62792.680000000073</v>
      </c>
      <c r="I2391" s="1"/>
      <c r="J2391" s="3">
        <v>1405</v>
      </c>
      <c r="K2391" s="3"/>
    </row>
    <row r="2392" spans="1:12" s="11" customFormat="1" ht="22.5" hidden="1" customHeight="1" x14ac:dyDescent="0.3">
      <c r="A2392" s="3">
        <v>2022</v>
      </c>
      <c r="B2392" s="3" t="s">
        <v>369</v>
      </c>
      <c r="C2392" s="5">
        <v>44630</v>
      </c>
      <c r="D2392" s="79" t="s">
        <v>165</v>
      </c>
      <c r="E2392" s="3" t="s">
        <v>310</v>
      </c>
      <c r="F2392" s="66">
        <v>1850</v>
      </c>
      <c r="G2392" s="66"/>
      <c r="H2392" s="4">
        <f t="shared" si="37"/>
        <v>64642.680000000073</v>
      </c>
      <c r="I2392" s="1"/>
      <c r="J2392" s="3">
        <v>1406</v>
      </c>
      <c r="K2392" s="3"/>
    </row>
    <row r="2393" spans="1:12" s="11" customFormat="1" ht="22.5" hidden="1" customHeight="1" x14ac:dyDescent="0.3">
      <c r="A2393" s="3">
        <v>2022</v>
      </c>
      <c r="B2393" s="3" t="s">
        <v>369</v>
      </c>
      <c r="C2393" s="5">
        <v>44630</v>
      </c>
      <c r="D2393" s="79" t="s">
        <v>323</v>
      </c>
      <c r="E2393" s="3" t="s">
        <v>99</v>
      </c>
      <c r="F2393" s="66"/>
      <c r="G2393" s="66">
        <v>10000</v>
      </c>
      <c r="H2393" s="4">
        <f t="shared" si="37"/>
        <v>54642.680000000073</v>
      </c>
      <c r="I2393" s="1"/>
      <c r="J2393" s="3" t="s">
        <v>912</v>
      </c>
      <c r="K2393" s="3"/>
    </row>
    <row r="2394" spans="1:12" s="11" customFormat="1" ht="22.5" hidden="1" customHeight="1" x14ac:dyDescent="0.3">
      <c r="A2394" s="3">
        <v>2022</v>
      </c>
      <c r="B2394" s="3" t="s">
        <v>369</v>
      </c>
      <c r="C2394" s="5">
        <v>44635</v>
      </c>
      <c r="D2394" s="79" t="s">
        <v>39</v>
      </c>
      <c r="E2394" s="3" t="s">
        <v>310</v>
      </c>
      <c r="F2394" s="66">
        <v>1250</v>
      </c>
      <c r="G2394" s="66"/>
      <c r="H2394" s="4">
        <f t="shared" si="37"/>
        <v>55892.680000000073</v>
      </c>
      <c r="I2394" s="1"/>
      <c r="J2394" s="3">
        <v>1407</v>
      </c>
      <c r="K2394" s="3"/>
    </row>
    <row r="2395" spans="1:12" s="11" customFormat="1" ht="22.5" hidden="1" customHeight="1" x14ac:dyDescent="0.3">
      <c r="A2395" s="3">
        <v>2022</v>
      </c>
      <c r="B2395" s="3" t="s">
        <v>369</v>
      </c>
      <c r="C2395" s="5">
        <v>44635</v>
      </c>
      <c r="D2395" s="79" t="s">
        <v>151</v>
      </c>
      <c r="E2395" s="3" t="s">
        <v>310</v>
      </c>
      <c r="F2395" s="66">
        <v>9465</v>
      </c>
      <c r="G2395" s="66"/>
      <c r="H2395" s="4">
        <f t="shared" si="37"/>
        <v>65357.680000000073</v>
      </c>
      <c r="I2395" s="1"/>
      <c r="J2395" s="3">
        <v>1408</v>
      </c>
      <c r="K2395" s="3"/>
    </row>
    <row r="2396" spans="1:12" s="11" customFormat="1" ht="22.5" hidden="1" customHeight="1" x14ac:dyDescent="0.3">
      <c r="A2396" s="3">
        <v>2022</v>
      </c>
      <c r="B2396" s="3" t="s">
        <v>369</v>
      </c>
      <c r="C2396" s="5">
        <v>44635</v>
      </c>
      <c r="D2396" s="79" t="s">
        <v>45</v>
      </c>
      <c r="E2396" s="3" t="s">
        <v>310</v>
      </c>
      <c r="F2396" s="66">
        <v>16050</v>
      </c>
      <c r="G2396" s="66"/>
      <c r="H2396" s="4">
        <f t="shared" si="37"/>
        <v>81407.68000000008</v>
      </c>
      <c r="I2396" s="1"/>
      <c r="J2396" s="3">
        <v>1409</v>
      </c>
      <c r="K2396" s="3"/>
    </row>
    <row r="2397" spans="1:12" s="11" customFormat="1" ht="22.5" hidden="1" customHeight="1" x14ac:dyDescent="0.3">
      <c r="A2397" s="3">
        <v>2022</v>
      </c>
      <c r="B2397" s="3" t="s">
        <v>369</v>
      </c>
      <c r="C2397" s="5">
        <v>44635</v>
      </c>
      <c r="D2397" s="79" t="s">
        <v>42</v>
      </c>
      <c r="E2397" s="3" t="s">
        <v>99</v>
      </c>
      <c r="F2397" s="66"/>
      <c r="G2397" s="66">
        <v>3099</v>
      </c>
      <c r="H2397" s="4">
        <f t="shared" si="37"/>
        <v>78308.68000000008</v>
      </c>
      <c r="I2397" s="1"/>
      <c r="J2397" s="3" t="s">
        <v>913</v>
      </c>
      <c r="K2397" s="3"/>
    </row>
    <row r="2398" spans="1:12" s="11" customFormat="1" ht="22.5" hidden="1" customHeight="1" x14ac:dyDescent="0.3">
      <c r="A2398" s="3">
        <v>2022</v>
      </c>
      <c r="B2398" s="3" t="s">
        <v>369</v>
      </c>
      <c r="C2398" s="5">
        <v>44635</v>
      </c>
      <c r="D2398" s="79" t="s">
        <v>30</v>
      </c>
      <c r="E2398" s="3" t="s">
        <v>99</v>
      </c>
      <c r="F2398" s="66"/>
      <c r="G2398" s="66">
        <v>308.2</v>
      </c>
      <c r="H2398" s="4">
        <f t="shared" si="37"/>
        <v>78000.480000000083</v>
      </c>
      <c r="I2398" s="1"/>
      <c r="J2398" s="3" t="s">
        <v>914</v>
      </c>
      <c r="K2398" s="3"/>
    </row>
    <row r="2399" spans="1:12" s="11" customFormat="1" ht="22.5" hidden="1" customHeight="1" x14ac:dyDescent="0.3">
      <c r="A2399" s="3">
        <v>2022</v>
      </c>
      <c r="B2399" s="3" t="s">
        <v>369</v>
      </c>
      <c r="C2399" s="5">
        <v>44635</v>
      </c>
      <c r="D2399" s="79" t="s">
        <v>112</v>
      </c>
      <c r="E2399" s="3" t="s">
        <v>99</v>
      </c>
      <c r="F2399" s="66"/>
      <c r="G2399" s="66">
        <v>54.8</v>
      </c>
      <c r="H2399" s="4">
        <f t="shared" si="37"/>
        <v>77945.68000000008</v>
      </c>
      <c r="I2399" s="1"/>
      <c r="J2399" s="3" t="s">
        <v>915</v>
      </c>
      <c r="K2399" s="3"/>
    </row>
    <row r="2400" spans="1:12" s="11" customFormat="1" ht="22.5" hidden="1" customHeight="1" x14ac:dyDescent="0.3">
      <c r="A2400" s="3">
        <v>2022</v>
      </c>
      <c r="B2400" s="3" t="s">
        <v>369</v>
      </c>
      <c r="C2400" s="5">
        <v>44635</v>
      </c>
      <c r="D2400" s="79" t="s">
        <v>35</v>
      </c>
      <c r="E2400" s="3" t="s">
        <v>99</v>
      </c>
      <c r="F2400" s="66"/>
      <c r="G2400" s="66">
        <v>255</v>
      </c>
      <c r="H2400" s="4">
        <f t="shared" si="37"/>
        <v>77690.68000000008</v>
      </c>
      <c r="I2400" s="1"/>
      <c r="J2400" s="3" t="s">
        <v>916</v>
      </c>
      <c r="K2400" s="3"/>
    </row>
    <row r="2401" spans="1:11" s="11" customFormat="1" ht="22.5" hidden="1" customHeight="1" x14ac:dyDescent="0.3">
      <c r="A2401" s="3">
        <v>2022</v>
      </c>
      <c r="B2401" s="3" t="s">
        <v>369</v>
      </c>
      <c r="C2401" s="5">
        <v>44637</v>
      </c>
      <c r="D2401" s="79" t="s">
        <v>601</v>
      </c>
      <c r="E2401" s="3" t="s">
        <v>100</v>
      </c>
      <c r="F2401" s="66"/>
      <c r="G2401" s="66">
        <v>4000</v>
      </c>
      <c r="H2401" s="4">
        <f t="shared" si="37"/>
        <v>73690.68000000008</v>
      </c>
      <c r="I2401" s="1"/>
      <c r="J2401" s="3">
        <v>3081</v>
      </c>
      <c r="K2401" s="3"/>
    </row>
    <row r="2402" spans="1:11" s="11" customFormat="1" ht="22.5" hidden="1" customHeight="1" x14ac:dyDescent="0.3">
      <c r="A2402" s="3">
        <v>2022</v>
      </c>
      <c r="B2402" s="3" t="s">
        <v>369</v>
      </c>
      <c r="C2402" s="5">
        <v>44639</v>
      </c>
      <c r="D2402" s="79" t="s">
        <v>615</v>
      </c>
      <c r="E2402" s="3" t="s">
        <v>99</v>
      </c>
      <c r="F2402" s="66"/>
      <c r="G2402" s="66">
        <v>3120</v>
      </c>
      <c r="H2402" s="4">
        <f t="shared" si="37"/>
        <v>70570.68000000008</v>
      </c>
      <c r="I2402" s="1"/>
      <c r="J2402" s="3" t="s">
        <v>917</v>
      </c>
      <c r="K2402" s="3"/>
    </row>
    <row r="2403" spans="1:11" s="11" customFormat="1" ht="22.5" hidden="1" customHeight="1" x14ac:dyDescent="0.3">
      <c r="A2403" s="3">
        <v>2022</v>
      </c>
      <c r="B2403" s="3" t="s">
        <v>369</v>
      </c>
      <c r="C2403" s="5">
        <v>44640</v>
      </c>
      <c r="D2403" s="79" t="s">
        <v>404</v>
      </c>
      <c r="E2403" s="3" t="s">
        <v>100</v>
      </c>
      <c r="F2403" s="66"/>
      <c r="G2403" s="66">
        <v>1520</v>
      </c>
      <c r="H2403" s="4">
        <f t="shared" si="37"/>
        <v>69050.68000000008</v>
      </c>
      <c r="I2403" s="1"/>
      <c r="J2403" s="3">
        <v>3082</v>
      </c>
      <c r="K2403" s="3"/>
    </row>
    <row r="2404" spans="1:11" s="11" customFormat="1" ht="22.5" hidden="1" customHeight="1" x14ac:dyDescent="0.3">
      <c r="A2404" s="3">
        <v>2022</v>
      </c>
      <c r="B2404" s="3" t="s">
        <v>369</v>
      </c>
      <c r="C2404" s="5">
        <v>44640</v>
      </c>
      <c r="D2404" s="79" t="s">
        <v>473</v>
      </c>
      <c r="E2404" s="3" t="s">
        <v>100</v>
      </c>
      <c r="F2404" s="66"/>
      <c r="G2404" s="66">
        <v>3300</v>
      </c>
      <c r="H2404" s="4">
        <f t="shared" si="37"/>
        <v>65750.68000000008</v>
      </c>
      <c r="I2404" s="1"/>
      <c r="J2404" s="3">
        <v>3083</v>
      </c>
      <c r="K2404" s="3"/>
    </row>
    <row r="2405" spans="1:11" s="11" customFormat="1" ht="22.5" hidden="1" customHeight="1" x14ac:dyDescent="0.3">
      <c r="A2405" s="3">
        <v>2022</v>
      </c>
      <c r="B2405" s="3" t="s">
        <v>369</v>
      </c>
      <c r="C2405" s="5">
        <v>44640</v>
      </c>
      <c r="D2405" s="79" t="s">
        <v>111</v>
      </c>
      <c r="E2405" s="3" t="s">
        <v>100</v>
      </c>
      <c r="F2405" s="66"/>
      <c r="G2405" s="66">
        <v>850</v>
      </c>
      <c r="H2405" s="4">
        <f t="shared" si="37"/>
        <v>64900.68000000008</v>
      </c>
      <c r="I2405" s="1"/>
      <c r="J2405" s="3">
        <v>3084</v>
      </c>
      <c r="K2405" s="3"/>
    </row>
    <row r="2406" spans="1:11" s="11" customFormat="1" ht="22.5" hidden="1" customHeight="1" x14ac:dyDescent="0.3">
      <c r="A2406" s="3">
        <v>2022</v>
      </c>
      <c r="B2406" s="3" t="s">
        <v>369</v>
      </c>
      <c r="C2406" s="5">
        <v>44640</v>
      </c>
      <c r="D2406" s="79" t="s">
        <v>261</v>
      </c>
      <c r="E2406" s="3" t="s">
        <v>310</v>
      </c>
      <c r="F2406" s="66"/>
      <c r="G2406" s="66">
        <v>12250</v>
      </c>
      <c r="H2406" s="4">
        <f t="shared" si="37"/>
        <v>52650.68000000008</v>
      </c>
      <c r="I2406" s="1"/>
      <c r="J2406" s="3" t="s">
        <v>888</v>
      </c>
      <c r="K2406" s="3"/>
    </row>
    <row r="2407" spans="1:11" s="11" customFormat="1" ht="22.5" hidden="1" customHeight="1" x14ac:dyDescent="0.3">
      <c r="A2407" s="3">
        <v>2022</v>
      </c>
      <c r="B2407" s="3" t="s">
        <v>369</v>
      </c>
      <c r="C2407" s="5">
        <v>44640</v>
      </c>
      <c r="D2407" s="79" t="s">
        <v>610</v>
      </c>
      <c r="E2407" s="3" t="s">
        <v>310</v>
      </c>
      <c r="F2407" s="66"/>
      <c r="G2407" s="66">
        <v>12390</v>
      </c>
      <c r="H2407" s="4">
        <f t="shared" si="37"/>
        <v>40260.68000000008</v>
      </c>
      <c r="I2407" s="1"/>
      <c r="J2407" s="3" t="s">
        <v>893</v>
      </c>
      <c r="K2407" s="3"/>
    </row>
    <row r="2408" spans="1:11" s="11" customFormat="1" ht="22.5" hidden="1" customHeight="1" x14ac:dyDescent="0.3">
      <c r="A2408" s="3">
        <v>2022</v>
      </c>
      <c r="B2408" s="3" t="s">
        <v>369</v>
      </c>
      <c r="C2408" s="5">
        <v>44640</v>
      </c>
      <c r="D2408" s="79" t="s">
        <v>182</v>
      </c>
      <c r="E2408" s="3" t="s">
        <v>310</v>
      </c>
      <c r="F2408" s="66"/>
      <c r="G2408" s="66">
        <v>850</v>
      </c>
      <c r="H2408" s="4">
        <f t="shared" si="37"/>
        <v>39410.68000000008</v>
      </c>
      <c r="I2408" s="1"/>
      <c r="J2408" s="3" t="s">
        <v>889</v>
      </c>
      <c r="K2408" s="3"/>
    </row>
    <row r="2409" spans="1:11" s="11" customFormat="1" ht="22.5" hidden="1" customHeight="1" x14ac:dyDescent="0.3">
      <c r="A2409" s="3">
        <v>2022</v>
      </c>
      <c r="B2409" s="3" t="s">
        <v>369</v>
      </c>
      <c r="C2409" s="5">
        <v>44640</v>
      </c>
      <c r="D2409" s="79" t="s">
        <v>151</v>
      </c>
      <c r="E2409" s="3" t="s">
        <v>310</v>
      </c>
      <c r="F2409" s="66"/>
      <c r="G2409" s="66">
        <v>2100</v>
      </c>
      <c r="H2409" s="4">
        <f t="shared" si="37"/>
        <v>37310.68000000008</v>
      </c>
      <c r="I2409" s="1"/>
      <c r="J2409" s="3" t="s">
        <v>891</v>
      </c>
      <c r="K2409" s="3"/>
    </row>
    <row r="2410" spans="1:11" s="11" customFormat="1" ht="22.5" hidden="1" customHeight="1" x14ac:dyDescent="0.3">
      <c r="A2410" s="3">
        <v>2022</v>
      </c>
      <c r="B2410" s="3" t="s">
        <v>369</v>
      </c>
      <c r="C2410" s="5">
        <v>44641</v>
      </c>
      <c r="D2410" s="79" t="s">
        <v>562</v>
      </c>
      <c r="E2410" s="3" t="s">
        <v>100</v>
      </c>
      <c r="F2410" s="66"/>
      <c r="G2410" s="66">
        <v>624.20000000000005</v>
      </c>
      <c r="H2410" s="4">
        <f t="shared" si="37"/>
        <v>36686.480000000083</v>
      </c>
      <c r="I2410" s="1"/>
      <c r="J2410" s="3" t="s">
        <v>892</v>
      </c>
      <c r="K2410" s="3"/>
    </row>
    <row r="2411" spans="1:11" s="11" customFormat="1" ht="22.5" hidden="1" customHeight="1" x14ac:dyDescent="0.3">
      <c r="A2411" s="3">
        <v>2022</v>
      </c>
      <c r="B2411" s="3" t="s">
        <v>369</v>
      </c>
      <c r="C2411" s="5">
        <v>44641</v>
      </c>
      <c r="D2411" s="79" t="s">
        <v>359</v>
      </c>
      <c r="E2411" s="3" t="s">
        <v>310</v>
      </c>
      <c r="F2411" s="66">
        <v>5050</v>
      </c>
      <c r="G2411" s="66"/>
      <c r="H2411" s="4">
        <f t="shared" si="37"/>
        <v>41736.480000000083</v>
      </c>
      <c r="I2411" s="1"/>
      <c r="J2411" s="3">
        <v>1410</v>
      </c>
      <c r="K2411" s="3"/>
    </row>
    <row r="2412" spans="1:11" s="11" customFormat="1" ht="22.5" hidden="1" customHeight="1" x14ac:dyDescent="0.3">
      <c r="A2412" s="3">
        <v>2022</v>
      </c>
      <c r="B2412" s="3" t="s">
        <v>369</v>
      </c>
      <c r="C2412" s="5">
        <v>44642</v>
      </c>
      <c r="D2412" s="79" t="s">
        <v>608</v>
      </c>
      <c r="E2412" s="3" t="s">
        <v>310</v>
      </c>
      <c r="F2412" s="66">
        <v>3200</v>
      </c>
      <c r="G2412" s="66"/>
      <c r="H2412" s="4">
        <f t="shared" si="37"/>
        <v>44936.480000000083</v>
      </c>
      <c r="I2412" s="1"/>
      <c r="J2412" s="3">
        <v>1411</v>
      </c>
      <c r="K2412" s="3"/>
    </row>
    <row r="2413" spans="1:11" s="11" customFormat="1" ht="22.5" hidden="1" customHeight="1" x14ac:dyDescent="0.3">
      <c r="A2413" s="3">
        <v>2022</v>
      </c>
      <c r="B2413" s="3" t="s">
        <v>369</v>
      </c>
      <c r="C2413" s="5">
        <v>44643</v>
      </c>
      <c r="D2413" s="79" t="s">
        <v>323</v>
      </c>
      <c r="E2413" s="3" t="s">
        <v>99</v>
      </c>
      <c r="F2413" s="66"/>
      <c r="G2413" s="66">
        <v>10000</v>
      </c>
      <c r="H2413" s="4">
        <f t="shared" si="37"/>
        <v>34936.480000000083</v>
      </c>
      <c r="I2413" s="1"/>
      <c r="J2413" s="3" t="s">
        <v>918</v>
      </c>
      <c r="K2413" s="3"/>
    </row>
    <row r="2414" spans="1:11" s="11" customFormat="1" ht="22.5" hidden="1" customHeight="1" x14ac:dyDescent="0.3">
      <c r="A2414" s="3">
        <v>2022</v>
      </c>
      <c r="B2414" s="3" t="s">
        <v>369</v>
      </c>
      <c r="C2414" s="5">
        <v>44647</v>
      </c>
      <c r="D2414" s="79" t="s">
        <v>547</v>
      </c>
      <c r="E2414" s="3" t="s">
        <v>100</v>
      </c>
      <c r="F2414" s="66"/>
      <c r="G2414" s="66">
        <v>800</v>
      </c>
      <c r="H2414" s="4">
        <f t="shared" si="37"/>
        <v>34136.480000000083</v>
      </c>
      <c r="I2414" s="1"/>
      <c r="J2414" s="3">
        <v>3085</v>
      </c>
      <c r="K2414" s="3"/>
    </row>
    <row r="2415" spans="1:11" s="11" customFormat="1" ht="22.5" hidden="1" customHeight="1" x14ac:dyDescent="0.3">
      <c r="A2415" s="3">
        <v>2022</v>
      </c>
      <c r="B2415" s="3" t="s">
        <v>369</v>
      </c>
      <c r="C2415" s="5">
        <v>44647</v>
      </c>
      <c r="D2415" s="79" t="s">
        <v>557</v>
      </c>
      <c r="E2415" s="3" t="s">
        <v>100</v>
      </c>
      <c r="F2415" s="66"/>
      <c r="G2415" s="66">
        <v>520</v>
      </c>
      <c r="H2415" s="4">
        <f t="shared" si="37"/>
        <v>33616.480000000083</v>
      </c>
      <c r="I2415" s="1"/>
      <c r="J2415" s="3">
        <v>3086</v>
      </c>
      <c r="K2415" s="3"/>
    </row>
    <row r="2416" spans="1:11" s="11" customFormat="1" ht="22.5" hidden="1" customHeight="1" x14ac:dyDescent="0.3">
      <c r="A2416" s="3">
        <v>2022</v>
      </c>
      <c r="B2416" s="3" t="s">
        <v>369</v>
      </c>
      <c r="C2416" s="5">
        <v>44647</v>
      </c>
      <c r="D2416" s="79" t="s">
        <v>565</v>
      </c>
      <c r="E2416" s="3" t="s">
        <v>100</v>
      </c>
      <c r="F2416" s="66"/>
      <c r="G2416" s="66">
        <v>375</v>
      </c>
      <c r="H2416" s="4">
        <f t="shared" si="37"/>
        <v>33241.480000000083</v>
      </c>
      <c r="I2416" s="1"/>
      <c r="J2416" s="3">
        <v>3087</v>
      </c>
      <c r="K2416" s="3"/>
    </row>
    <row r="2417" spans="1:11" s="11" customFormat="1" ht="22.5" hidden="1" customHeight="1" x14ac:dyDescent="0.3">
      <c r="A2417" s="3">
        <v>2022</v>
      </c>
      <c r="B2417" s="3" t="s">
        <v>369</v>
      </c>
      <c r="C2417" s="5">
        <v>44647</v>
      </c>
      <c r="D2417" s="79" t="s">
        <v>521</v>
      </c>
      <c r="E2417" s="3" t="s">
        <v>100</v>
      </c>
      <c r="F2417" s="66"/>
      <c r="G2417" s="66">
        <v>500</v>
      </c>
      <c r="H2417" s="4">
        <f t="shared" si="37"/>
        <v>32741.480000000083</v>
      </c>
      <c r="I2417" s="1"/>
      <c r="J2417" s="3">
        <v>3088</v>
      </c>
      <c r="K2417" s="3"/>
    </row>
    <row r="2418" spans="1:11" s="11" customFormat="1" ht="22.5" hidden="1" customHeight="1" x14ac:dyDescent="0.3">
      <c r="A2418" s="3">
        <v>2022</v>
      </c>
      <c r="B2418" s="3" t="s">
        <v>369</v>
      </c>
      <c r="C2418" s="5">
        <v>44647</v>
      </c>
      <c r="D2418" s="79" t="s">
        <v>551</v>
      </c>
      <c r="E2418" s="3" t="s">
        <v>100</v>
      </c>
      <c r="F2418" s="66"/>
      <c r="G2418" s="66">
        <v>850</v>
      </c>
      <c r="H2418" s="4">
        <f t="shared" si="37"/>
        <v>31891.480000000083</v>
      </c>
      <c r="I2418" s="1"/>
      <c r="J2418" s="3">
        <v>3089</v>
      </c>
      <c r="K2418" s="3"/>
    </row>
    <row r="2419" spans="1:11" s="11" customFormat="1" ht="22.5" hidden="1" customHeight="1" x14ac:dyDescent="0.3">
      <c r="A2419" s="3">
        <v>2022</v>
      </c>
      <c r="B2419" s="3" t="s">
        <v>369</v>
      </c>
      <c r="C2419" s="5">
        <v>44647</v>
      </c>
      <c r="D2419" s="79" t="s">
        <v>506</v>
      </c>
      <c r="E2419" s="3" t="s">
        <v>100</v>
      </c>
      <c r="F2419" s="66"/>
      <c r="G2419" s="66">
        <v>1100</v>
      </c>
      <c r="H2419" s="4">
        <f t="shared" si="37"/>
        <v>30791.480000000083</v>
      </c>
      <c r="I2419" s="1"/>
      <c r="J2419" s="3">
        <v>3090</v>
      </c>
      <c r="K2419" s="3"/>
    </row>
    <row r="2420" spans="1:11" s="11" customFormat="1" ht="22.5" hidden="1" customHeight="1" x14ac:dyDescent="0.3">
      <c r="A2420" s="3">
        <v>2022</v>
      </c>
      <c r="B2420" s="3" t="s">
        <v>369</v>
      </c>
      <c r="C2420" s="5">
        <v>44647</v>
      </c>
      <c r="D2420" s="79" t="s">
        <v>573</v>
      </c>
      <c r="E2420" s="3" t="s">
        <v>100</v>
      </c>
      <c r="F2420" s="66"/>
      <c r="G2420" s="66">
        <v>1030</v>
      </c>
      <c r="H2420" s="4">
        <f t="shared" si="37"/>
        <v>29761.480000000083</v>
      </c>
      <c r="I2420" s="1"/>
      <c r="J2420" s="3">
        <v>3091</v>
      </c>
      <c r="K2420" s="3"/>
    </row>
    <row r="2421" spans="1:11" s="11" customFormat="1" ht="22.5" hidden="1" customHeight="1" x14ac:dyDescent="0.3">
      <c r="A2421" s="3">
        <v>2022</v>
      </c>
      <c r="B2421" s="3" t="s">
        <v>369</v>
      </c>
      <c r="C2421" s="5">
        <v>44647</v>
      </c>
      <c r="D2421" s="79" t="s">
        <v>507</v>
      </c>
      <c r="E2421" s="3" t="s">
        <v>100</v>
      </c>
      <c r="F2421" s="66"/>
      <c r="G2421" s="66">
        <v>3623.2</v>
      </c>
      <c r="H2421" s="4">
        <f t="shared" si="37"/>
        <v>26138.280000000083</v>
      </c>
      <c r="I2421" s="1"/>
      <c r="J2421" s="3">
        <v>3092</v>
      </c>
      <c r="K2421" s="3"/>
    </row>
    <row r="2422" spans="1:11" s="11" customFormat="1" ht="22.5" hidden="1" customHeight="1" x14ac:dyDescent="0.3">
      <c r="A2422" s="3">
        <v>2022</v>
      </c>
      <c r="B2422" s="3" t="s">
        <v>369</v>
      </c>
      <c r="C2422" s="5">
        <v>44647</v>
      </c>
      <c r="D2422" s="79" t="s">
        <v>541</v>
      </c>
      <c r="E2422" s="3" t="s">
        <v>100</v>
      </c>
      <c r="F2422" s="66"/>
      <c r="G2422" s="66">
        <v>9360</v>
      </c>
      <c r="H2422" s="4">
        <f t="shared" si="37"/>
        <v>16778.280000000083</v>
      </c>
      <c r="I2422" s="1"/>
      <c r="J2422" s="3">
        <v>3093</v>
      </c>
      <c r="K2422" s="3"/>
    </row>
    <row r="2423" spans="1:11" s="11" customFormat="1" ht="22.5" hidden="1" customHeight="1" x14ac:dyDescent="0.3">
      <c r="A2423" s="3">
        <v>2022</v>
      </c>
      <c r="B2423" s="3" t="s">
        <v>369</v>
      </c>
      <c r="C2423" s="5">
        <v>44647</v>
      </c>
      <c r="D2423" s="79" t="s">
        <v>513</v>
      </c>
      <c r="E2423" s="3" t="s">
        <v>100</v>
      </c>
      <c r="F2423" s="66"/>
      <c r="G2423" s="66">
        <v>3140</v>
      </c>
      <c r="H2423" s="4">
        <f t="shared" si="37"/>
        <v>13638.280000000083</v>
      </c>
      <c r="I2423" s="1"/>
      <c r="J2423" s="3">
        <v>3094</v>
      </c>
      <c r="K2423" s="3"/>
    </row>
    <row r="2424" spans="1:11" s="11" customFormat="1" ht="22.5" hidden="1" customHeight="1" x14ac:dyDescent="0.3">
      <c r="A2424" s="3">
        <v>2022</v>
      </c>
      <c r="B2424" s="3" t="s">
        <v>369</v>
      </c>
      <c r="C2424" s="5">
        <v>44647</v>
      </c>
      <c r="D2424" s="79" t="s">
        <v>601</v>
      </c>
      <c r="E2424" s="3" t="s">
        <v>100</v>
      </c>
      <c r="F2424" s="66"/>
      <c r="G2424" s="66">
        <v>4500</v>
      </c>
      <c r="H2424" s="4">
        <f t="shared" si="37"/>
        <v>9138.2800000000825</v>
      </c>
      <c r="I2424" s="1"/>
      <c r="J2424" s="3">
        <v>3095</v>
      </c>
      <c r="K2424" s="3"/>
    </row>
    <row r="2425" spans="1:11" s="11" customFormat="1" ht="22.5" hidden="1" customHeight="1" x14ac:dyDescent="0.3">
      <c r="A2425" s="3">
        <v>2022</v>
      </c>
      <c r="B2425" s="3" t="s">
        <v>369</v>
      </c>
      <c r="C2425" s="5">
        <v>44647</v>
      </c>
      <c r="D2425" s="79" t="s">
        <v>312</v>
      </c>
      <c r="E2425" s="3" t="s">
        <v>99</v>
      </c>
      <c r="F2425" s="66"/>
      <c r="G2425" s="66">
        <v>0.8</v>
      </c>
      <c r="H2425" s="4">
        <f t="shared" si="37"/>
        <v>9137.4800000000832</v>
      </c>
      <c r="I2425" s="1"/>
      <c r="J2425" s="3" t="s">
        <v>919</v>
      </c>
      <c r="K2425" s="3"/>
    </row>
    <row r="2426" spans="1:11" s="11" customFormat="1" ht="22.5" hidden="1" customHeight="1" x14ac:dyDescent="0.3">
      <c r="A2426" s="3">
        <v>2022</v>
      </c>
      <c r="B2426" s="3" t="s">
        <v>369</v>
      </c>
      <c r="C2426" s="5">
        <v>44648</v>
      </c>
      <c r="D2426" s="79" t="s">
        <v>548</v>
      </c>
      <c r="E2426" s="3" t="s">
        <v>310</v>
      </c>
      <c r="F2426" s="66">
        <v>2700</v>
      </c>
      <c r="G2426" s="66"/>
      <c r="H2426" s="4">
        <f t="shared" si="37"/>
        <v>11837.480000000083</v>
      </c>
      <c r="I2426" s="1"/>
      <c r="J2426" s="3">
        <v>1412</v>
      </c>
      <c r="K2426" s="3"/>
    </row>
    <row r="2427" spans="1:11" s="11" customFormat="1" ht="22.5" hidden="1" customHeight="1" x14ac:dyDescent="0.3">
      <c r="A2427" s="3">
        <v>2022</v>
      </c>
      <c r="B2427" s="3" t="s">
        <v>369</v>
      </c>
      <c r="C2427" s="5">
        <v>44648</v>
      </c>
      <c r="D2427" s="79" t="s">
        <v>601</v>
      </c>
      <c r="E2427" s="3" t="s">
        <v>100</v>
      </c>
      <c r="F2427" s="66"/>
      <c r="G2427" s="66">
        <v>1550</v>
      </c>
      <c r="H2427" s="4">
        <f t="shared" si="37"/>
        <v>10287.480000000083</v>
      </c>
      <c r="I2427" s="1"/>
      <c r="J2427" s="3">
        <v>3096</v>
      </c>
      <c r="K2427" s="3"/>
    </row>
    <row r="2428" spans="1:11" s="11" customFormat="1" ht="22.5" hidden="1" customHeight="1" x14ac:dyDescent="0.3">
      <c r="A2428" s="3">
        <v>2022</v>
      </c>
      <c r="B2428" s="3" t="s">
        <v>369</v>
      </c>
      <c r="C2428" s="5">
        <v>44648</v>
      </c>
      <c r="D2428" s="79" t="s">
        <v>312</v>
      </c>
      <c r="E2428" s="3" t="s">
        <v>99</v>
      </c>
      <c r="F2428" s="66"/>
      <c r="G2428" s="66">
        <v>0.1</v>
      </c>
      <c r="H2428" s="4">
        <f t="shared" si="37"/>
        <v>10287.380000000083</v>
      </c>
      <c r="I2428" s="1"/>
      <c r="J2428" s="3" t="s">
        <v>920</v>
      </c>
      <c r="K2428" s="3"/>
    </row>
    <row r="2429" spans="1:11" s="11" customFormat="1" ht="22.5" hidden="1" customHeight="1" x14ac:dyDescent="0.3">
      <c r="A2429" s="3">
        <v>2022</v>
      </c>
      <c r="B2429" s="3" t="s">
        <v>369</v>
      </c>
      <c r="C2429" s="5">
        <v>44648</v>
      </c>
      <c r="D2429" s="79" t="s">
        <v>547</v>
      </c>
      <c r="E2429" s="3" t="s">
        <v>100</v>
      </c>
      <c r="F2429" s="66"/>
      <c r="G2429" s="66">
        <v>800</v>
      </c>
      <c r="H2429" s="4">
        <f t="shared" si="37"/>
        <v>9487.3800000000829</v>
      </c>
      <c r="I2429" s="1"/>
      <c r="J2429" s="3">
        <v>3097</v>
      </c>
      <c r="K2429" s="3"/>
    </row>
    <row r="2430" spans="1:11" s="11" customFormat="1" ht="22.5" hidden="1" customHeight="1" x14ac:dyDescent="0.3">
      <c r="A2430" s="3">
        <v>2022</v>
      </c>
      <c r="B2430" s="3" t="s">
        <v>369</v>
      </c>
      <c r="C2430" s="5">
        <v>44650</v>
      </c>
      <c r="D2430" s="79" t="s">
        <v>499</v>
      </c>
      <c r="E2430" s="3" t="s">
        <v>310</v>
      </c>
      <c r="F2430" s="66"/>
      <c r="G2430" s="66">
        <v>5050</v>
      </c>
      <c r="H2430" s="4">
        <f t="shared" si="37"/>
        <v>4437.3800000000829</v>
      </c>
      <c r="I2430" s="1"/>
      <c r="J2430" s="3" t="s">
        <v>890</v>
      </c>
      <c r="K2430" s="3"/>
    </row>
    <row r="2431" spans="1:11" s="80" customFormat="1" ht="22.5" hidden="1" customHeight="1" thickBot="1" x14ac:dyDescent="0.35">
      <c r="A2431" s="34">
        <v>2022</v>
      </c>
      <c r="B2431" s="34" t="s">
        <v>369</v>
      </c>
      <c r="C2431" s="19">
        <v>44650</v>
      </c>
      <c r="D2431" s="132" t="s">
        <v>312</v>
      </c>
      <c r="E2431" s="34" t="s">
        <v>99</v>
      </c>
      <c r="F2431" s="71"/>
      <c r="G2431" s="71">
        <v>0.1</v>
      </c>
      <c r="H2431" s="22">
        <f t="shared" si="37"/>
        <v>4437.2800000000825</v>
      </c>
      <c r="I2431" s="24"/>
      <c r="J2431" s="34" t="s">
        <v>921</v>
      </c>
      <c r="K2431" s="34"/>
    </row>
    <row r="2432" spans="1:11" s="11" customFormat="1" ht="22.5" hidden="1" customHeight="1" x14ac:dyDescent="0.3">
      <c r="A2432" s="3">
        <v>2022</v>
      </c>
      <c r="B2432" s="3" t="s">
        <v>389</v>
      </c>
      <c r="C2432" s="5">
        <v>44652</v>
      </c>
      <c r="D2432" s="79" t="s">
        <v>601</v>
      </c>
      <c r="E2432" s="3" t="s">
        <v>100</v>
      </c>
      <c r="F2432" s="66"/>
      <c r="G2432" s="66">
        <v>4200</v>
      </c>
      <c r="H2432" s="4">
        <f t="shared" si="37"/>
        <v>237.28000000008251</v>
      </c>
      <c r="I2432" s="1"/>
      <c r="J2432" s="3" t="s">
        <v>997</v>
      </c>
      <c r="K2432" s="3"/>
    </row>
    <row r="2433" spans="1:11" s="11" customFormat="1" ht="22.5" hidden="1" customHeight="1" x14ac:dyDescent="0.3">
      <c r="A2433" s="3">
        <v>2022</v>
      </c>
      <c r="B2433" s="3" t="s">
        <v>389</v>
      </c>
      <c r="C2433" s="5">
        <v>44652</v>
      </c>
      <c r="D2433" s="79" t="s">
        <v>313</v>
      </c>
      <c r="E2433" s="3" t="s">
        <v>99</v>
      </c>
      <c r="F2433" s="66">
        <v>100000</v>
      </c>
      <c r="G2433" s="66"/>
      <c r="H2433" s="4">
        <f t="shared" si="37"/>
        <v>100237.28000000009</v>
      </c>
      <c r="I2433" s="1"/>
      <c r="J2433" s="3" t="s">
        <v>17</v>
      </c>
      <c r="K2433" s="3"/>
    </row>
    <row r="2434" spans="1:11" s="11" customFormat="1" ht="22.5" hidden="1" customHeight="1" x14ac:dyDescent="0.3">
      <c r="A2434" s="3">
        <v>2022</v>
      </c>
      <c r="B2434" s="3" t="s">
        <v>389</v>
      </c>
      <c r="C2434" s="5">
        <v>44652</v>
      </c>
      <c r="D2434" s="79" t="s">
        <v>323</v>
      </c>
      <c r="E2434" s="3" t="s">
        <v>99</v>
      </c>
      <c r="F2434" s="66"/>
      <c r="G2434" s="66">
        <v>10000</v>
      </c>
      <c r="H2434" s="4">
        <f t="shared" si="37"/>
        <v>90237.280000000086</v>
      </c>
      <c r="I2434" s="1"/>
      <c r="J2434" s="3" t="s">
        <v>1014</v>
      </c>
      <c r="K2434" s="3"/>
    </row>
    <row r="2435" spans="1:11" s="11" customFormat="1" ht="22.5" hidden="1" customHeight="1" x14ac:dyDescent="0.3">
      <c r="A2435" s="3">
        <v>2022</v>
      </c>
      <c r="B2435" s="3" t="s">
        <v>389</v>
      </c>
      <c r="C2435" s="5">
        <v>44655</v>
      </c>
      <c r="D2435" s="79" t="s">
        <v>608</v>
      </c>
      <c r="E2435" s="3" t="s">
        <v>310</v>
      </c>
      <c r="F2435" s="66">
        <v>4800</v>
      </c>
      <c r="G2435" s="66"/>
      <c r="H2435" s="4">
        <f t="shared" si="37"/>
        <v>95037.280000000086</v>
      </c>
      <c r="I2435" s="1"/>
      <c r="J2435" s="3" t="s">
        <v>986</v>
      </c>
      <c r="K2435" s="3"/>
    </row>
    <row r="2436" spans="1:11" s="11" customFormat="1" ht="22.5" hidden="1" customHeight="1" x14ac:dyDescent="0.3">
      <c r="A2436" s="3">
        <v>2022</v>
      </c>
      <c r="B2436" s="3" t="s">
        <v>389</v>
      </c>
      <c r="C2436" s="5">
        <v>44658</v>
      </c>
      <c r="D2436" s="79" t="s">
        <v>613</v>
      </c>
      <c r="E2436" s="3" t="s">
        <v>310</v>
      </c>
      <c r="F2436" s="66">
        <v>500</v>
      </c>
      <c r="G2436" s="66"/>
      <c r="H2436" s="4">
        <f t="shared" ref="H2436:H2499" si="38">H2435+F2436-G2436</f>
        <v>95537.280000000086</v>
      </c>
      <c r="I2436" s="1"/>
      <c r="J2436" s="3" t="s">
        <v>987</v>
      </c>
      <c r="K2436" s="3"/>
    </row>
    <row r="2437" spans="1:11" s="11" customFormat="1" ht="22.5" hidden="1" customHeight="1" x14ac:dyDescent="0.3">
      <c r="A2437" s="3">
        <v>2022</v>
      </c>
      <c r="B2437" s="3" t="s">
        <v>389</v>
      </c>
      <c r="C2437" s="5">
        <v>44658</v>
      </c>
      <c r="D2437" s="79" t="s">
        <v>158</v>
      </c>
      <c r="E2437" s="3" t="s">
        <v>310</v>
      </c>
      <c r="F2437" s="66">
        <v>12500</v>
      </c>
      <c r="G2437" s="66"/>
      <c r="H2437" s="4">
        <f t="shared" si="38"/>
        <v>108037.28000000009</v>
      </c>
      <c r="I2437" s="1"/>
      <c r="J2437" s="3" t="s">
        <v>988</v>
      </c>
      <c r="K2437" s="3"/>
    </row>
    <row r="2438" spans="1:11" s="97" customFormat="1" ht="22.5" hidden="1" customHeight="1" x14ac:dyDescent="0.3">
      <c r="A2438" s="35">
        <v>2022</v>
      </c>
      <c r="B2438" s="35" t="s">
        <v>389</v>
      </c>
      <c r="C2438" s="63">
        <v>44658</v>
      </c>
      <c r="D2438" s="36" t="s">
        <v>86</v>
      </c>
      <c r="E2438" s="35" t="s">
        <v>99</v>
      </c>
      <c r="F2438" s="69"/>
      <c r="G2438" s="69">
        <v>21332.2</v>
      </c>
      <c r="H2438" s="70">
        <f t="shared" si="38"/>
        <v>86705.080000000089</v>
      </c>
      <c r="I2438" s="36"/>
      <c r="J2438" s="35" t="s">
        <v>1015</v>
      </c>
      <c r="K2438" s="35"/>
    </row>
    <row r="2439" spans="1:11" s="11" customFormat="1" ht="22.5" hidden="1" customHeight="1" x14ac:dyDescent="0.3">
      <c r="A2439" s="3">
        <v>2022</v>
      </c>
      <c r="B2439" s="3" t="s">
        <v>389</v>
      </c>
      <c r="C2439" s="5">
        <v>44659</v>
      </c>
      <c r="D2439" s="79" t="s">
        <v>461</v>
      </c>
      <c r="E2439" s="3" t="s">
        <v>310</v>
      </c>
      <c r="F2439" s="66">
        <v>1200</v>
      </c>
      <c r="G2439" s="66"/>
      <c r="H2439" s="4">
        <f t="shared" si="38"/>
        <v>87905.080000000089</v>
      </c>
      <c r="I2439" s="1"/>
      <c r="J2439" s="3" t="s">
        <v>989</v>
      </c>
      <c r="K2439" s="3"/>
    </row>
    <row r="2440" spans="1:11" s="11" customFormat="1" ht="22.5" hidden="1" customHeight="1" x14ac:dyDescent="0.3">
      <c r="A2440" s="3">
        <v>2022</v>
      </c>
      <c r="B2440" s="3" t="s">
        <v>389</v>
      </c>
      <c r="C2440" s="5">
        <v>44659</v>
      </c>
      <c r="D2440" s="79" t="s">
        <v>45</v>
      </c>
      <c r="E2440" s="3" t="s">
        <v>310</v>
      </c>
      <c r="F2440" s="66">
        <v>10950</v>
      </c>
      <c r="G2440" s="66"/>
      <c r="H2440" s="4">
        <f t="shared" si="38"/>
        <v>98855.080000000089</v>
      </c>
      <c r="I2440" s="1"/>
      <c r="J2440" s="3" t="s">
        <v>990</v>
      </c>
      <c r="K2440" s="3"/>
    </row>
    <row r="2441" spans="1:11" s="11" customFormat="1" ht="22.5" hidden="1" customHeight="1" x14ac:dyDescent="0.3">
      <c r="A2441" s="3">
        <v>2022</v>
      </c>
      <c r="B2441" s="3" t="s">
        <v>389</v>
      </c>
      <c r="C2441" s="5">
        <v>44659</v>
      </c>
      <c r="D2441" s="79" t="s">
        <v>608</v>
      </c>
      <c r="E2441" s="3" t="s">
        <v>310</v>
      </c>
      <c r="F2441" s="66">
        <v>6400</v>
      </c>
      <c r="G2441" s="66"/>
      <c r="H2441" s="4">
        <f t="shared" si="38"/>
        <v>105255.08000000009</v>
      </c>
      <c r="I2441" s="1"/>
      <c r="J2441" s="3" t="s">
        <v>991</v>
      </c>
      <c r="K2441" s="3"/>
    </row>
    <row r="2442" spans="1:11" s="11" customFormat="1" ht="22.5" hidden="1" customHeight="1" x14ac:dyDescent="0.3">
      <c r="A2442" s="3">
        <v>2022</v>
      </c>
      <c r="B2442" s="3" t="s">
        <v>389</v>
      </c>
      <c r="C2442" s="5">
        <v>44661</v>
      </c>
      <c r="D2442" s="79" t="s">
        <v>376</v>
      </c>
      <c r="E2442" s="3" t="s">
        <v>100</v>
      </c>
      <c r="F2442" s="66"/>
      <c r="G2442" s="66">
        <v>800</v>
      </c>
      <c r="H2442" s="4">
        <f t="shared" si="38"/>
        <v>104455.08000000009</v>
      </c>
      <c r="I2442" s="1"/>
      <c r="J2442" s="3" t="s">
        <v>998</v>
      </c>
      <c r="K2442" s="3"/>
    </row>
    <row r="2443" spans="1:11" s="11" customFormat="1" ht="22.5" hidden="1" customHeight="1" x14ac:dyDescent="0.3">
      <c r="A2443" s="3">
        <v>2022</v>
      </c>
      <c r="B2443" s="3" t="s">
        <v>389</v>
      </c>
      <c r="C2443" s="5">
        <v>44661</v>
      </c>
      <c r="D2443" s="79" t="s">
        <v>617</v>
      </c>
      <c r="E2443" s="3" t="s">
        <v>99</v>
      </c>
      <c r="F2443" s="66"/>
      <c r="G2443" s="66">
        <v>600</v>
      </c>
      <c r="H2443" s="4">
        <f t="shared" si="38"/>
        <v>103855.08000000009</v>
      </c>
      <c r="I2443" s="1"/>
      <c r="J2443" s="3" t="s">
        <v>1016</v>
      </c>
      <c r="K2443" s="3"/>
    </row>
    <row r="2444" spans="1:11" s="11" customFormat="1" ht="22.5" hidden="1" customHeight="1" x14ac:dyDescent="0.3">
      <c r="A2444" s="3">
        <v>2022</v>
      </c>
      <c r="B2444" s="3" t="s">
        <v>389</v>
      </c>
      <c r="C2444" s="5">
        <v>44663</v>
      </c>
      <c r="D2444" s="79" t="s">
        <v>323</v>
      </c>
      <c r="E2444" s="3" t="s">
        <v>99</v>
      </c>
      <c r="F2444" s="66"/>
      <c r="G2444" s="66">
        <v>10000</v>
      </c>
      <c r="H2444" s="4">
        <f t="shared" si="38"/>
        <v>93855.080000000089</v>
      </c>
      <c r="I2444" s="1"/>
      <c r="J2444" s="3" t="s">
        <v>1017</v>
      </c>
      <c r="K2444" s="3"/>
    </row>
    <row r="2445" spans="1:11" s="116" customFormat="1" ht="22.5" hidden="1" customHeight="1" x14ac:dyDescent="0.3">
      <c r="A2445" s="108">
        <v>2022</v>
      </c>
      <c r="B2445" s="108" t="s">
        <v>389</v>
      </c>
      <c r="C2445" s="109">
        <v>44664</v>
      </c>
      <c r="D2445" s="112" t="s">
        <v>26</v>
      </c>
      <c r="E2445" s="108" t="s">
        <v>310</v>
      </c>
      <c r="F2445" s="110">
        <v>900</v>
      </c>
      <c r="G2445" s="110"/>
      <c r="H2445" s="111">
        <f t="shared" si="38"/>
        <v>94755.080000000089</v>
      </c>
      <c r="I2445" s="112"/>
      <c r="J2445" s="108" t="s">
        <v>1038</v>
      </c>
      <c r="K2445" s="108"/>
    </row>
    <row r="2446" spans="1:11" s="11" customFormat="1" ht="22.5" hidden="1" customHeight="1" x14ac:dyDescent="0.3">
      <c r="A2446" s="3">
        <v>2022</v>
      </c>
      <c r="B2446" s="3" t="s">
        <v>389</v>
      </c>
      <c r="C2446" s="5">
        <v>44666</v>
      </c>
      <c r="D2446" s="79" t="s">
        <v>151</v>
      </c>
      <c r="E2446" s="3" t="s">
        <v>310</v>
      </c>
      <c r="F2446" s="66">
        <v>8542</v>
      </c>
      <c r="G2446" s="66"/>
      <c r="H2446" s="4">
        <f t="shared" si="38"/>
        <v>103297.08000000009</v>
      </c>
      <c r="I2446" s="1"/>
      <c r="J2446" s="3" t="s">
        <v>992</v>
      </c>
      <c r="K2446" s="3"/>
    </row>
    <row r="2447" spans="1:11" s="11" customFormat="1" ht="22.5" hidden="1" customHeight="1" x14ac:dyDescent="0.3">
      <c r="A2447" s="3">
        <v>2022</v>
      </c>
      <c r="B2447" s="3" t="s">
        <v>389</v>
      </c>
      <c r="C2447" s="5">
        <v>44666</v>
      </c>
      <c r="D2447" s="79" t="s">
        <v>42</v>
      </c>
      <c r="E2447" s="3" t="s">
        <v>99</v>
      </c>
      <c r="F2447" s="66"/>
      <c r="G2447" s="66">
        <v>3190</v>
      </c>
      <c r="H2447" s="4">
        <f t="shared" si="38"/>
        <v>100107.08000000009</v>
      </c>
      <c r="I2447" s="1"/>
      <c r="J2447" s="3" t="s">
        <v>1018</v>
      </c>
      <c r="K2447" s="3"/>
    </row>
    <row r="2448" spans="1:11" s="11" customFormat="1" ht="22.5" hidden="1" customHeight="1" x14ac:dyDescent="0.3">
      <c r="A2448" s="3">
        <v>2022</v>
      </c>
      <c r="B2448" s="3" t="s">
        <v>389</v>
      </c>
      <c r="C2448" s="5">
        <v>44666</v>
      </c>
      <c r="D2448" s="79" t="s">
        <v>30</v>
      </c>
      <c r="E2448" s="3" t="s">
        <v>99</v>
      </c>
      <c r="F2448" s="66"/>
      <c r="G2448" s="66">
        <v>317.2</v>
      </c>
      <c r="H2448" s="4">
        <f t="shared" si="38"/>
        <v>99789.880000000092</v>
      </c>
      <c r="I2448" s="1"/>
      <c r="J2448" s="3" t="s">
        <v>1019</v>
      </c>
      <c r="K2448" s="3"/>
    </row>
    <row r="2449" spans="1:11" s="11" customFormat="1" ht="22.5" hidden="1" customHeight="1" x14ac:dyDescent="0.3">
      <c r="A2449" s="3">
        <v>2022</v>
      </c>
      <c r="B2449" s="3" t="s">
        <v>389</v>
      </c>
      <c r="C2449" s="5">
        <v>44666</v>
      </c>
      <c r="D2449" s="79" t="s">
        <v>112</v>
      </c>
      <c r="E2449" s="3" t="s">
        <v>99</v>
      </c>
      <c r="F2449" s="66"/>
      <c r="G2449" s="66">
        <v>56.4</v>
      </c>
      <c r="H2449" s="4">
        <f t="shared" si="38"/>
        <v>99733.480000000098</v>
      </c>
      <c r="I2449" s="1"/>
      <c r="J2449" s="3" t="s">
        <v>1020</v>
      </c>
      <c r="K2449" s="3"/>
    </row>
    <row r="2450" spans="1:11" s="11" customFormat="1" ht="22.5" hidden="1" customHeight="1" x14ac:dyDescent="0.3">
      <c r="A2450" s="3">
        <v>2022</v>
      </c>
      <c r="B2450" s="3" t="s">
        <v>389</v>
      </c>
      <c r="C2450" s="5">
        <v>44666</v>
      </c>
      <c r="D2450" s="79" t="s">
        <v>35</v>
      </c>
      <c r="E2450" s="3" t="s">
        <v>99</v>
      </c>
      <c r="F2450" s="66"/>
      <c r="G2450" s="66">
        <v>255</v>
      </c>
      <c r="H2450" s="4">
        <f t="shared" si="38"/>
        <v>99478.480000000098</v>
      </c>
      <c r="I2450" s="1"/>
      <c r="J2450" s="3" t="s">
        <v>1021</v>
      </c>
      <c r="K2450" s="3"/>
    </row>
    <row r="2451" spans="1:11" s="11" customFormat="1" ht="22.5" hidden="1" customHeight="1" x14ac:dyDescent="0.3">
      <c r="A2451" s="3">
        <v>2022</v>
      </c>
      <c r="B2451" s="3" t="s">
        <v>389</v>
      </c>
      <c r="C2451" s="5">
        <v>44670</v>
      </c>
      <c r="D2451" s="79" t="s">
        <v>385</v>
      </c>
      <c r="E2451" s="3" t="s">
        <v>100</v>
      </c>
      <c r="F2451" s="66"/>
      <c r="G2451" s="66">
        <v>13256.4</v>
      </c>
      <c r="H2451" s="4">
        <f t="shared" si="38"/>
        <v>86222.080000000104</v>
      </c>
      <c r="I2451" s="1"/>
      <c r="J2451" s="3" t="s">
        <v>999</v>
      </c>
      <c r="K2451" s="3"/>
    </row>
    <row r="2452" spans="1:11" s="11" customFormat="1" ht="22.5" hidden="1" customHeight="1" x14ac:dyDescent="0.3">
      <c r="A2452" s="3">
        <v>2022</v>
      </c>
      <c r="B2452" s="3" t="s">
        <v>389</v>
      </c>
      <c r="C2452" s="5">
        <v>44670</v>
      </c>
      <c r="D2452" s="79" t="s">
        <v>564</v>
      </c>
      <c r="E2452" s="3" t="s">
        <v>100</v>
      </c>
      <c r="F2452" s="66"/>
      <c r="G2452" s="66">
        <v>730</v>
      </c>
      <c r="H2452" s="4">
        <f t="shared" si="38"/>
        <v>85492.080000000104</v>
      </c>
      <c r="I2452" s="1"/>
      <c r="J2452" s="3" t="s">
        <v>1000</v>
      </c>
      <c r="K2452" s="3"/>
    </row>
    <row r="2453" spans="1:11" s="11" customFormat="1" ht="22.5" hidden="1" customHeight="1" x14ac:dyDescent="0.3">
      <c r="A2453" s="3">
        <v>2022</v>
      </c>
      <c r="B2453" s="3" t="s">
        <v>389</v>
      </c>
      <c r="C2453" s="5">
        <v>44670</v>
      </c>
      <c r="D2453" s="79" t="s">
        <v>312</v>
      </c>
      <c r="E2453" s="3" t="s">
        <v>99</v>
      </c>
      <c r="F2453" s="66"/>
      <c r="G2453" s="66">
        <v>0.2</v>
      </c>
      <c r="H2453" s="4">
        <f t="shared" si="38"/>
        <v>85491.880000000107</v>
      </c>
      <c r="I2453" s="1"/>
      <c r="J2453" s="3" t="s">
        <v>1022</v>
      </c>
      <c r="K2453" s="3"/>
    </row>
    <row r="2454" spans="1:11" s="11" customFormat="1" ht="22.5" hidden="1" customHeight="1" x14ac:dyDescent="0.3">
      <c r="A2454" s="3">
        <v>2022</v>
      </c>
      <c r="B2454" s="3" t="s">
        <v>389</v>
      </c>
      <c r="C2454" s="5">
        <v>44671</v>
      </c>
      <c r="D2454" s="79" t="s">
        <v>1447</v>
      </c>
      <c r="E2454" s="3" t="s">
        <v>310</v>
      </c>
      <c r="F2454" s="66">
        <v>350</v>
      </c>
      <c r="G2454" s="66"/>
      <c r="H2454" s="4">
        <f t="shared" si="38"/>
        <v>85841.880000000107</v>
      </c>
      <c r="I2454" s="1"/>
      <c r="J2454" s="3" t="s">
        <v>993</v>
      </c>
      <c r="K2454" s="3"/>
    </row>
    <row r="2455" spans="1:11" s="11" customFormat="1" ht="22.5" hidden="1" customHeight="1" x14ac:dyDescent="0.3">
      <c r="A2455" s="3">
        <v>2022</v>
      </c>
      <c r="B2455" s="3" t="s">
        <v>389</v>
      </c>
      <c r="C2455" s="5">
        <v>44672</v>
      </c>
      <c r="D2455" s="79" t="s">
        <v>45</v>
      </c>
      <c r="E2455" s="3" t="s">
        <v>310</v>
      </c>
      <c r="F2455" s="66">
        <v>18150</v>
      </c>
      <c r="G2455" s="66"/>
      <c r="H2455" s="4">
        <f t="shared" si="38"/>
        <v>103991.88000000011</v>
      </c>
      <c r="I2455" s="1"/>
      <c r="J2455" s="3" t="s">
        <v>994</v>
      </c>
      <c r="K2455" s="3"/>
    </row>
    <row r="2456" spans="1:11" s="11" customFormat="1" ht="22.5" hidden="1" customHeight="1" x14ac:dyDescent="0.3">
      <c r="A2456" s="3">
        <v>2022</v>
      </c>
      <c r="B2456" s="3" t="s">
        <v>389</v>
      </c>
      <c r="C2456" s="5">
        <v>44673</v>
      </c>
      <c r="D2456" s="79" t="s">
        <v>499</v>
      </c>
      <c r="E2456" s="3" t="s">
        <v>310</v>
      </c>
      <c r="F2456" s="66">
        <v>800</v>
      </c>
      <c r="G2456" s="66"/>
      <c r="H2456" s="4">
        <f t="shared" si="38"/>
        <v>104791.88000000011</v>
      </c>
      <c r="I2456" s="1"/>
      <c r="J2456" s="3" t="s">
        <v>995</v>
      </c>
      <c r="K2456" s="3"/>
    </row>
    <row r="2457" spans="1:11" s="11" customFormat="1" ht="22.5" hidden="1" customHeight="1" x14ac:dyDescent="0.3">
      <c r="A2457" s="3">
        <v>2022</v>
      </c>
      <c r="B2457" s="3" t="s">
        <v>389</v>
      </c>
      <c r="C2457" s="5">
        <v>44673</v>
      </c>
      <c r="D2457" s="79" t="s">
        <v>359</v>
      </c>
      <c r="E2457" s="3" t="s">
        <v>310</v>
      </c>
      <c r="F2457" s="66">
        <v>1200</v>
      </c>
      <c r="G2457" s="66"/>
      <c r="H2457" s="4">
        <f t="shared" si="38"/>
        <v>105991.88000000011</v>
      </c>
      <c r="I2457" s="1"/>
      <c r="J2457" s="3" t="s">
        <v>996</v>
      </c>
      <c r="K2457" s="3"/>
    </row>
    <row r="2458" spans="1:11" s="11" customFormat="1" ht="22.5" hidden="1" customHeight="1" x14ac:dyDescent="0.3">
      <c r="A2458" s="3">
        <v>2022</v>
      </c>
      <c r="B2458" s="3" t="s">
        <v>389</v>
      </c>
      <c r="C2458" s="5">
        <v>44675</v>
      </c>
      <c r="D2458" s="79" t="s">
        <v>601</v>
      </c>
      <c r="E2458" s="3" t="s">
        <v>100</v>
      </c>
      <c r="F2458" s="66"/>
      <c r="G2458" s="66">
        <v>1400</v>
      </c>
      <c r="H2458" s="4">
        <f t="shared" si="38"/>
        <v>104591.88000000011</v>
      </c>
      <c r="I2458" s="1"/>
      <c r="J2458" s="3" t="s">
        <v>1001</v>
      </c>
      <c r="K2458" s="3"/>
    </row>
    <row r="2459" spans="1:11" s="11" customFormat="1" ht="22.5" hidden="1" customHeight="1" x14ac:dyDescent="0.3">
      <c r="A2459" s="3">
        <v>2022</v>
      </c>
      <c r="B2459" s="3" t="s">
        <v>389</v>
      </c>
      <c r="C2459" s="5">
        <v>44675</v>
      </c>
      <c r="D2459" s="79" t="s">
        <v>601</v>
      </c>
      <c r="E2459" s="3" t="s">
        <v>100</v>
      </c>
      <c r="F2459" s="66"/>
      <c r="G2459" s="66">
        <v>1550</v>
      </c>
      <c r="H2459" s="4">
        <f t="shared" si="38"/>
        <v>103041.88000000011</v>
      </c>
      <c r="I2459" s="1"/>
      <c r="J2459" s="3" t="s">
        <v>1002</v>
      </c>
      <c r="K2459" s="3"/>
    </row>
    <row r="2460" spans="1:11" s="11" customFormat="1" ht="22.5" hidden="1" customHeight="1" x14ac:dyDescent="0.3">
      <c r="A2460" s="3">
        <v>2022</v>
      </c>
      <c r="B2460" s="3" t="s">
        <v>389</v>
      </c>
      <c r="C2460" s="5">
        <v>44675</v>
      </c>
      <c r="D2460" s="79" t="s">
        <v>151</v>
      </c>
      <c r="E2460" s="3" t="s">
        <v>100</v>
      </c>
      <c r="F2460" s="66"/>
      <c r="G2460" s="66">
        <v>1900</v>
      </c>
      <c r="H2460" s="4">
        <f t="shared" si="38"/>
        <v>101141.88000000011</v>
      </c>
      <c r="I2460" s="1"/>
      <c r="J2460" s="3" t="s">
        <v>1003</v>
      </c>
      <c r="K2460" s="3"/>
    </row>
    <row r="2461" spans="1:11" s="11" customFormat="1" ht="22.5" hidden="1" customHeight="1" x14ac:dyDescent="0.3">
      <c r="A2461" s="3">
        <v>2022</v>
      </c>
      <c r="B2461" s="3" t="s">
        <v>389</v>
      </c>
      <c r="C2461" s="5">
        <v>44675</v>
      </c>
      <c r="D2461" s="79" t="s">
        <v>77</v>
      </c>
      <c r="E2461" s="3" t="s">
        <v>100</v>
      </c>
      <c r="F2461" s="66"/>
      <c r="G2461" s="66">
        <v>1050</v>
      </c>
      <c r="H2461" s="4">
        <f t="shared" si="38"/>
        <v>100091.88000000011</v>
      </c>
      <c r="I2461" s="1"/>
      <c r="J2461" s="3" t="s">
        <v>1004</v>
      </c>
      <c r="K2461" s="3"/>
    </row>
    <row r="2462" spans="1:11" s="11" customFormat="1" ht="22.5" hidden="1" customHeight="1" x14ac:dyDescent="0.3">
      <c r="A2462" s="3">
        <v>2022</v>
      </c>
      <c r="B2462" s="3" t="s">
        <v>389</v>
      </c>
      <c r="C2462" s="5">
        <v>44675</v>
      </c>
      <c r="D2462" s="79" t="s">
        <v>499</v>
      </c>
      <c r="E2462" s="3" t="s">
        <v>100</v>
      </c>
      <c r="F2462" s="66"/>
      <c r="G2462" s="66">
        <v>4530</v>
      </c>
      <c r="H2462" s="4">
        <f t="shared" si="38"/>
        <v>95561.880000000107</v>
      </c>
      <c r="I2462" s="1"/>
      <c r="J2462" s="3" t="s">
        <v>1005</v>
      </c>
      <c r="K2462" s="3"/>
    </row>
    <row r="2463" spans="1:11" s="11" customFormat="1" ht="22.5" hidden="1" customHeight="1" x14ac:dyDescent="0.3">
      <c r="A2463" s="3">
        <v>2022</v>
      </c>
      <c r="B2463" s="3" t="s">
        <v>389</v>
      </c>
      <c r="C2463" s="5">
        <v>44675</v>
      </c>
      <c r="D2463" s="79" t="s">
        <v>610</v>
      </c>
      <c r="E2463" s="3" t="s">
        <v>100</v>
      </c>
      <c r="F2463" s="66"/>
      <c r="G2463" s="66">
        <v>10510</v>
      </c>
      <c r="H2463" s="4">
        <f t="shared" si="38"/>
        <v>85051.880000000107</v>
      </c>
      <c r="I2463" s="1"/>
      <c r="J2463" s="3" t="s">
        <v>1006</v>
      </c>
      <c r="K2463" s="3"/>
    </row>
    <row r="2464" spans="1:11" s="11" customFormat="1" ht="22.5" hidden="1" customHeight="1" x14ac:dyDescent="0.3">
      <c r="A2464" s="3">
        <v>2022</v>
      </c>
      <c r="B2464" s="3" t="s">
        <v>389</v>
      </c>
      <c r="C2464" s="5">
        <v>44675</v>
      </c>
      <c r="D2464" s="79" t="s">
        <v>404</v>
      </c>
      <c r="E2464" s="3" t="s">
        <v>100</v>
      </c>
      <c r="F2464" s="66"/>
      <c r="G2464" s="66">
        <v>9450</v>
      </c>
      <c r="H2464" s="4">
        <f t="shared" si="38"/>
        <v>75601.880000000107</v>
      </c>
      <c r="I2464" s="1"/>
      <c r="J2464" s="3" t="s">
        <v>1007</v>
      </c>
      <c r="K2464" s="3"/>
    </row>
    <row r="2465" spans="1:11" s="11" customFormat="1" ht="22.5" hidden="1" customHeight="1" x14ac:dyDescent="0.3">
      <c r="A2465" s="3">
        <v>2022</v>
      </c>
      <c r="B2465" s="3" t="s">
        <v>389</v>
      </c>
      <c r="C2465" s="5">
        <v>44675</v>
      </c>
      <c r="D2465" s="79" t="s">
        <v>182</v>
      </c>
      <c r="E2465" s="3" t="s">
        <v>100</v>
      </c>
      <c r="F2465" s="66"/>
      <c r="G2465" s="66">
        <v>4100</v>
      </c>
      <c r="H2465" s="4">
        <f t="shared" si="38"/>
        <v>71501.880000000107</v>
      </c>
      <c r="I2465" s="1"/>
      <c r="J2465" s="3" t="s">
        <v>1008</v>
      </c>
      <c r="K2465" s="3"/>
    </row>
    <row r="2466" spans="1:11" s="11" customFormat="1" ht="22.5" hidden="1" customHeight="1" x14ac:dyDescent="0.3">
      <c r="A2466" s="3">
        <v>2022</v>
      </c>
      <c r="B2466" s="3" t="s">
        <v>389</v>
      </c>
      <c r="C2466" s="5">
        <v>44675</v>
      </c>
      <c r="D2466" s="79" t="s">
        <v>473</v>
      </c>
      <c r="E2466" s="3" t="s">
        <v>100</v>
      </c>
      <c r="F2466" s="66"/>
      <c r="G2466" s="66">
        <v>3300</v>
      </c>
      <c r="H2466" s="4">
        <f t="shared" si="38"/>
        <v>68201.880000000107</v>
      </c>
      <c r="I2466" s="1"/>
      <c r="J2466" s="3" t="s">
        <v>1009</v>
      </c>
      <c r="K2466" s="3"/>
    </row>
    <row r="2467" spans="1:11" s="11" customFormat="1" ht="22.5" hidden="1" customHeight="1" x14ac:dyDescent="0.3">
      <c r="A2467" s="3">
        <v>2022</v>
      </c>
      <c r="B2467" s="3" t="s">
        <v>389</v>
      </c>
      <c r="C2467" s="5">
        <v>44675</v>
      </c>
      <c r="D2467" s="79" t="s">
        <v>261</v>
      </c>
      <c r="E2467" s="3" t="s">
        <v>100</v>
      </c>
      <c r="F2467" s="66"/>
      <c r="G2467" s="66">
        <v>3250</v>
      </c>
      <c r="H2467" s="4">
        <f t="shared" si="38"/>
        <v>64951.880000000107</v>
      </c>
      <c r="I2467" s="1"/>
      <c r="J2467" s="3" t="s">
        <v>1010</v>
      </c>
      <c r="K2467" s="3"/>
    </row>
    <row r="2468" spans="1:11" s="11" customFormat="1" ht="22.5" hidden="1" customHeight="1" x14ac:dyDescent="0.3">
      <c r="A2468" s="3">
        <v>2022</v>
      </c>
      <c r="B2468" s="3" t="s">
        <v>389</v>
      </c>
      <c r="C2468" s="5">
        <v>44675</v>
      </c>
      <c r="D2468" s="79" t="s">
        <v>111</v>
      </c>
      <c r="E2468" s="3" t="s">
        <v>100</v>
      </c>
      <c r="F2468" s="66"/>
      <c r="G2468" s="66">
        <v>1600</v>
      </c>
      <c r="H2468" s="4">
        <f t="shared" si="38"/>
        <v>63351.880000000107</v>
      </c>
      <c r="I2468" s="1"/>
      <c r="J2468" s="3" t="s">
        <v>1011</v>
      </c>
      <c r="K2468" s="3"/>
    </row>
    <row r="2469" spans="1:11" s="11" customFormat="1" ht="22.5" hidden="1" customHeight="1" x14ac:dyDescent="0.3">
      <c r="A2469" s="3">
        <v>2022</v>
      </c>
      <c r="B2469" s="3" t="s">
        <v>389</v>
      </c>
      <c r="C2469" s="5">
        <v>44675</v>
      </c>
      <c r="D2469" s="79" t="s">
        <v>501</v>
      </c>
      <c r="E2469" s="3" t="s">
        <v>100</v>
      </c>
      <c r="F2469" s="66"/>
      <c r="G2469" s="66">
        <v>28756</v>
      </c>
      <c r="H2469" s="4">
        <f t="shared" si="38"/>
        <v>34595.880000000107</v>
      </c>
      <c r="I2469" s="1"/>
      <c r="J2469" s="3" t="s">
        <v>1012</v>
      </c>
      <c r="K2469" s="3"/>
    </row>
    <row r="2470" spans="1:11" s="11" customFormat="1" ht="22.5" hidden="1" customHeight="1" x14ac:dyDescent="0.3">
      <c r="A2470" s="3">
        <v>2022</v>
      </c>
      <c r="B2470" s="3" t="s">
        <v>389</v>
      </c>
      <c r="C2470" s="5">
        <v>44675</v>
      </c>
      <c r="D2470" s="79" t="s">
        <v>502</v>
      </c>
      <c r="E2470" s="3" t="s">
        <v>100</v>
      </c>
      <c r="F2470" s="66"/>
      <c r="G2470" s="66">
        <v>5414.2</v>
      </c>
      <c r="H2470" s="4">
        <f t="shared" si="38"/>
        <v>29181.680000000106</v>
      </c>
      <c r="I2470" s="1"/>
      <c r="J2470" s="3" t="s">
        <v>1013</v>
      </c>
      <c r="K2470" s="3"/>
    </row>
    <row r="2471" spans="1:11" s="11" customFormat="1" ht="22.5" hidden="1" customHeight="1" x14ac:dyDescent="0.3">
      <c r="A2471" s="3">
        <v>2022</v>
      </c>
      <c r="B2471" s="3" t="s">
        <v>389</v>
      </c>
      <c r="C2471" s="5">
        <v>44675</v>
      </c>
      <c r="D2471" s="79" t="s">
        <v>312</v>
      </c>
      <c r="E2471" s="3" t="s">
        <v>99</v>
      </c>
      <c r="F2471" s="66"/>
      <c r="G2471" s="66">
        <v>0.2</v>
      </c>
      <c r="H2471" s="4">
        <f t="shared" si="38"/>
        <v>29181.480000000105</v>
      </c>
      <c r="I2471" s="1"/>
      <c r="J2471" s="3" t="s">
        <v>1023</v>
      </c>
      <c r="K2471" s="3"/>
    </row>
    <row r="2472" spans="1:11" s="11" customFormat="1" ht="22.5" hidden="1" customHeight="1" x14ac:dyDescent="0.3">
      <c r="A2472" s="3">
        <v>2022</v>
      </c>
      <c r="B2472" s="3" t="s">
        <v>389</v>
      </c>
      <c r="C2472" s="5">
        <v>44676</v>
      </c>
      <c r="D2472" s="79" t="s">
        <v>323</v>
      </c>
      <c r="E2472" s="3" t="s">
        <v>99</v>
      </c>
      <c r="F2472" s="66"/>
      <c r="G2472" s="66">
        <v>10000</v>
      </c>
      <c r="H2472" s="4">
        <f t="shared" si="38"/>
        <v>19181.480000000105</v>
      </c>
      <c r="I2472" s="1"/>
      <c r="J2472" s="3" t="s">
        <v>1024</v>
      </c>
      <c r="K2472" s="3"/>
    </row>
    <row r="2473" spans="1:11" s="11" customFormat="1" ht="22.5" hidden="1" customHeight="1" x14ac:dyDescent="0.3">
      <c r="A2473" s="3">
        <v>2022</v>
      </c>
      <c r="B2473" s="3" t="s">
        <v>389</v>
      </c>
      <c r="C2473" s="5">
        <v>44677</v>
      </c>
      <c r="D2473" s="79" t="s">
        <v>313</v>
      </c>
      <c r="E2473" s="3" t="s">
        <v>99</v>
      </c>
      <c r="F2473" s="66">
        <v>100000</v>
      </c>
      <c r="G2473" s="66"/>
      <c r="H2473" s="4">
        <f t="shared" si="38"/>
        <v>119181.4800000001</v>
      </c>
      <c r="I2473" s="1"/>
      <c r="J2473" s="3" t="s">
        <v>17</v>
      </c>
      <c r="K2473" s="3"/>
    </row>
    <row r="2474" spans="1:11" s="11" customFormat="1" ht="22.5" hidden="1" customHeight="1" x14ac:dyDescent="0.3">
      <c r="A2474" s="3">
        <v>2022</v>
      </c>
      <c r="B2474" s="3" t="s">
        <v>389</v>
      </c>
      <c r="C2474" s="5">
        <v>44677</v>
      </c>
      <c r="D2474" s="79" t="s">
        <v>323</v>
      </c>
      <c r="E2474" s="3" t="s">
        <v>99</v>
      </c>
      <c r="F2474" s="66"/>
      <c r="G2474" s="66">
        <v>10000</v>
      </c>
      <c r="H2474" s="4">
        <f t="shared" si="38"/>
        <v>109181.4800000001</v>
      </c>
      <c r="I2474" s="1"/>
      <c r="J2474" s="3" t="s">
        <v>1025</v>
      </c>
      <c r="K2474" s="3"/>
    </row>
    <row r="2475" spans="1:11" s="11" customFormat="1" ht="22.5" hidden="1" customHeight="1" x14ac:dyDescent="0.3">
      <c r="A2475" s="3">
        <v>2022</v>
      </c>
      <c r="B2475" s="3" t="s">
        <v>389</v>
      </c>
      <c r="C2475" s="5">
        <v>44678</v>
      </c>
      <c r="D2475" s="79" t="s">
        <v>183</v>
      </c>
      <c r="E2475" s="3" t="s">
        <v>310</v>
      </c>
      <c r="F2475" s="66">
        <v>1020</v>
      </c>
      <c r="G2475" s="66"/>
      <c r="H2475" s="4">
        <f t="shared" si="38"/>
        <v>110201.4800000001</v>
      </c>
      <c r="I2475" s="1"/>
      <c r="J2475" s="3" t="s">
        <v>1039</v>
      </c>
      <c r="K2475" s="3"/>
    </row>
    <row r="2476" spans="1:11" s="11" customFormat="1" ht="22.5" hidden="1" customHeight="1" x14ac:dyDescent="0.3">
      <c r="A2476" s="3">
        <v>2022</v>
      </c>
      <c r="B2476" s="3" t="s">
        <v>389</v>
      </c>
      <c r="C2476" s="5">
        <v>44678</v>
      </c>
      <c r="D2476" s="79" t="s">
        <v>613</v>
      </c>
      <c r="E2476" s="3" t="s">
        <v>310</v>
      </c>
      <c r="F2476" s="66">
        <v>3600</v>
      </c>
      <c r="G2476" s="66"/>
      <c r="H2476" s="4">
        <f t="shared" si="38"/>
        <v>113801.4800000001</v>
      </c>
      <c r="I2476" s="1"/>
      <c r="J2476" s="3" t="s">
        <v>1040</v>
      </c>
      <c r="K2476" s="3"/>
    </row>
    <row r="2477" spans="1:11" s="11" customFormat="1" ht="22.5" hidden="1" customHeight="1" x14ac:dyDescent="0.3">
      <c r="A2477" s="3">
        <v>2022</v>
      </c>
      <c r="B2477" s="3" t="s">
        <v>389</v>
      </c>
      <c r="C2477" s="5">
        <v>44679</v>
      </c>
      <c r="D2477" s="79" t="s">
        <v>614</v>
      </c>
      <c r="E2477" s="3" t="s">
        <v>100</v>
      </c>
      <c r="F2477" s="66"/>
      <c r="G2477" s="66">
        <v>900</v>
      </c>
      <c r="H2477" s="4">
        <f t="shared" si="38"/>
        <v>112901.4800000001</v>
      </c>
      <c r="I2477" s="1"/>
      <c r="J2477" s="3" t="s">
        <v>1042</v>
      </c>
      <c r="K2477" s="3"/>
    </row>
    <row r="2478" spans="1:11" s="11" customFormat="1" ht="22.5" hidden="1" customHeight="1" x14ac:dyDescent="0.3">
      <c r="A2478" s="3">
        <v>2022</v>
      </c>
      <c r="B2478" s="3" t="s">
        <v>389</v>
      </c>
      <c r="C2478" s="5">
        <v>44679</v>
      </c>
      <c r="D2478" s="79" t="s">
        <v>285</v>
      </c>
      <c r="E2478" s="3" t="s">
        <v>99</v>
      </c>
      <c r="F2478" s="66"/>
      <c r="G2478" s="66">
        <v>1638</v>
      </c>
      <c r="H2478" s="4">
        <f t="shared" si="38"/>
        <v>111263.4800000001</v>
      </c>
      <c r="I2478" s="1"/>
      <c r="J2478" s="3" t="s">
        <v>1037</v>
      </c>
      <c r="K2478" s="3"/>
    </row>
    <row r="2479" spans="1:11" s="11" customFormat="1" ht="22.5" hidden="1" customHeight="1" x14ac:dyDescent="0.3">
      <c r="A2479" s="3">
        <v>2022</v>
      </c>
      <c r="B2479" s="3" t="s">
        <v>389</v>
      </c>
      <c r="C2479" s="5">
        <v>44681</v>
      </c>
      <c r="D2479" s="79" t="s">
        <v>541</v>
      </c>
      <c r="E2479" s="3" t="s">
        <v>100</v>
      </c>
      <c r="F2479" s="66"/>
      <c r="G2479" s="66">
        <v>12269</v>
      </c>
      <c r="H2479" s="4">
        <f t="shared" si="38"/>
        <v>98994.480000000098</v>
      </c>
      <c r="I2479" s="1"/>
      <c r="J2479" s="3" t="s">
        <v>1043</v>
      </c>
      <c r="K2479" s="3"/>
    </row>
    <row r="2480" spans="1:11" s="80" customFormat="1" ht="22.5" hidden="1" customHeight="1" thickBot="1" x14ac:dyDescent="0.35">
      <c r="A2480" s="34">
        <v>2022</v>
      </c>
      <c r="B2480" s="34" t="s">
        <v>389</v>
      </c>
      <c r="C2480" s="19">
        <v>44681</v>
      </c>
      <c r="D2480" s="132" t="s">
        <v>513</v>
      </c>
      <c r="E2480" s="34" t="s">
        <v>100</v>
      </c>
      <c r="F2480" s="71"/>
      <c r="G2480" s="71">
        <v>9465</v>
      </c>
      <c r="H2480" s="22">
        <f t="shared" si="38"/>
        <v>89529.480000000098</v>
      </c>
      <c r="I2480" s="24"/>
      <c r="J2480" s="34" t="s">
        <v>1044</v>
      </c>
      <c r="K2480" s="34"/>
    </row>
    <row r="2481" spans="1:11" s="11" customFormat="1" ht="22.5" hidden="1" customHeight="1" x14ac:dyDescent="0.3">
      <c r="A2481" s="3">
        <v>2022</v>
      </c>
      <c r="B2481" s="3" t="s">
        <v>123</v>
      </c>
      <c r="C2481" s="5">
        <v>44686</v>
      </c>
      <c r="D2481" s="79" t="s">
        <v>158</v>
      </c>
      <c r="E2481" s="3" t="s">
        <v>310</v>
      </c>
      <c r="F2481" s="66">
        <v>14150</v>
      </c>
      <c r="G2481" s="66"/>
      <c r="H2481" s="4">
        <f t="shared" si="38"/>
        <v>103679.4800000001</v>
      </c>
      <c r="I2481" s="1"/>
      <c r="J2481" s="3" t="s">
        <v>1063</v>
      </c>
      <c r="K2481" s="3"/>
    </row>
    <row r="2482" spans="1:11" s="11" customFormat="1" ht="22.5" hidden="1" customHeight="1" x14ac:dyDescent="0.3">
      <c r="A2482" s="3">
        <v>2022</v>
      </c>
      <c r="B2482" s="3" t="s">
        <v>123</v>
      </c>
      <c r="C2482" s="5">
        <v>44686</v>
      </c>
      <c r="D2482" s="79" t="s">
        <v>608</v>
      </c>
      <c r="E2482" s="3" t="s">
        <v>310</v>
      </c>
      <c r="F2482" s="66">
        <v>2200</v>
      </c>
      <c r="G2482" s="66"/>
      <c r="H2482" s="4">
        <f t="shared" si="38"/>
        <v>105879.4800000001</v>
      </c>
      <c r="I2482" s="1"/>
      <c r="J2482" s="3" t="s">
        <v>1052</v>
      </c>
      <c r="K2482" s="3"/>
    </row>
    <row r="2483" spans="1:11" s="97" customFormat="1" ht="22.5" hidden="1" customHeight="1" x14ac:dyDescent="0.3">
      <c r="A2483" s="35">
        <v>2022</v>
      </c>
      <c r="B2483" s="35" t="s">
        <v>123</v>
      </c>
      <c r="C2483" s="63">
        <v>44689</v>
      </c>
      <c r="D2483" s="36" t="s">
        <v>86</v>
      </c>
      <c r="E2483" s="35" t="s">
        <v>99</v>
      </c>
      <c r="F2483" s="69"/>
      <c r="G2483" s="69">
        <v>20654.099999999999</v>
      </c>
      <c r="H2483" s="70">
        <f t="shared" si="38"/>
        <v>85225.380000000092</v>
      </c>
      <c r="I2483" s="36"/>
      <c r="J2483" s="35" t="s">
        <v>1053</v>
      </c>
      <c r="K2483" s="35"/>
    </row>
    <row r="2484" spans="1:11" s="11" customFormat="1" ht="22.5" hidden="1" customHeight="1" x14ac:dyDescent="0.3">
      <c r="A2484" s="3">
        <v>2022</v>
      </c>
      <c r="B2484" s="3" t="s">
        <v>123</v>
      </c>
      <c r="C2484" s="5">
        <v>44689</v>
      </c>
      <c r="D2484" s="79" t="s">
        <v>323</v>
      </c>
      <c r="E2484" s="3" t="s">
        <v>99</v>
      </c>
      <c r="F2484" s="66"/>
      <c r="G2484" s="66">
        <v>10000</v>
      </c>
      <c r="H2484" s="4">
        <f t="shared" si="38"/>
        <v>75225.380000000092</v>
      </c>
      <c r="I2484" s="1"/>
      <c r="J2484" s="3" t="s">
        <v>1054</v>
      </c>
      <c r="K2484" s="3"/>
    </row>
    <row r="2485" spans="1:11" s="11" customFormat="1" ht="22.5" hidden="1" customHeight="1" x14ac:dyDescent="0.3">
      <c r="A2485" s="3">
        <v>2022</v>
      </c>
      <c r="B2485" s="3" t="s">
        <v>123</v>
      </c>
      <c r="C2485" s="5">
        <v>44691</v>
      </c>
      <c r="D2485" s="79" t="s">
        <v>151</v>
      </c>
      <c r="E2485" s="3" t="s">
        <v>310</v>
      </c>
      <c r="F2485" s="66">
        <v>10810</v>
      </c>
      <c r="G2485" s="66"/>
      <c r="H2485" s="4">
        <f t="shared" si="38"/>
        <v>86035.380000000092</v>
      </c>
      <c r="I2485" s="1"/>
      <c r="J2485" s="3" t="s">
        <v>1055</v>
      </c>
      <c r="K2485" s="3"/>
    </row>
    <row r="2486" spans="1:11" s="11" customFormat="1" ht="22.5" hidden="1" customHeight="1" x14ac:dyDescent="0.3">
      <c r="A2486" s="3">
        <v>2022</v>
      </c>
      <c r="B2486" s="3" t="s">
        <v>123</v>
      </c>
      <c r="C2486" s="5">
        <v>44692</v>
      </c>
      <c r="D2486" s="79" t="s">
        <v>601</v>
      </c>
      <c r="E2486" s="3" t="s">
        <v>100</v>
      </c>
      <c r="F2486" s="66"/>
      <c r="G2486" s="66">
        <v>6900</v>
      </c>
      <c r="H2486" s="4">
        <f t="shared" si="38"/>
        <v>79135.380000000092</v>
      </c>
      <c r="I2486" s="1"/>
      <c r="J2486" s="3" t="s">
        <v>1049</v>
      </c>
      <c r="K2486" s="3"/>
    </row>
    <row r="2487" spans="1:11" s="11" customFormat="1" ht="22.5" hidden="1" customHeight="1" x14ac:dyDescent="0.3">
      <c r="A2487" s="3">
        <v>2022</v>
      </c>
      <c r="B2487" s="3" t="s">
        <v>123</v>
      </c>
      <c r="C2487" s="5">
        <v>44692</v>
      </c>
      <c r="D2487" s="79" t="s">
        <v>376</v>
      </c>
      <c r="E2487" s="3" t="s">
        <v>100</v>
      </c>
      <c r="F2487" s="66"/>
      <c r="G2487" s="66">
        <v>800</v>
      </c>
      <c r="H2487" s="4">
        <f t="shared" si="38"/>
        <v>78335.380000000092</v>
      </c>
      <c r="I2487" s="1"/>
      <c r="J2487" s="3" t="s">
        <v>1048</v>
      </c>
      <c r="K2487" s="3"/>
    </row>
    <row r="2488" spans="1:11" s="11" customFormat="1" ht="22.5" hidden="1" customHeight="1" x14ac:dyDescent="0.3">
      <c r="A2488" s="3">
        <v>2022</v>
      </c>
      <c r="B2488" s="3" t="s">
        <v>123</v>
      </c>
      <c r="C2488" s="5">
        <v>44692</v>
      </c>
      <c r="D2488" s="79" t="s">
        <v>615</v>
      </c>
      <c r="E2488" s="3" t="s">
        <v>100</v>
      </c>
      <c r="F2488" s="66"/>
      <c r="G2488" s="66">
        <v>600</v>
      </c>
      <c r="H2488" s="4">
        <f t="shared" si="38"/>
        <v>77735.380000000092</v>
      </c>
      <c r="I2488" s="1"/>
      <c r="J2488" s="3" t="s">
        <v>1051</v>
      </c>
      <c r="K2488" s="3"/>
    </row>
    <row r="2489" spans="1:11" s="11" customFormat="1" ht="22.5" hidden="1" customHeight="1" x14ac:dyDescent="0.3">
      <c r="A2489" s="3">
        <v>2022</v>
      </c>
      <c r="B2489" s="3" t="s">
        <v>123</v>
      </c>
      <c r="C2489" s="5">
        <v>44692</v>
      </c>
      <c r="D2489" s="79" t="s">
        <v>283</v>
      </c>
      <c r="E2489" s="3" t="s">
        <v>100</v>
      </c>
      <c r="F2489" s="66"/>
      <c r="G2489" s="66">
        <v>13247.72</v>
      </c>
      <c r="H2489" s="4">
        <f t="shared" si="38"/>
        <v>64487.660000000091</v>
      </c>
      <c r="I2489" s="1"/>
      <c r="J2489" s="3" t="s">
        <v>1050</v>
      </c>
      <c r="K2489" s="3"/>
    </row>
    <row r="2490" spans="1:11" s="11" customFormat="1" ht="22.5" hidden="1" customHeight="1" x14ac:dyDescent="0.3">
      <c r="A2490" s="3">
        <v>2022</v>
      </c>
      <c r="B2490" s="3" t="s">
        <v>123</v>
      </c>
      <c r="C2490" s="5">
        <v>44692</v>
      </c>
      <c r="D2490" s="133" t="s">
        <v>608</v>
      </c>
      <c r="E2490" s="3" t="s">
        <v>310</v>
      </c>
      <c r="F2490" s="66">
        <v>1100</v>
      </c>
      <c r="G2490" s="66"/>
      <c r="H2490" s="4">
        <f t="shared" si="38"/>
        <v>65587.660000000091</v>
      </c>
      <c r="I2490" s="1"/>
      <c r="J2490" s="119" t="s">
        <v>1145</v>
      </c>
      <c r="K2490" s="3"/>
    </row>
    <row r="2491" spans="1:11" s="11" customFormat="1" ht="22.5" hidden="1" customHeight="1" x14ac:dyDescent="0.3">
      <c r="A2491" s="3">
        <v>2022</v>
      </c>
      <c r="B2491" s="3" t="s">
        <v>123</v>
      </c>
      <c r="C2491" s="5">
        <v>44693</v>
      </c>
      <c r="D2491" s="79" t="s">
        <v>547</v>
      </c>
      <c r="E2491" s="3" t="s">
        <v>100</v>
      </c>
      <c r="F2491" s="66"/>
      <c r="G2491" s="66">
        <v>1600</v>
      </c>
      <c r="H2491" s="4">
        <f t="shared" si="38"/>
        <v>63987.660000000091</v>
      </c>
      <c r="I2491" s="1"/>
      <c r="J2491" s="3" t="s">
        <v>1047</v>
      </c>
      <c r="K2491" s="3"/>
    </row>
    <row r="2492" spans="1:11" s="11" customFormat="1" ht="22.5" hidden="1" customHeight="1" x14ac:dyDescent="0.3">
      <c r="A2492" s="3">
        <v>2022</v>
      </c>
      <c r="B2492" s="3" t="s">
        <v>123</v>
      </c>
      <c r="C2492" s="5">
        <v>44693</v>
      </c>
      <c r="D2492" s="79" t="s">
        <v>562</v>
      </c>
      <c r="E2492" s="3" t="s">
        <v>100</v>
      </c>
      <c r="F2492" s="66"/>
      <c r="G2492" s="66">
        <v>228.8</v>
      </c>
      <c r="H2492" s="4">
        <f t="shared" si="38"/>
        <v>63758.860000000088</v>
      </c>
      <c r="I2492" s="1"/>
      <c r="J2492" s="3" t="s">
        <v>1193</v>
      </c>
      <c r="K2492" s="3"/>
    </row>
    <row r="2493" spans="1:11" s="11" customFormat="1" ht="22.5" hidden="1" customHeight="1" x14ac:dyDescent="0.3">
      <c r="A2493" s="3">
        <v>2022</v>
      </c>
      <c r="B2493" s="3" t="s">
        <v>123</v>
      </c>
      <c r="C2493" s="5">
        <v>44693</v>
      </c>
      <c r="D2493" s="79" t="s">
        <v>1046</v>
      </c>
      <c r="E2493" s="3" t="s">
        <v>100</v>
      </c>
      <c r="F2493" s="66"/>
      <c r="G2493" s="66">
        <v>1193.7</v>
      </c>
      <c r="H2493" s="4">
        <f t="shared" si="38"/>
        <v>62565.160000000091</v>
      </c>
      <c r="I2493" s="1"/>
      <c r="J2493" s="3" t="s">
        <v>1060</v>
      </c>
      <c r="K2493" s="3"/>
    </row>
    <row r="2494" spans="1:11" s="11" customFormat="1" ht="22.5" hidden="1" customHeight="1" x14ac:dyDescent="0.3">
      <c r="A2494" s="3">
        <v>2022</v>
      </c>
      <c r="B2494" s="3" t="s">
        <v>123</v>
      </c>
      <c r="C2494" s="5">
        <v>44694</v>
      </c>
      <c r="D2494" s="79" t="s">
        <v>1075</v>
      </c>
      <c r="E2494" s="3" t="s">
        <v>310</v>
      </c>
      <c r="F2494" s="66">
        <v>1250</v>
      </c>
      <c r="G2494" s="66"/>
      <c r="H2494" s="4">
        <f t="shared" si="38"/>
        <v>63815.160000000091</v>
      </c>
      <c r="I2494" s="1"/>
      <c r="J2494" s="3" t="s">
        <v>1076</v>
      </c>
      <c r="K2494" s="3"/>
    </row>
    <row r="2495" spans="1:11" s="11" customFormat="1" ht="22.5" hidden="1" customHeight="1" x14ac:dyDescent="0.3">
      <c r="A2495" s="3">
        <v>2022</v>
      </c>
      <c r="B2495" s="3" t="s">
        <v>123</v>
      </c>
      <c r="C2495" s="5">
        <v>44695</v>
      </c>
      <c r="D2495" s="79" t="s">
        <v>1061</v>
      </c>
      <c r="E2495" s="3" t="s">
        <v>310</v>
      </c>
      <c r="F2495" s="66">
        <v>1200</v>
      </c>
      <c r="G2495" s="66"/>
      <c r="H2495" s="4">
        <f t="shared" si="38"/>
        <v>65015.160000000091</v>
      </c>
      <c r="I2495" s="1"/>
      <c r="J2495" s="3" t="s">
        <v>1064</v>
      </c>
      <c r="K2495" s="3"/>
    </row>
    <row r="2496" spans="1:11" s="11" customFormat="1" ht="22.5" hidden="1" customHeight="1" x14ac:dyDescent="0.3">
      <c r="A2496" s="3">
        <v>2022</v>
      </c>
      <c r="B2496" s="3" t="s">
        <v>123</v>
      </c>
      <c r="C2496" s="5">
        <v>44695</v>
      </c>
      <c r="D2496" s="79" t="s">
        <v>283</v>
      </c>
      <c r="E2496" s="3" t="s">
        <v>100</v>
      </c>
      <c r="F2496" s="66"/>
      <c r="G2496" s="66">
        <v>9844.33</v>
      </c>
      <c r="H2496" s="4">
        <f t="shared" si="38"/>
        <v>55170.830000000089</v>
      </c>
      <c r="I2496" s="1"/>
      <c r="J2496" s="3" t="s">
        <v>1062</v>
      </c>
      <c r="K2496" s="3"/>
    </row>
    <row r="2497" spans="1:11" s="11" customFormat="1" ht="22.5" hidden="1" customHeight="1" x14ac:dyDescent="0.3">
      <c r="A2497" s="3">
        <v>2022</v>
      </c>
      <c r="B2497" s="3" t="s">
        <v>123</v>
      </c>
      <c r="C2497" s="5">
        <v>44695</v>
      </c>
      <c r="D2497" s="79" t="s">
        <v>42</v>
      </c>
      <c r="E2497" s="3" t="s">
        <v>99</v>
      </c>
      <c r="F2497" s="66"/>
      <c r="G2497" s="66">
        <v>2970</v>
      </c>
      <c r="H2497" s="4">
        <f t="shared" si="38"/>
        <v>52200.830000000089</v>
      </c>
      <c r="I2497" s="1"/>
      <c r="J2497" s="3" t="s">
        <v>1065</v>
      </c>
      <c r="K2497" s="3"/>
    </row>
    <row r="2498" spans="1:11" s="11" customFormat="1" ht="22.5" hidden="1" customHeight="1" x14ac:dyDescent="0.3">
      <c r="A2498" s="3">
        <v>2022</v>
      </c>
      <c r="B2498" s="3" t="s">
        <v>123</v>
      </c>
      <c r="C2498" s="5">
        <v>44695</v>
      </c>
      <c r="D2498" s="79" t="s">
        <v>30</v>
      </c>
      <c r="E2498" s="3" t="s">
        <v>99</v>
      </c>
      <c r="F2498" s="66"/>
      <c r="G2498" s="66">
        <v>295.89999999999998</v>
      </c>
      <c r="H2498" s="4">
        <f t="shared" si="38"/>
        <v>51904.930000000088</v>
      </c>
      <c r="I2498" s="1"/>
      <c r="J2498" s="3" t="s">
        <v>1066</v>
      </c>
      <c r="K2498" s="3"/>
    </row>
    <row r="2499" spans="1:11" s="11" customFormat="1" ht="22.5" hidden="1" customHeight="1" x14ac:dyDescent="0.3">
      <c r="A2499" s="3">
        <v>2022</v>
      </c>
      <c r="B2499" s="3" t="s">
        <v>123</v>
      </c>
      <c r="C2499" s="5">
        <v>44695</v>
      </c>
      <c r="D2499" s="79" t="s">
        <v>112</v>
      </c>
      <c r="E2499" s="3" t="s">
        <v>99</v>
      </c>
      <c r="F2499" s="66"/>
      <c r="G2499" s="66">
        <v>52.6</v>
      </c>
      <c r="H2499" s="4">
        <f t="shared" si="38"/>
        <v>51852.330000000089</v>
      </c>
      <c r="I2499" s="1"/>
      <c r="J2499" s="3" t="s">
        <v>1067</v>
      </c>
      <c r="K2499" s="3"/>
    </row>
    <row r="2500" spans="1:11" s="11" customFormat="1" ht="22.5" hidden="1" customHeight="1" x14ac:dyDescent="0.3">
      <c r="A2500" s="3">
        <v>2022</v>
      </c>
      <c r="B2500" s="3" t="s">
        <v>123</v>
      </c>
      <c r="C2500" s="5">
        <v>44695</v>
      </c>
      <c r="D2500" s="79" t="s">
        <v>35</v>
      </c>
      <c r="E2500" s="3" t="s">
        <v>99</v>
      </c>
      <c r="F2500" s="66"/>
      <c r="G2500" s="66">
        <v>255</v>
      </c>
      <c r="H2500" s="4">
        <f t="shared" ref="H2500:H2563" si="39">H2499+F2500-G2500</f>
        <v>51597.330000000089</v>
      </c>
      <c r="I2500" s="1"/>
      <c r="J2500" s="3" t="s">
        <v>1068</v>
      </c>
      <c r="K2500" s="3"/>
    </row>
    <row r="2501" spans="1:11" s="11" customFormat="1" ht="22.5" hidden="1" customHeight="1" x14ac:dyDescent="0.3">
      <c r="A2501" s="3">
        <v>2022</v>
      </c>
      <c r="B2501" s="3" t="s">
        <v>123</v>
      </c>
      <c r="C2501" s="5">
        <v>44698</v>
      </c>
      <c r="D2501" s="79" t="s">
        <v>558</v>
      </c>
      <c r="E2501" s="3" t="s">
        <v>99</v>
      </c>
      <c r="F2501" s="66"/>
      <c r="G2501" s="66">
        <v>5035</v>
      </c>
      <c r="H2501" s="4">
        <f t="shared" si="39"/>
        <v>46562.330000000089</v>
      </c>
      <c r="I2501" s="1"/>
      <c r="J2501" s="108" t="s">
        <v>1071</v>
      </c>
      <c r="K2501" s="3"/>
    </row>
    <row r="2502" spans="1:11" s="11" customFormat="1" ht="22.5" hidden="1" customHeight="1" x14ac:dyDescent="0.3">
      <c r="A2502" s="3">
        <v>2022</v>
      </c>
      <c r="B2502" s="3" t="s">
        <v>123</v>
      </c>
      <c r="C2502" s="5">
        <v>44698</v>
      </c>
      <c r="D2502" s="79" t="s">
        <v>560</v>
      </c>
      <c r="E2502" s="3" t="s">
        <v>99</v>
      </c>
      <c r="F2502" s="66"/>
      <c r="G2502" s="66">
        <v>378.6</v>
      </c>
      <c r="H2502" s="4">
        <f t="shared" si="39"/>
        <v>46183.730000000091</v>
      </c>
      <c r="I2502" s="1"/>
      <c r="J2502" s="3" t="s">
        <v>1072</v>
      </c>
      <c r="K2502" s="3"/>
    </row>
    <row r="2503" spans="1:11" s="11" customFormat="1" ht="22.5" hidden="1" customHeight="1" x14ac:dyDescent="0.3">
      <c r="A2503" s="3">
        <v>2022</v>
      </c>
      <c r="B2503" s="3" t="s">
        <v>123</v>
      </c>
      <c r="C2503" s="5">
        <v>44699</v>
      </c>
      <c r="D2503" s="79" t="s">
        <v>1077</v>
      </c>
      <c r="E2503" s="3" t="s">
        <v>100</v>
      </c>
      <c r="F2503" s="66"/>
      <c r="G2503" s="66">
        <v>1200</v>
      </c>
      <c r="H2503" s="4">
        <f t="shared" si="39"/>
        <v>44983.730000000091</v>
      </c>
      <c r="I2503" s="1"/>
      <c r="J2503" s="108" t="s">
        <v>1073</v>
      </c>
      <c r="K2503" s="3"/>
    </row>
    <row r="2504" spans="1:11" s="11" customFormat="1" ht="22.5" hidden="1" customHeight="1" x14ac:dyDescent="0.3">
      <c r="A2504" s="3">
        <v>2022</v>
      </c>
      <c r="B2504" s="3" t="s">
        <v>123</v>
      </c>
      <c r="C2504" s="5">
        <v>44699</v>
      </c>
      <c r="D2504" s="79" t="s">
        <v>559</v>
      </c>
      <c r="E2504" s="3" t="s">
        <v>99</v>
      </c>
      <c r="F2504" s="66"/>
      <c r="G2504" s="66">
        <v>1696</v>
      </c>
      <c r="H2504" s="4">
        <f t="shared" si="39"/>
        <v>43287.730000000091</v>
      </c>
      <c r="I2504" s="1"/>
      <c r="J2504" s="108" t="s">
        <v>1078</v>
      </c>
      <c r="K2504" s="3"/>
    </row>
    <row r="2505" spans="1:11" s="11" customFormat="1" ht="22.5" hidden="1" customHeight="1" x14ac:dyDescent="0.3">
      <c r="A2505" s="3">
        <v>2022</v>
      </c>
      <c r="B2505" s="3" t="s">
        <v>123</v>
      </c>
      <c r="C2505" s="5">
        <v>44699</v>
      </c>
      <c r="D2505" s="79" t="s">
        <v>312</v>
      </c>
      <c r="E2505" s="3" t="s">
        <v>99</v>
      </c>
      <c r="F2505" s="66"/>
      <c r="G2505" s="66">
        <v>0.1</v>
      </c>
      <c r="H2505" s="4">
        <f t="shared" si="39"/>
        <v>43287.630000000092</v>
      </c>
      <c r="I2505" s="1"/>
      <c r="J2505" s="108" t="s">
        <v>1079</v>
      </c>
      <c r="K2505" s="3"/>
    </row>
    <row r="2506" spans="1:11" s="11" customFormat="1" ht="22.5" hidden="1" customHeight="1" x14ac:dyDescent="0.3">
      <c r="A2506" s="3">
        <v>2022</v>
      </c>
      <c r="B2506" s="3" t="s">
        <v>123</v>
      </c>
      <c r="C2506" s="5">
        <v>44700</v>
      </c>
      <c r="D2506" s="79" t="s">
        <v>359</v>
      </c>
      <c r="E2506" s="3" t="s">
        <v>310</v>
      </c>
      <c r="F2506" s="66">
        <v>550</v>
      </c>
      <c r="G2506" s="66"/>
      <c r="H2506" s="4">
        <f t="shared" si="39"/>
        <v>43837.630000000092</v>
      </c>
      <c r="I2506" s="36" t="s">
        <v>179</v>
      </c>
      <c r="J2506" s="3" t="s">
        <v>1086</v>
      </c>
      <c r="K2506" s="3"/>
    </row>
    <row r="2507" spans="1:11" s="11" customFormat="1" ht="22.5" hidden="1" customHeight="1" x14ac:dyDescent="0.3">
      <c r="A2507" s="3">
        <v>2022</v>
      </c>
      <c r="B2507" s="3" t="s">
        <v>123</v>
      </c>
      <c r="C2507" s="5">
        <v>44705</v>
      </c>
      <c r="D2507" s="79" t="s">
        <v>323</v>
      </c>
      <c r="E2507" s="3" t="s">
        <v>99</v>
      </c>
      <c r="F2507" s="66"/>
      <c r="G2507" s="66">
        <v>10000</v>
      </c>
      <c r="H2507" s="4">
        <f t="shared" si="39"/>
        <v>33837.630000000092</v>
      </c>
      <c r="I2507" s="1"/>
      <c r="J2507" s="3" t="s">
        <v>1100</v>
      </c>
      <c r="K2507" s="3"/>
    </row>
    <row r="2508" spans="1:11" s="11" customFormat="1" ht="22.5" hidden="1" customHeight="1" x14ac:dyDescent="0.3">
      <c r="A2508" s="3">
        <v>2022</v>
      </c>
      <c r="B2508" s="3" t="s">
        <v>123</v>
      </c>
      <c r="C2508" s="5">
        <v>44706</v>
      </c>
      <c r="D2508" s="79" t="s">
        <v>499</v>
      </c>
      <c r="E2508" s="3" t="s">
        <v>310</v>
      </c>
      <c r="F2508" s="66">
        <v>800</v>
      </c>
      <c r="G2508" s="66"/>
      <c r="H2508" s="4">
        <f t="shared" si="39"/>
        <v>34637.630000000092</v>
      </c>
      <c r="I2508" s="1"/>
      <c r="J2508" s="3" t="s">
        <v>1087</v>
      </c>
      <c r="K2508" s="3"/>
    </row>
    <row r="2509" spans="1:11" s="11" customFormat="1" ht="22.5" hidden="1" customHeight="1" x14ac:dyDescent="0.3">
      <c r="A2509" s="3">
        <v>2022</v>
      </c>
      <c r="B2509" s="3" t="s">
        <v>123</v>
      </c>
      <c r="C2509" s="5">
        <v>44706</v>
      </c>
      <c r="D2509" s="79" t="s">
        <v>26</v>
      </c>
      <c r="E2509" s="3" t="s">
        <v>310</v>
      </c>
      <c r="F2509" s="66">
        <v>1075</v>
      </c>
      <c r="G2509" s="66"/>
      <c r="H2509" s="4">
        <f t="shared" si="39"/>
        <v>35712.630000000092</v>
      </c>
      <c r="I2509" s="1"/>
      <c r="J2509" s="3" t="s">
        <v>1088</v>
      </c>
      <c r="K2509" s="3"/>
    </row>
    <row r="2510" spans="1:11" s="11" customFormat="1" ht="22.5" hidden="1" customHeight="1" x14ac:dyDescent="0.3">
      <c r="A2510" s="3">
        <v>2022</v>
      </c>
      <c r="B2510" s="3" t="s">
        <v>123</v>
      </c>
      <c r="C2510" s="5">
        <v>44707</v>
      </c>
      <c r="D2510" s="79" t="s">
        <v>158</v>
      </c>
      <c r="E2510" s="3" t="s">
        <v>310</v>
      </c>
      <c r="F2510" s="66">
        <v>10720</v>
      </c>
      <c r="G2510" s="66"/>
      <c r="H2510" s="4">
        <f t="shared" si="39"/>
        <v>46432.630000000092</v>
      </c>
      <c r="I2510" s="1"/>
      <c r="J2510" s="3" t="s">
        <v>1089</v>
      </c>
      <c r="K2510" s="3"/>
    </row>
    <row r="2511" spans="1:11" s="11" customFormat="1" ht="22.5" hidden="1" customHeight="1" x14ac:dyDescent="0.3">
      <c r="A2511" s="3">
        <v>2022</v>
      </c>
      <c r="B2511" s="3" t="s">
        <v>123</v>
      </c>
      <c r="C2511" s="5">
        <v>44707</v>
      </c>
      <c r="D2511" s="79" t="s">
        <v>613</v>
      </c>
      <c r="E2511" s="3" t="s">
        <v>310</v>
      </c>
      <c r="F2511" s="66">
        <v>10800</v>
      </c>
      <c r="G2511" s="66"/>
      <c r="H2511" s="4">
        <f t="shared" si="39"/>
        <v>57232.630000000092</v>
      </c>
      <c r="I2511" s="1"/>
      <c r="J2511" s="3" t="s">
        <v>1090</v>
      </c>
      <c r="K2511" s="3"/>
    </row>
    <row r="2512" spans="1:11" s="11" customFormat="1" ht="22.5" hidden="1" customHeight="1" x14ac:dyDescent="0.3">
      <c r="A2512" s="3">
        <v>2022</v>
      </c>
      <c r="B2512" s="3" t="s">
        <v>123</v>
      </c>
      <c r="C2512" s="5">
        <v>44707</v>
      </c>
      <c r="D2512" s="79" t="s">
        <v>548</v>
      </c>
      <c r="E2512" s="3" t="s">
        <v>310</v>
      </c>
      <c r="F2512" s="66">
        <v>1350</v>
      </c>
      <c r="G2512" s="66"/>
      <c r="H2512" s="4">
        <f t="shared" si="39"/>
        <v>58582.630000000092</v>
      </c>
      <c r="I2512" s="1"/>
      <c r="J2512" s="3" t="s">
        <v>1091</v>
      </c>
      <c r="K2512" s="3"/>
    </row>
    <row r="2513" spans="1:11" s="80" customFormat="1" ht="22.5" hidden="1" customHeight="1" thickBot="1" x14ac:dyDescent="0.35">
      <c r="A2513" s="34">
        <v>2022</v>
      </c>
      <c r="B2513" s="34" t="s">
        <v>123</v>
      </c>
      <c r="C2513" s="19">
        <v>44712</v>
      </c>
      <c r="D2513" s="132" t="s">
        <v>39</v>
      </c>
      <c r="E2513" s="34" t="s">
        <v>310</v>
      </c>
      <c r="F2513" s="71">
        <v>1750</v>
      </c>
      <c r="G2513" s="71"/>
      <c r="H2513" s="22">
        <f t="shared" si="39"/>
        <v>60332.630000000092</v>
      </c>
      <c r="I2513" s="24"/>
      <c r="J2513" s="34" t="s">
        <v>1092</v>
      </c>
      <c r="K2513" s="34"/>
    </row>
    <row r="2514" spans="1:11" s="11" customFormat="1" ht="22.5" hidden="1" customHeight="1" x14ac:dyDescent="0.3">
      <c r="A2514" s="3">
        <v>2022</v>
      </c>
      <c r="B2514" s="3" t="s">
        <v>132</v>
      </c>
      <c r="C2514" s="5">
        <v>44713</v>
      </c>
      <c r="D2514" s="79" t="s">
        <v>183</v>
      </c>
      <c r="E2514" s="3" t="s">
        <v>310</v>
      </c>
      <c r="F2514" s="66">
        <v>1930</v>
      </c>
      <c r="G2514" s="66"/>
      <c r="H2514" s="4">
        <f t="shared" si="39"/>
        <v>62262.630000000092</v>
      </c>
      <c r="I2514" s="1"/>
      <c r="J2514" s="3" t="s">
        <v>1093</v>
      </c>
      <c r="K2514" s="3"/>
    </row>
    <row r="2515" spans="1:11" s="11" customFormat="1" ht="22.5" hidden="1" customHeight="1" x14ac:dyDescent="0.3">
      <c r="A2515" s="3">
        <v>2022</v>
      </c>
      <c r="B2515" s="3" t="s">
        <v>132</v>
      </c>
      <c r="C2515" s="5">
        <v>44714</v>
      </c>
      <c r="D2515" s="79" t="s">
        <v>285</v>
      </c>
      <c r="E2515" s="3" t="s">
        <v>99</v>
      </c>
      <c r="F2515" s="66"/>
      <c r="G2515" s="66">
        <v>1638</v>
      </c>
      <c r="H2515" s="4">
        <f t="shared" si="39"/>
        <v>60624.630000000092</v>
      </c>
      <c r="I2515" s="1"/>
      <c r="J2515" s="3" t="s">
        <v>1110</v>
      </c>
      <c r="K2515" s="3"/>
    </row>
    <row r="2516" spans="1:11" s="11" customFormat="1" ht="22.5" hidden="1" customHeight="1" x14ac:dyDescent="0.3">
      <c r="A2516" s="3">
        <v>2022</v>
      </c>
      <c r="B2516" s="3" t="s">
        <v>132</v>
      </c>
      <c r="C2516" s="5">
        <v>44716</v>
      </c>
      <c r="D2516" s="79" t="s">
        <v>45</v>
      </c>
      <c r="E2516" s="3" t="s">
        <v>310</v>
      </c>
      <c r="F2516" s="66">
        <v>17950</v>
      </c>
      <c r="G2516" s="66"/>
      <c r="H2516" s="4">
        <f t="shared" si="39"/>
        <v>78574.630000000092</v>
      </c>
      <c r="I2516" s="1"/>
      <c r="J2516" s="3" t="s">
        <v>1123</v>
      </c>
      <c r="K2516" s="3"/>
    </row>
    <row r="2517" spans="1:11" s="11" customFormat="1" ht="22.5" hidden="1" customHeight="1" x14ac:dyDescent="0.3">
      <c r="A2517" s="3">
        <v>2022</v>
      </c>
      <c r="B2517" s="3" t="s">
        <v>132</v>
      </c>
      <c r="C2517" s="5">
        <v>44719</v>
      </c>
      <c r="D2517" s="79" t="s">
        <v>522</v>
      </c>
      <c r="E2517" s="3" t="s">
        <v>310</v>
      </c>
      <c r="F2517" s="66">
        <v>1100</v>
      </c>
      <c r="G2517" s="66"/>
      <c r="H2517" s="4">
        <f t="shared" si="39"/>
        <v>79674.630000000092</v>
      </c>
      <c r="I2517" s="1"/>
      <c r="J2517" s="3" t="s">
        <v>1128</v>
      </c>
      <c r="K2517" s="3"/>
    </row>
    <row r="2518" spans="1:11" s="97" customFormat="1" ht="22.5" hidden="1" customHeight="1" x14ac:dyDescent="0.3">
      <c r="A2518" s="35">
        <v>2022</v>
      </c>
      <c r="B2518" s="35" t="s">
        <v>132</v>
      </c>
      <c r="C2518" s="63">
        <v>44719</v>
      </c>
      <c r="D2518" s="36" t="s">
        <v>86</v>
      </c>
      <c r="E2518" s="35" t="s">
        <v>99</v>
      </c>
      <c r="F2518" s="69"/>
      <c r="G2518" s="69">
        <v>16198.4</v>
      </c>
      <c r="H2518" s="70">
        <f t="shared" si="39"/>
        <v>63476.230000000091</v>
      </c>
      <c r="I2518" s="36"/>
      <c r="J2518" s="35" t="s">
        <v>1120</v>
      </c>
      <c r="K2518" s="35"/>
    </row>
    <row r="2519" spans="1:11" s="11" customFormat="1" ht="22.5" hidden="1" customHeight="1" x14ac:dyDescent="0.3">
      <c r="A2519" s="3">
        <v>2022</v>
      </c>
      <c r="B2519" s="3" t="s">
        <v>132</v>
      </c>
      <c r="C2519" s="5">
        <v>44719</v>
      </c>
      <c r="D2519" s="79" t="s">
        <v>323</v>
      </c>
      <c r="E2519" s="3" t="s">
        <v>99</v>
      </c>
      <c r="F2519" s="66"/>
      <c r="G2519" s="66">
        <v>10000</v>
      </c>
      <c r="H2519" s="4">
        <f t="shared" si="39"/>
        <v>53476.230000000091</v>
      </c>
      <c r="I2519" s="1"/>
      <c r="J2519" s="3" t="s">
        <v>1121</v>
      </c>
      <c r="K2519" s="3"/>
    </row>
    <row r="2520" spans="1:11" s="11" customFormat="1" ht="22.5" hidden="1" customHeight="1" x14ac:dyDescent="0.3">
      <c r="A2520" s="3">
        <v>2022</v>
      </c>
      <c r="B2520" s="3" t="s">
        <v>132</v>
      </c>
      <c r="C2520" s="5">
        <v>44720</v>
      </c>
      <c r="D2520" s="79" t="s">
        <v>562</v>
      </c>
      <c r="E2520" s="3" t="s">
        <v>100</v>
      </c>
      <c r="F2520" s="66"/>
      <c r="G2520" s="66">
        <v>280.3</v>
      </c>
      <c r="H2520" s="4">
        <f t="shared" si="39"/>
        <v>53195.930000000088</v>
      </c>
      <c r="I2520" s="1"/>
      <c r="J2520" s="3" t="s">
        <v>1112</v>
      </c>
      <c r="K2520" s="3"/>
    </row>
    <row r="2521" spans="1:11" s="11" customFormat="1" ht="22.5" hidden="1" customHeight="1" x14ac:dyDescent="0.3">
      <c r="A2521" s="3">
        <v>2022</v>
      </c>
      <c r="B2521" s="3" t="s">
        <v>132</v>
      </c>
      <c r="C2521" s="5">
        <v>44720</v>
      </c>
      <c r="D2521" s="79" t="s">
        <v>376</v>
      </c>
      <c r="E2521" s="3" t="s">
        <v>100</v>
      </c>
      <c r="F2521" s="66"/>
      <c r="G2521" s="66">
        <v>800</v>
      </c>
      <c r="H2521" s="4">
        <f t="shared" si="39"/>
        <v>52395.930000000088</v>
      </c>
      <c r="I2521" s="1"/>
      <c r="J2521" s="3" t="s">
        <v>1113</v>
      </c>
      <c r="K2521" s="3"/>
    </row>
    <row r="2522" spans="1:11" s="11" customFormat="1" ht="22.5" hidden="1" customHeight="1" x14ac:dyDescent="0.3">
      <c r="A2522" s="3">
        <v>2022</v>
      </c>
      <c r="B2522" s="3" t="s">
        <v>132</v>
      </c>
      <c r="C2522" s="5">
        <v>44720</v>
      </c>
      <c r="D2522" s="79" t="s">
        <v>615</v>
      </c>
      <c r="E2522" s="3" t="s">
        <v>99</v>
      </c>
      <c r="F2522" s="66"/>
      <c r="G2522" s="66">
        <v>600</v>
      </c>
      <c r="H2522" s="4">
        <f t="shared" si="39"/>
        <v>51795.930000000088</v>
      </c>
      <c r="I2522" s="1"/>
      <c r="J2522" s="3" t="s">
        <v>1122</v>
      </c>
      <c r="K2522" s="3"/>
    </row>
    <row r="2523" spans="1:11" s="11" customFormat="1" ht="22.5" hidden="1" customHeight="1" x14ac:dyDescent="0.3">
      <c r="A2523" s="3">
        <v>2022</v>
      </c>
      <c r="B2523" s="3" t="s">
        <v>132</v>
      </c>
      <c r="C2523" s="5">
        <v>44720</v>
      </c>
      <c r="D2523" s="79" t="s">
        <v>547</v>
      </c>
      <c r="E2523" s="3" t="s">
        <v>100</v>
      </c>
      <c r="F2523" s="66"/>
      <c r="G2523" s="66">
        <v>800</v>
      </c>
      <c r="H2523" s="4">
        <f t="shared" si="39"/>
        <v>50995.930000000088</v>
      </c>
      <c r="I2523" s="1"/>
      <c r="J2523" s="3" t="s">
        <v>1114</v>
      </c>
      <c r="K2523" s="3"/>
    </row>
    <row r="2524" spans="1:11" s="11" customFormat="1" ht="22.5" hidden="1" customHeight="1" x14ac:dyDescent="0.3">
      <c r="A2524" s="3">
        <v>2022</v>
      </c>
      <c r="B2524" s="3" t="s">
        <v>132</v>
      </c>
      <c r="C2524" s="5">
        <v>44720</v>
      </c>
      <c r="D2524" s="79" t="s">
        <v>504</v>
      </c>
      <c r="E2524" s="3" t="s">
        <v>100</v>
      </c>
      <c r="F2524" s="66"/>
      <c r="G2524" s="66">
        <v>3250</v>
      </c>
      <c r="H2524" s="4">
        <f t="shared" si="39"/>
        <v>47745.930000000088</v>
      </c>
      <c r="I2524" s="1"/>
      <c r="J2524" s="3" t="s">
        <v>1074</v>
      </c>
      <c r="K2524" s="3"/>
    </row>
    <row r="2525" spans="1:11" s="11" customFormat="1" ht="22.5" hidden="1" customHeight="1" x14ac:dyDescent="0.3">
      <c r="A2525" s="3">
        <v>2022</v>
      </c>
      <c r="B2525" s="3" t="s">
        <v>132</v>
      </c>
      <c r="C2525" s="5">
        <v>44720</v>
      </c>
      <c r="D2525" s="79" t="s">
        <v>589</v>
      </c>
      <c r="E2525" s="3" t="s">
        <v>100</v>
      </c>
      <c r="F2525" s="66"/>
      <c r="G2525" s="66">
        <v>280</v>
      </c>
      <c r="H2525" s="4">
        <f t="shared" si="39"/>
        <v>47465.930000000088</v>
      </c>
      <c r="I2525" s="1"/>
      <c r="J2525" s="3" t="s">
        <v>1115</v>
      </c>
      <c r="K2525" s="3"/>
    </row>
    <row r="2526" spans="1:11" s="11" customFormat="1" ht="22.5" hidden="1" customHeight="1" x14ac:dyDescent="0.3">
      <c r="A2526" s="3">
        <v>2022</v>
      </c>
      <c r="B2526" s="3" t="s">
        <v>132</v>
      </c>
      <c r="C2526" s="5">
        <v>44720</v>
      </c>
      <c r="D2526" s="79" t="s">
        <v>1077</v>
      </c>
      <c r="E2526" s="3" t="s">
        <v>100</v>
      </c>
      <c r="F2526" s="66"/>
      <c r="G2526" s="66">
        <v>400</v>
      </c>
      <c r="H2526" s="4">
        <f t="shared" si="39"/>
        <v>47065.930000000088</v>
      </c>
      <c r="I2526" s="1"/>
      <c r="J2526" s="3" t="s">
        <v>1116</v>
      </c>
      <c r="K2526" s="3"/>
    </row>
    <row r="2527" spans="1:11" s="11" customFormat="1" ht="22.5" hidden="1" customHeight="1" x14ac:dyDescent="0.3">
      <c r="A2527" s="3">
        <v>2022</v>
      </c>
      <c r="B2527" s="3" t="s">
        <v>132</v>
      </c>
      <c r="C2527" s="5">
        <v>44720</v>
      </c>
      <c r="D2527" s="79" t="s">
        <v>551</v>
      </c>
      <c r="E2527" s="3" t="s">
        <v>100</v>
      </c>
      <c r="F2527" s="66"/>
      <c r="G2527" s="66">
        <v>1960</v>
      </c>
      <c r="H2527" s="4">
        <f t="shared" si="39"/>
        <v>45105.930000000088</v>
      </c>
      <c r="I2527" s="1"/>
      <c r="J2527" s="3" t="s">
        <v>1119</v>
      </c>
      <c r="K2527" s="3"/>
    </row>
    <row r="2528" spans="1:11" s="11" customFormat="1" ht="22.5" hidden="1" customHeight="1" x14ac:dyDescent="0.3">
      <c r="A2528" s="3">
        <v>2022</v>
      </c>
      <c r="B2528" s="3" t="s">
        <v>132</v>
      </c>
      <c r="C2528" s="5">
        <v>44720</v>
      </c>
      <c r="D2528" s="79" t="s">
        <v>565</v>
      </c>
      <c r="E2528" s="3" t="s">
        <v>100</v>
      </c>
      <c r="F2528" s="66"/>
      <c r="G2528" s="66">
        <v>256</v>
      </c>
      <c r="H2528" s="4">
        <f t="shared" si="39"/>
        <v>44849.930000000088</v>
      </c>
      <c r="I2528" s="1"/>
      <c r="J2528" s="3" t="s">
        <v>1117</v>
      </c>
      <c r="K2528" s="3"/>
    </row>
    <row r="2529" spans="1:11" s="11" customFormat="1" ht="22.5" hidden="1" customHeight="1" x14ac:dyDescent="0.3">
      <c r="A2529" s="3">
        <v>2022</v>
      </c>
      <c r="B2529" s="3" t="s">
        <v>132</v>
      </c>
      <c r="C2529" s="5">
        <v>44720</v>
      </c>
      <c r="D2529" s="79" t="s">
        <v>550</v>
      </c>
      <c r="E2529" s="3" t="s">
        <v>100</v>
      </c>
      <c r="F2529" s="66"/>
      <c r="G2529" s="66">
        <v>1608.6</v>
      </c>
      <c r="H2529" s="4">
        <f t="shared" si="39"/>
        <v>43241.330000000089</v>
      </c>
      <c r="I2529" s="1"/>
      <c r="J2529" s="3" t="s">
        <v>1118</v>
      </c>
      <c r="K2529" s="3"/>
    </row>
    <row r="2530" spans="1:11" s="11" customFormat="1" ht="22.5" hidden="1" customHeight="1" x14ac:dyDescent="0.3">
      <c r="A2530" s="3">
        <v>2022</v>
      </c>
      <c r="B2530" s="3" t="s">
        <v>132</v>
      </c>
      <c r="C2530" s="5">
        <v>44721</v>
      </c>
      <c r="D2530" s="79" t="s">
        <v>313</v>
      </c>
      <c r="E2530" s="3" t="s">
        <v>99</v>
      </c>
      <c r="F2530" s="66">
        <v>100000</v>
      </c>
      <c r="G2530" s="66"/>
      <c r="H2530" s="4">
        <f t="shared" si="39"/>
        <v>143241.33000000007</v>
      </c>
      <c r="I2530" s="1"/>
      <c r="J2530" s="3" t="s">
        <v>1144</v>
      </c>
      <c r="K2530" s="3"/>
    </row>
    <row r="2531" spans="1:11" s="11" customFormat="1" ht="22.5" hidden="1" customHeight="1" x14ac:dyDescent="0.3">
      <c r="A2531" s="3">
        <v>2022</v>
      </c>
      <c r="B2531" s="3" t="s">
        <v>132</v>
      </c>
      <c r="C2531" s="5">
        <v>44721</v>
      </c>
      <c r="D2531" s="79" t="s">
        <v>1446</v>
      </c>
      <c r="E2531" s="3" t="s">
        <v>100</v>
      </c>
      <c r="F2531" s="66"/>
      <c r="G2531" s="66">
        <v>2950</v>
      </c>
      <c r="H2531" s="4">
        <f t="shared" si="39"/>
        <v>140291.33000000007</v>
      </c>
      <c r="I2531" s="1"/>
      <c r="J2531" s="3" t="s">
        <v>1131</v>
      </c>
      <c r="K2531" s="3"/>
    </row>
    <row r="2532" spans="1:11" s="11" customFormat="1" ht="22.5" hidden="1" customHeight="1" x14ac:dyDescent="0.3">
      <c r="A2532" s="3">
        <v>2022</v>
      </c>
      <c r="B2532" s="3" t="s">
        <v>132</v>
      </c>
      <c r="C2532" s="5">
        <v>44721</v>
      </c>
      <c r="D2532" s="79" t="s">
        <v>499</v>
      </c>
      <c r="E2532" s="3" t="s">
        <v>100</v>
      </c>
      <c r="F2532" s="66"/>
      <c r="G2532" s="66">
        <v>5700</v>
      </c>
      <c r="H2532" s="4">
        <f t="shared" si="39"/>
        <v>134591.33000000007</v>
      </c>
      <c r="I2532" s="1"/>
      <c r="J2532" s="3" t="s">
        <v>1132</v>
      </c>
      <c r="K2532" s="3"/>
    </row>
    <row r="2533" spans="1:11" s="11" customFormat="1" ht="22.5" hidden="1" customHeight="1" x14ac:dyDescent="0.3">
      <c r="A2533" s="3">
        <v>2022</v>
      </c>
      <c r="B2533" s="3" t="s">
        <v>132</v>
      </c>
      <c r="C2533" s="5">
        <v>44721</v>
      </c>
      <c r="D2533" s="79" t="s">
        <v>404</v>
      </c>
      <c r="E2533" s="3" t="s">
        <v>100</v>
      </c>
      <c r="F2533" s="66"/>
      <c r="G2533" s="66">
        <v>10570</v>
      </c>
      <c r="H2533" s="4">
        <f t="shared" si="39"/>
        <v>124021.33000000007</v>
      </c>
      <c r="I2533" s="1"/>
      <c r="J2533" s="3" t="s">
        <v>1133</v>
      </c>
      <c r="K2533" s="3"/>
    </row>
    <row r="2534" spans="1:11" s="11" customFormat="1" ht="22.5" hidden="1" customHeight="1" x14ac:dyDescent="0.3">
      <c r="A2534" s="3">
        <v>2022</v>
      </c>
      <c r="B2534" s="3" t="s">
        <v>132</v>
      </c>
      <c r="C2534" s="5">
        <v>44721</v>
      </c>
      <c r="D2534" s="79" t="s">
        <v>601</v>
      </c>
      <c r="E2534" s="3" t="s">
        <v>100</v>
      </c>
      <c r="F2534" s="66"/>
      <c r="G2534" s="66">
        <v>6200</v>
      </c>
      <c r="H2534" s="4">
        <f t="shared" si="39"/>
        <v>117821.33000000007</v>
      </c>
      <c r="I2534" s="1"/>
      <c r="J2534" s="3" t="s">
        <v>1134</v>
      </c>
      <c r="K2534" s="3"/>
    </row>
    <row r="2535" spans="1:11" s="11" customFormat="1" ht="22.5" hidden="1" customHeight="1" x14ac:dyDescent="0.3">
      <c r="A2535" s="3">
        <v>2022</v>
      </c>
      <c r="B2535" s="3" t="s">
        <v>132</v>
      </c>
      <c r="C2535" s="5">
        <v>44721</v>
      </c>
      <c r="D2535" s="79" t="s">
        <v>462</v>
      </c>
      <c r="E2535" s="3" t="s">
        <v>100</v>
      </c>
      <c r="F2535" s="66"/>
      <c r="G2535" s="66">
        <v>1600</v>
      </c>
      <c r="H2535" s="4">
        <f t="shared" si="39"/>
        <v>116221.33000000007</v>
      </c>
      <c r="I2535" s="1"/>
      <c r="J2535" s="3" t="s">
        <v>1135</v>
      </c>
      <c r="K2535" s="3"/>
    </row>
    <row r="2536" spans="1:11" s="11" customFormat="1" ht="22.5" hidden="1" customHeight="1" x14ac:dyDescent="0.3">
      <c r="A2536" s="3">
        <v>2022</v>
      </c>
      <c r="B2536" s="3" t="s">
        <v>132</v>
      </c>
      <c r="C2536" s="5">
        <v>44721</v>
      </c>
      <c r="D2536" s="79" t="s">
        <v>610</v>
      </c>
      <c r="E2536" s="3" t="s">
        <v>100</v>
      </c>
      <c r="F2536" s="66"/>
      <c r="G2536" s="66">
        <v>20840</v>
      </c>
      <c r="H2536" s="4">
        <f t="shared" si="39"/>
        <v>95381.330000000075</v>
      </c>
      <c r="I2536" s="1"/>
      <c r="J2536" s="3" t="s">
        <v>1136</v>
      </c>
      <c r="K2536" s="3"/>
    </row>
    <row r="2537" spans="1:11" s="11" customFormat="1" ht="22.5" hidden="1" customHeight="1" x14ac:dyDescent="0.3">
      <c r="A2537" s="3">
        <v>2022</v>
      </c>
      <c r="B2537" s="3" t="s">
        <v>132</v>
      </c>
      <c r="C2537" s="5">
        <v>44721</v>
      </c>
      <c r="D2537" s="79" t="s">
        <v>261</v>
      </c>
      <c r="E2537" s="3" t="s">
        <v>100</v>
      </c>
      <c r="F2537" s="66"/>
      <c r="G2537" s="66">
        <v>4150</v>
      </c>
      <c r="H2537" s="4">
        <f t="shared" si="39"/>
        <v>91231.330000000075</v>
      </c>
      <c r="I2537" s="1"/>
      <c r="J2537" s="3" t="s">
        <v>1137</v>
      </c>
      <c r="K2537" s="3"/>
    </row>
    <row r="2538" spans="1:11" s="11" customFormat="1" ht="22.5" hidden="1" customHeight="1" x14ac:dyDescent="0.3">
      <c r="A2538" s="3">
        <v>2022</v>
      </c>
      <c r="B2538" s="3" t="s">
        <v>132</v>
      </c>
      <c r="C2538" s="5">
        <v>44721</v>
      </c>
      <c r="D2538" s="79" t="s">
        <v>25</v>
      </c>
      <c r="E2538" s="3" t="s">
        <v>100</v>
      </c>
      <c r="F2538" s="66"/>
      <c r="G2538" s="66">
        <v>3500</v>
      </c>
      <c r="H2538" s="4">
        <f t="shared" si="39"/>
        <v>87731.330000000075</v>
      </c>
      <c r="I2538" s="1"/>
      <c r="J2538" s="3" t="s">
        <v>1138</v>
      </c>
      <c r="K2538" s="3"/>
    </row>
    <row r="2539" spans="1:11" s="11" customFormat="1" ht="22.5" hidden="1" customHeight="1" x14ac:dyDescent="0.3">
      <c r="A2539" s="3">
        <v>2022</v>
      </c>
      <c r="B2539" s="3" t="s">
        <v>132</v>
      </c>
      <c r="C2539" s="5">
        <v>44721</v>
      </c>
      <c r="D2539" s="79" t="s">
        <v>396</v>
      </c>
      <c r="E2539" s="3" t="s">
        <v>100</v>
      </c>
      <c r="F2539" s="66"/>
      <c r="G2539" s="66">
        <v>850</v>
      </c>
      <c r="H2539" s="4">
        <f t="shared" si="39"/>
        <v>86881.330000000075</v>
      </c>
      <c r="I2539" s="1"/>
      <c r="J2539" s="3" t="s">
        <v>1139</v>
      </c>
      <c r="K2539" s="3"/>
    </row>
    <row r="2540" spans="1:11" s="11" customFormat="1" ht="22.5" hidden="1" customHeight="1" x14ac:dyDescent="0.3">
      <c r="A2540" s="3">
        <v>2022</v>
      </c>
      <c r="B2540" s="3" t="s">
        <v>132</v>
      </c>
      <c r="C2540" s="5">
        <v>44721</v>
      </c>
      <c r="D2540" s="79" t="s">
        <v>111</v>
      </c>
      <c r="E2540" s="3" t="s">
        <v>100</v>
      </c>
      <c r="F2540" s="66"/>
      <c r="G2540" s="66">
        <v>4660</v>
      </c>
      <c r="H2540" s="4">
        <f t="shared" si="39"/>
        <v>82221.330000000075</v>
      </c>
      <c r="I2540" s="1"/>
      <c r="J2540" s="3" t="s">
        <v>1140</v>
      </c>
      <c r="K2540" s="3"/>
    </row>
    <row r="2541" spans="1:11" s="11" customFormat="1" ht="22.5" hidden="1" customHeight="1" x14ac:dyDescent="0.3">
      <c r="A2541" s="3">
        <v>2022</v>
      </c>
      <c r="B2541" s="3" t="s">
        <v>132</v>
      </c>
      <c r="C2541" s="5">
        <v>44721</v>
      </c>
      <c r="D2541" s="79" t="s">
        <v>151</v>
      </c>
      <c r="E2541" s="3" t="s">
        <v>100</v>
      </c>
      <c r="F2541" s="66"/>
      <c r="G2541" s="66">
        <v>10254</v>
      </c>
      <c r="H2541" s="4">
        <f t="shared" si="39"/>
        <v>71967.330000000075</v>
      </c>
      <c r="I2541" s="1"/>
      <c r="J2541" s="3" t="s">
        <v>1141</v>
      </c>
      <c r="K2541" s="3"/>
    </row>
    <row r="2542" spans="1:11" s="11" customFormat="1" ht="22.5" hidden="1" customHeight="1" x14ac:dyDescent="0.3">
      <c r="A2542" s="3">
        <v>2022</v>
      </c>
      <c r="B2542" s="3" t="s">
        <v>132</v>
      </c>
      <c r="C2542" s="5">
        <v>44721</v>
      </c>
      <c r="D2542" s="79" t="s">
        <v>582</v>
      </c>
      <c r="E2542" s="3" t="s">
        <v>310</v>
      </c>
      <c r="F2542" s="66">
        <v>3390</v>
      </c>
      <c r="G2542" s="66"/>
      <c r="H2542" s="4">
        <f t="shared" si="39"/>
        <v>75357.330000000075</v>
      </c>
      <c r="I2542" s="1"/>
      <c r="J2542" s="3" t="s">
        <v>1142</v>
      </c>
      <c r="K2542" s="3"/>
    </row>
    <row r="2543" spans="1:11" s="11" customFormat="1" ht="22.5" hidden="1" customHeight="1" x14ac:dyDescent="0.3">
      <c r="A2543" s="3">
        <v>2022</v>
      </c>
      <c r="B2543" s="3" t="s">
        <v>132</v>
      </c>
      <c r="C2543" s="5">
        <v>44721</v>
      </c>
      <c r="D2543" s="79" t="s">
        <v>1130</v>
      </c>
      <c r="E2543" s="3"/>
      <c r="F2543" s="66">
        <v>280.3</v>
      </c>
      <c r="G2543" s="66"/>
      <c r="H2543" s="4">
        <f t="shared" si="39"/>
        <v>75637.630000000077</v>
      </c>
      <c r="I2543" s="1"/>
      <c r="J2543" s="119" t="s">
        <v>1193</v>
      </c>
      <c r="K2543" s="3"/>
    </row>
    <row r="2544" spans="1:11" s="11" customFormat="1" ht="22.5" hidden="1" customHeight="1" x14ac:dyDescent="0.3">
      <c r="A2544" s="3">
        <v>2022</v>
      </c>
      <c r="B2544" s="3" t="s">
        <v>132</v>
      </c>
      <c r="C2544" s="5">
        <v>44722</v>
      </c>
      <c r="D2544" s="79" t="s">
        <v>608</v>
      </c>
      <c r="E2544" s="3" t="s">
        <v>310</v>
      </c>
      <c r="F2544" s="66">
        <v>3800</v>
      </c>
      <c r="G2544" s="66"/>
      <c r="H2544" s="4">
        <f t="shared" si="39"/>
        <v>79437.630000000077</v>
      </c>
      <c r="I2544" s="1"/>
      <c r="J2544" s="3" t="s">
        <v>1146</v>
      </c>
      <c r="K2544" s="3"/>
    </row>
    <row r="2545" spans="1:11" s="11" customFormat="1" ht="22.5" hidden="1" customHeight="1" x14ac:dyDescent="0.3">
      <c r="A2545" s="3">
        <v>2022</v>
      </c>
      <c r="B2545" s="3" t="s">
        <v>132</v>
      </c>
      <c r="C2545" s="5">
        <v>44726</v>
      </c>
      <c r="D2545" s="79" t="s">
        <v>513</v>
      </c>
      <c r="E2545" s="3" t="s">
        <v>100</v>
      </c>
      <c r="F2545" s="66"/>
      <c r="G2545" s="66">
        <v>4445</v>
      </c>
      <c r="H2545" s="4">
        <f t="shared" si="39"/>
        <v>74992.630000000077</v>
      </c>
      <c r="I2545" s="1"/>
      <c r="J2545" s="3" t="s">
        <v>1150</v>
      </c>
      <c r="K2545" s="3"/>
    </row>
    <row r="2546" spans="1:11" s="11" customFormat="1" ht="22.5" hidden="1" customHeight="1" x14ac:dyDescent="0.3">
      <c r="A2546" s="3">
        <v>2022</v>
      </c>
      <c r="B2546" s="3" t="s">
        <v>132</v>
      </c>
      <c r="C2546" s="5">
        <v>44726</v>
      </c>
      <c r="D2546" s="79" t="s">
        <v>541</v>
      </c>
      <c r="E2546" s="3" t="s">
        <v>100</v>
      </c>
      <c r="F2546" s="66"/>
      <c r="G2546" s="66">
        <v>7832</v>
      </c>
      <c r="H2546" s="4">
        <f t="shared" si="39"/>
        <v>67160.630000000077</v>
      </c>
      <c r="I2546" s="1"/>
      <c r="J2546" s="3" t="s">
        <v>1151</v>
      </c>
      <c r="K2546" s="3"/>
    </row>
    <row r="2547" spans="1:11" s="11" customFormat="1" ht="22.5" hidden="1" customHeight="1" x14ac:dyDescent="0.3">
      <c r="A2547" s="3">
        <v>2022</v>
      </c>
      <c r="B2547" s="3" t="s">
        <v>132</v>
      </c>
      <c r="C2547" s="5">
        <v>44726</v>
      </c>
      <c r="D2547" s="79" t="s">
        <v>42</v>
      </c>
      <c r="E2547" s="3" t="s">
        <v>99</v>
      </c>
      <c r="F2547" s="66"/>
      <c r="G2547" s="66">
        <v>3762</v>
      </c>
      <c r="H2547" s="4">
        <f t="shared" si="39"/>
        <v>63398.630000000077</v>
      </c>
      <c r="I2547" s="1"/>
      <c r="J2547" s="3" t="s">
        <v>1152</v>
      </c>
      <c r="K2547" s="3"/>
    </row>
    <row r="2548" spans="1:11" s="11" customFormat="1" ht="22.5" hidden="1" customHeight="1" x14ac:dyDescent="0.3">
      <c r="A2548" s="3">
        <v>2022</v>
      </c>
      <c r="B2548" s="3" t="s">
        <v>132</v>
      </c>
      <c r="C2548" s="5">
        <v>44726</v>
      </c>
      <c r="D2548" s="79" t="s">
        <v>30</v>
      </c>
      <c r="E2548" s="3" t="s">
        <v>99</v>
      </c>
      <c r="F2548" s="66"/>
      <c r="G2548" s="66">
        <v>335.3</v>
      </c>
      <c r="H2548" s="4">
        <f t="shared" si="39"/>
        <v>63063.330000000075</v>
      </c>
      <c r="I2548" s="1"/>
      <c r="J2548" s="3" t="s">
        <v>1153</v>
      </c>
      <c r="K2548" s="3"/>
    </row>
    <row r="2549" spans="1:11" s="11" customFormat="1" ht="22.5" hidden="1" customHeight="1" x14ac:dyDescent="0.3">
      <c r="A2549" s="3">
        <v>2022</v>
      </c>
      <c r="B2549" s="3" t="s">
        <v>132</v>
      </c>
      <c r="C2549" s="5">
        <v>44726</v>
      </c>
      <c r="D2549" s="79" t="s">
        <v>112</v>
      </c>
      <c r="E2549" s="3" t="s">
        <v>99</v>
      </c>
      <c r="F2549" s="66"/>
      <c r="G2549" s="66">
        <v>59.6</v>
      </c>
      <c r="H2549" s="4">
        <f t="shared" si="39"/>
        <v>63003.730000000076</v>
      </c>
      <c r="I2549" s="1"/>
      <c r="J2549" s="3" t="s">
        <v>1154</v>
      </c>
      <c r="K2549" s="3"/>
    </row>
    <row r="2550" spans="1:11" s="11" customFormat="1" ht="22.5" hidden="1" customHeight="1" x14ac:dyDescent="0.3">
      <c r="A2550" s="3">
        <v>2022</v>
      </c>
      <c r="B2550" s="3" t="s">
        <v>132</v>
      </c>
      <c r="C2550" s="5">
        <v>44726</v>
      </c>
      <c r="D2550" s="79" t="s">
        <v>35</v>
      </c>
      <c r="E2550" s="3" t="s">
        <v>99</v>
      </c>
      <c r="F2550" s="66"/>
      <c r="G2550" s="66">
        <v>255</v>
      </c>
      <c r="H2550" s="4">
        <f t="shared" si="39"/>
        <v>62748.730000000076</v>
      </c>
      <c r="I2550" s="1"/>
      <c r="J2550" s="3" t="s">
        <v>1155</v>
      </c>
      <c r="K2550" s="3"/>
    </row>
    <row r="2551" spans="1:11" s="11" customFormat="1" ht="22.5" hidden="1" customHeight="1" x14ac:dyDescent="0.3">
      <c r="A2551" s="3">
        <v>2022</v>
      </c>
      <c r="B2551" s="3" t="s">
        <v>132</v>
      </c>
      <c r="C2551" s="5">
        <v>44727</v>
      </c>
      <c r="D2551" s="79" t="s">
        <v>39</v>
      </c>
      <c r="E2551" s="3" t="s">
        <v>310</v>
      </c>
      <c r="F2551" s="66">
        <v>7500</v>
      </c>
      <c r="G2551" s="66"/>
      <c r="H2551" s="4">
        <f t="shared" si="39"/>
        <v>70248.730000000069</v>
      </c>
      <c r="I2551" s="1"/>
      <c r="J2551" s="122" t="s">
        <v>1256</v>
      </c>
      <c r="K2551" s="3"/>
    </row>
    <row r="2552" spans="1:11" s="11" customFormat="1" ht="22.5" hidden="1" customHeight="1" x14ac:dyDescent="0.3">
      <c r="A2552" s="3">
        <v>2022</v>
      </c>
      <c r="B2552" s="3" t="s">
        <v>132</v>
      </c>
      <c r="C2552" s="5">
        <v>44727</v>
      </c>
      <c r="D2552" s="79" t="s">
        <v>151</v>
      </c>
      <c r="E2552" s="3" t="s">
        <v>310</v>
      </c>
      <c r="F2552" s="66">
        <v>6604</v>
      </c>
      <c r="G2552" s="66"/>
      <c r="H2552" s="4">
        <f t="shared" si="39"/>
        <v>76852.730000000069</v>
      </c>
      <c r="I2552" s="1"/>
      <c r="J2552" s="3" t="s">
        <v>1157</v>
      </c>
      <c r="K2552" s="3"/>
    </row>
    <row r="2553" spans="1:11" s="11" customFormat="1" ht="22.5" hidden="1" customHeight="1" x14ac:dyDescent="0.3">
      <c r="A2553" s="3">
        <v>2022</v>
      </c>
      <c r="B2553" s="3" t="s">
        <v>132</v>
      </c>
      <c r="C2553" s="5">
        <v>44729</v>
      </c>
      <c r="D2553" s="79" t="s">
        <v>323</v>
      </c>
      <c r="E2553" s="3" t="s">
        <v>99</v>
      </c>
      <c r="F2553" s="66"/>
      <c r="G2553" s="66">
        <v>10000</v>
      </c>
      <c r="H2553" s="4">
        <f t="shared" si="39"/>
        <v>66852.730000000069</v>
      </c>
      <c r="I2553" s="1"/>
      <c r="J2553" s="3" t="s">
        <v>1180</v>
      </c>
      <c r="K2553" s="3"/>
    </row>
    <row r="2554" spans="1:11" s="11" customFormat="1" ht="22.5" hidden="1" customHeight="1" x14ac:dyDescent="0.3">
      <c r="A2554" s="3">
        <v>2022</v>
      </c>
      <c r="B2554" s="3" t="s">
        <v>132</v>
      </c>
      <c r="C2554" s="5">
        <v>44729</v>
      </c>
      <c r="D2554" s="79" t="s">
        <v>1061</v>
      </c>
      <c r="E2554" s="3" t="s">
        <v>310</v>
      </c>
      <c r="F2554" s="66">
        <v>4100</v>
      </c>
      <c r="G2554" s="66"/>
      <c r="H2554" s="4">
        <f t="shared" si="39"/>
        <v>70952.730000000069</v>
      </c>
      <c r="I2554" s="1"/>
      <c r="J2554" s="3" t="s">
        <v>1158</v>
      </c>
      <c r="K2554" s="3"/>
    </row>
    <row r="2555" spans="1:11" s="11" customFormat="1" ht="22.5" hidden="1" customHeight="1" x14ac:dyDescent="0.3">
      <c r="A2555" s="3">
        <v>2022</v>
      </c>
      <c r="B2555" s="3" t="s">
        <v>132</v>
      </c>
      <c r="C2555" s="5">
        <v>44729</v>
      </c>
      <c r="D2555" s="79" t="s">
        <v>359</v>
      </c>
      <c r="E2555" s="3" t="s">
        <v>310</v>
      </c>
      <c r="F2555" s="66">
        <v>1650</v>
      </c>
      <c r="G2555" s="66"/>
      <c r="H2555" s="4">
        <f t="shared" si="39"/>
        <v>72602.730000000069</v>
      </c>
      <c r="I2555" s="1"/>
      <c r="J2555" s="3" t="s">
        <v>1159</v>
      </c>
      <c r="K2555" s="3"/>
    </row>
    <row r="2556" spans="1:11" s="11" customFormat="1" ht="22.5" hidden="1" customHeight="1" x14ac:dyDescent="0.3">
      <c r="A2556" s="3">
        <v>2022</v>
      </c>
      <c r="B2556" s="3" t="s">
        <v>132</v>
      </c>
      <c r="C2556" s="5">
        <v>44733</v>
      </c>
      <c r="D2556" s="79" t="s">
        <v>183</v>
      </c>
      <c r="E2556" s="3" t="s">
        <v>310</v>
      </c>
      <c r="F2556" s="66">
        <v>3770</v>
      </c>
      <c r="G2556" s="66"/>
      <c r="H2556" s="4">
        <f t="shared" si="39"/>
        <v>76372.730000000069</v>
      </c>
      <c r="I2556" s="1"/>
      <c r="J2556" s="3" t="s">
        <v>1160</v>
      </c>
      <c r="K2556" s="3"/>
    </row>
    <row r="2557" spans="1:11" s="11" customFormat="1" ht="22.5" hidden="1" customHeight="1" x14ac:dyDescent="0.3">
      <c r="A2557" s="3">
        <v>2022</v>
      </c>
      <c r="B2557" s="3" t="s">
        <v>132</v>
      </c>
      <c r="C2557" s="5">
        <v>44734</v>
      </c>
      <c r="D2557" s="79" t="s">
        <v>606</v>
      </c>
      <c r="E2557" s="3" t="s">
        <v>100</v>
      </c>
      <c r="F2557" s="66"/>
      <c r="G2557" s="66">
        <v>480</v>
      </c>
      <c r="H2557" s="4">
        <f t="shared" si="39"/>
        <v>75892.730000000069</v>
      </c>
      <c r="I2557" s="1"/>
      <c r="J2557" s="3" t="s">
        <v>1181</v>
      </c>
      <c r="K2557" s="3"/>
    </row>
    <row r="2558" spans="1:11" s="11" customFormat="1" ht="22.5" hidden="1" customHeight="1" x14ac:dyDescent="0.3">
      <c r="A2558" s="3">
        <v>2022</v>
      </c>
      <c r="B2558" s="3" t="s">
        <v>132</v>
      </c>
      <c r="C2558" s="5">
        <v>44734</v>
      </c>
      <c r="D2558" s="79" t="s">
        <v>589</v>
      </c>
      <c r="E2558" s="3" t="s">
        <v>100</v>
      </c>
      <c r="F2558" s="66"/>
      <c r="G2558" s="66">
        <v>1775</v>
      </c>
      <c r="H2558" s="4">
        <f t="shared" si="39"/>
        <v>74117.730000000069</v>
      </c>
      <c r="I2558" s="1"/>
      <c r="J2558" s="3" t="s">
        <v>1182</v>
      </c>
      <c r="K2558" s="3"/>
    </row>
    <row r="2559" spans="1:11" s="11" customFormat="1" ht="22.5" hidden="1" customHeight="1" x14ac:dyDescent="0.3">
      <c r="A2559" s="3">
        <v>2022</v>
      </c>
      <c r="B2559" s="3" t="s">
        <v>132</v>
      </c>
      <c r="C2559" s="5">
        <v>44734</v>
      </c>
      <c r="D2559" s="79" t="s">
        <v>461</v>
      </c>
      <c r="E2559" s="3" t="s">
        <v>310</v>
      </c>
      <c r="F2559" s="66">
        <v>2400</v>
      </c>
      <c r="G2559" s="66"/>
      <c r="H2559" s="4">
        <f t="shared" si="39"/>
        <v>76517.730000000069</v>
      </c>
      <c r="I2559" s="1"/>
      <c r="J2559" s="3" t="s">
        <v>1161</v>
      </c>
      <c r="K2559" s="3"/>
    </row>
    <row r="2560" spans="1:11" s="11" customFormat="1" ht="22.5" hidden="1" customHeight="1" x14ac:dyDescent="0.3">
      <c r="A2560" s="3">
        <v>2022</v>
      </c>
      <c r="B2560" s="3" t="s">
        <v>132</v>
      </c>
      <c r="C2560" s="5">
        <v>44734</v>
      </c>
      <c r="D2560" s="79" t="s">
        <v>608</v>
      </c>
      <c r="E2560" s="3" t="s">
        <v>310</v>
      </c>
      <c r="F2560" s="66">
        <v>3200</v>
      </c>
      <c r="G2560" s="66"/>
      <c r="H2560" s="4">
        <f t="shared" si="39"/>
        <v>79717.730000000069</v>
      </c>
      <c r="I2560" s="1"/>
      <c r="J2560" s="3" t="s">
        <v>1162</v>
      </c>
      <c r="K2560" s="3"/>
    </row>
    <row r="2561" spans="1:11" s="11" customFormat="1" ht="22.5" hidden="1" customHeight="1" x14ac:dyDescent="0.3">
      <c r="A2561" s="3">
        <v>2022</v>
      </c>
      <c r="B2561" s="3" t="s">
        <v>132</v>
      </c>
      <c r="C2561" s="5">
        <v>44739</v>
      </c>
      <c r="D2561" s="79" t="s">
        <v>576</v>
      </c>
      <c r="E2561" s="3" t="s">
        <v>310</v>
      </c>
      <c r="F2561" s="66">
        <v>1500</v>
      </c>
      <c r="G2561" s="66"/>
      <c r="H2561" s="4">
        <f t="shared" si="39"/>
        <v>81217.730000000069</v>
      </c>
      <c r="I2561" s="1"/>
      <c r="J2561" s="3" t="s">
        <v>1163</v>
      </c>
      <c r="K2561" s="3"/>
    </row>
    <row r="2562" spans="1:11" s="11" customFormat="1" ht="22.5" hidden="1" customHeight="1" x14ac:dyDescent="0.3">
      <c r="A2562" s="3">
        <v>2022</v>
      </c>
      <c r="B2562" s="3" t="s">
        <v>132</v>
      </c>
      <c r="C2562" s="5">
        <v>44742</v>
      </c>
      <c r="D2562" s="79" t="s">
        <v>613</v>
      </c>
      <c r="E2562" s="3" t="s">
        <v>310</v>
      </c>
      <c r="F2562" s="66">
        <v>15500</v>
      </c>
      <c r="G2562" s="66"/>
      <c r="H2562" s="4">
        <f t="shared" si="39"/>
        <v>96717.730000000069</v>
      </c>
      <c r="I2562" s="1"/>
      <c r="J2562" s="3" t="s">
        <v>1164</v>
      </c>
      <c r="K2562" s="3"/>
    </row>
    <row r="2563" spans="1:11" s="11" customFormat="1" ht="22.5" hidden="1" customHeight="1" x14ac:dyDescent="0.3">
      <c r="A2563" s="3">
        <v>2022</v>
      </c>
      <c r="B2563" s="3" t="s">
        <v>132</v>
      </c>
      <c r="C2563" s="5">
        <v>44742</v>
      </c>
      <c r="D2563" s="79" t="s">
        <v>323</v>
      </c>
      <c r="E2563" s="3" t="s">
        <v>99</v>
      </c>
      <c r="F2563" s="66"/>
      <c r="G2563" s="66">
        <v>10000</v>
      </c>
      <c r="H2563" s="4">
        <f t="shared" si="39"/>
        <v>86717.730000000069</v>
      </c>
      <c r="I2563" s="1"/>
      <c r="J2563" s="3" t="s">
        <v>1179</v>
      </c>
      <c r="K2563" s="3"/>
    </row>
    <row r="2564" spans="1:11" s="11" customFormat="1" ht="22.5" hidden="1" customHeight="1" x14ac:dyDescent="0.3">
      <c r="A2564" s="3">
        <v>2022</v>
      </c>
      <c r="B2564" s="3" t="s">
        <v>132</v>
      </c>
      <c r="C2564" s="5">
        <v>44742</v>
      </c>
      <c r="D2564" s="79" t="s">
        <v>551</v>
      </c>
      <c r="E2564" s="3" t="s">
        <v>100</v>
      </c>
      <c r="F2564" s="66"/>
      <c r="G2564" s="66">
        <v>1250</v>
      </c>
      <c r="H2564" s="4">
        <f t="shared" ref="H2564:H2627" si="40">H2563+F2564-G2564</f>
        <v>85467.730000000069</v>
      </c>
      <c r="I2564" s="1"/>
      <c r="J2564" s="3" t="s">
        <v>1175</v>
      </c>
      <c r="K2564" s="3"/>
    </row>
    <row r="2565" spans="1:11" s="11" customFormat="1" ht="22.5" hidden="1" customHeight="1" x14ac:dyDescent="0.3">
      <c r="A2565" s="3">
        <v>2022</v>
      </c>
      <c r="B2565" s="3" t="s">
        <v>132</v>
      </c>
      <c r="C2565" s="5">
        <v>44742</v>
      </c>
      <c r="D2565" s="79" t="s">
        <v>520</v>
      </c>
      <c r="E2565" s="3" t="s">
        <v>100</v>
      </c>
      <c r="F2565" s="66"/>
      <c r="G2565" s="66">
        <v>10103.280000000001</v>
      </c>
      <c r="H2565" s="4">
        <f t="shared" si="40"/>
        <v>75364.45000000007</v>
      </c>
      <c r="I2565" s="1"/>
      <c r="J2565" s="3" t="s">
        <v>1166</v>
      </c>
      <c r="K2565" s="3"/>
    </row>
    <row r="2566" spans="1:11" s="11" customFormat="1" ht="22.5" hidden="1" customHeight="1" x14ac:dyDescent="0.3">
      <c r="A2566" s="3">
        <v>2022</v>
      </c>
      <c r="B2566" s="3" t="s">
        <v>132</v>
      </c>
      <c r="C2566" s="5">
        <v>44742</v>
      </c>
      <c r="D2566" s="79" t="s">
        <v>541</v>
      </c>
      <c r="E2566" s="3" t="s">
        <v>100</v>
      </c>
      <c r="F2566" s="66"/>
      <c r="G2566" s="66">
        <v>6085</v>
      </c>
      <c r="H2566" s="4">
        <f t="shared" si="40"/>
        <v>69279.45000000007</v>
      </c>
      <c r="I2566" s="1"/>
      <c r="J2566" s="3" t="s">
        <v>1167</v>
      </c>
      <c r="K2566" s="3"/>
    </row>
    <row r="2567" spans="1:11" s="11" customFormat="1" ht="22.5" hidden="1" customHeight="1" x14ac:dyDescent="0.3">
      <c r="A2567" s="3">
        <v>2022</v>
      </c>
      <c r="B2567" s="3" t="s">
        <v>132</v>
      </c>
      <c r="C2567" s="5">
        <v>44742</v>
      </c>
      <c r="D2567" s="79" t="s">
        <v>513</v>
      </c>
      <c r="E2567" s="3" t="s">
        <v>100</v>
      </c>
      <c r="F2567" s="66"/>
      <c r="G2567" s="66">
        <v>6345</v>
      </c>
      <c r="H2567" s="4">
        <f t="shared" si="40"/>
        <v>62934.45000000007</v>
      </c>
      <c r="I2567" s="1"/>
      <c r="J2567" s="3" t="s">
        <v>1168</v>
      </c>
      <c r="K2567" s="3"/>
    </row>
    <row r="2568" spans="1:11" s="11" customFormat="1" ht="22.5" hidden="1" customHeight="1" x14ac:dyDescent="0.3">
      <c r="A2568" s="3">
        <v>2022</v>
      </c>
      <c r="B2568" s="3" t="s">
        <v>132</v>
      </c>
      <c r="C2568" s="5">
        <v>44742</v>
      </c>
      <c r="D2568" s="79" t="s">
        <v>573</v>
      </c>
      <c r="E2568" s="3" t="s">
        <v>100</v>
      </c>
      <c r="F2568" s="66"/>
      <c r="G2568" s="66">
        <v>750</v>
      </c>
      <c r="H2568" s="4">
        <f t="shared" si="40"/>
        <v>62184.45000000007</v>
      </c>
      <c r="I2568" s="1"/>
      <c r="J2568" s="3" t="s">
        <v>1169</v>
      </c>
      <c r="K2568" s="3"/>
    </row>
    <row r="2569" spans="1:11" s="11" customFormat="1" ht="22.5" hidden="1" customHeight="1" x14ac:dyDescent="0.3">
      <c r="A2569" s="3">
        <v>2022</v>
      </c>
      <c r="B2569" s="3" t="s">
        <v>132</v>
      </c>
      <c r="C2569" s="5">
        <v>44742</v>
      </c>
      <c r="D2569" s="79" t="s">
        <v>528</v>
      </c>
      <c r="E2569" s="3" t="s">
        <v>100</v>
      </c>
      <c r="F2569" s="66"/>
      <c r="G2569" s="66">
        <v>1200</v>
      </c>
      <c r="H2569" s="4">
        <f t="shared" si="40"/>
        <v>60984.45000000007</v>
      </c>
      <c r="I2569" s="1"/>
      <c r="J2569" s="3" t="s">
        <v>1170</v>
      </c>
      <c r="K2569" s="3"/>
    </row>
    <row r="2570" spans="1:11" s="11" customFormat="1" ht="22.5" hidden="1" customHeight="1" x14ac:dyDescent="0.3">
      <c r="A2570" s="3">
        <v>2022</v>
      </c>
      <c r="B2570" s="3" t="s">
        <v>132</v>
      </c>
      <c r="C2570" s="5">
        <v>44742</v>
      </c>
      <c r="D2570" s="79" t="s">
        <v>1165</v>
      </c>
      <c r="E2570" s="3" t="s">
        <v>100</v>
      </c>
      <c r="F2570" s="66"/>
      <c r="G2570" s="66">
        <v>2100</v>
      </c>
      <c r="H2570" s="4">
        <f t="shared" si="40"/>
        <v>58884.45000000007</v>
      </c>
      <c r="I2570" s="1"/>
      <c r="J2570" s="3" t="s">
        <v>1171</v>
      </c>
      <c r="K2570" s="3"/>
    </row>
    <row r="2571" spans="1:11" s="11" customFormat="1" ht="22.5" hidden="1" customHeight="1" x14ac:dyDescent="0.3">
      <c r="A2571" s="3">
        <v>2022</v>
      </c>
      <c r="B2571" s="3" t="s">
        <v>132</v>
      </c>
      <c r="C2571" s="5">
        <v>44742</v>
      </c>
      <c r="D2571" s="79" t="s">
        <v>610</v>
      </c>
      <c r="E2571" s="3" t="s">
        <v>100</v>
      </c>
      <c r="F2571" s="66"/>
      <c r="G2571" s="66">
        <v>7720</v>
      </c>
      <c r="H2571" s="4">
        <f t="shared" si="40"/>
        <v>51164.45000000007</v>
      </c>
      <c r="I2571" s="1"/>
      <c r="J2571" s="3" t="s">
        <v>1172</v>
      </c>
      <c r="K2571" s="3"/>
    </row>
    <row r="2572" spans="1:11" s="11" customFormat="1" ht="22.5" hidden="1" customHeight="1" x14ac:dyDescent="0.3">
      <c r="A2572" s="3">
        <v>2022</v>
      </c>
      <c r="B2572" s="3" t="s">
        <v>132</v>
      </c>
      <c r="C2572" s="5">
        <v>44742</v>
      </c>
      <c r="D2572" s="79" t="s">
        <v>502</v>
      </c>
      <c r="E2572" s="3" t="s">
        <v>100</v>
      </c>
      <c r="F2572" s="12"/>
      <c r="G2572" s="66">
        <v>5799.6</v>
      </c>
      <c r="H2572" s="4">
        <f t="shared" si="40"/>
        <v>45364.850000000071</v>
      </c>
      <c r="I2572" s="1"/>
      <c r="J2572" s="3" t="s">
        <v>1173</v>
      </c>
      <c r="K2572" s="3"/>
    </row>
    <row r="2573" spans="1:11" s="11" customFormat="1" ht="22.5" hidden="1" customHeight="1" x14ac:dyDescent="0.3">
      <c r="A2573" s="3">
        <v>2022</v>
      </c>
      <c r="B2573" s="3" t="s">
        <v>132</v>
      </c>
      <c r="C2573" s="5">
        <v>44742</v>
      </c>
      <c r="D2573" s="79" t="s">
        <v>601</v>
      </c>
      <c r="E2573" s="3" t="s">
        <v>100</v>
      </c>
      <c r="F2573" s="12"/>
      <c r="G2573" s="66">
        <v>18650</v>
      </c>
      <c r="H2573" s="4">
        <f t="shared" si="40"/>
        <v>26714.850000000071</v>
      </c>
      <c r="I2573" s="1"/>
      <c r="J2573" s="3" t="s">
        <v>1174</v>
      </c>
      <c r="K2573" s="3"/>
    </row>
    <row r="2574" spans="1:11" s="11" customFormat="1" ht="22.5" hidden="1" customHeight="1" x14ac:dyDescent="0.3">
      <c r="A2574" s="3">
        <v>2022</v>
      </c>
      <c r="B2574" s="3" t="s">
        <v>132</v>
      </c>
      <c r="C2574" s="5">
        <v>44742</v>
      </c>
      <c r="D2574" s="79" t="s">
        <v>404</v>
      </c>
      <c r="E2574" s="3" t="s">
        <v>100</v>
      </c>
      <c r="F2574" s="12"/>
      <c r="G2574" s="66">
        <v>3200</v>
      </c>
      <c r="H2574" s="4">
        <f t="shared" si="40"/>
        <v>23514.850000000071</v>
      </c>
      <c r="I2574" s="1"/>
      <c r="J2574" s="3" t="s">
        <v>1176</v>
      </c>
      <c r="K2574" s="3"/>
    </row>
    <row r="2575" spans="1:11" s="11" customFormat="1" ht="22.5" hidden="1" customHeight="1" x14ac:dyDescent="0.3">
      <c r="A2575" s="3">
        <v>2022</v>
      </c>
      <c r="B2575" s="3" t="s">
        <v>132</v>
      </c>
      <c r="C2575" s="5">
        <v>44742</v>
      </c>
      <c r="D2575" s="79" t="s">
        <v>111</v>
      </c>
      <c r="E2575" s="3" t="s">
        <v>100</v>
      </c>
      <c r="F2575" s="12"/>
      <c r="G2575" s="66">
        <v>2100</v>
      </c>
      <c r="H2575" s="4">
        <f t="shared" si="40"/>
        <v>21414.850000000071</v>
      </c>
      <c r="I2575" s="1"/>
      <c r="J2575" s="3" t="s">
        <v>1177</v>
      </c>
      <c r="K2575" s="3"/>
    </row>
    <row r="2576" spans="1:11" s="11" customFormat="1" ht="22.5" hidden="1" customHeight="1" x14ac:dyDescent="0.3">
      <c r="A2576" s="3">
        <v>2022</v>
      </c>
      <c r="B2576" s="3" t="s">
        <v>132</v>
      </c>
      <c r="C2576" s="5">
        <v>44742</v>
      </c>
      <c r="D2576" s="79" t="s">
        <v>499</v>
      </c>
      <c r="E2576" s="3" t="s">
        <v>100</v>
      </c>
      <c r="F2576" s="12"/>
      <c r="G2576" s="66">
        <v>1050</v>
      </c>
      <c r="H2576" s="4">
        <f t="shared" si="40"/>
        <v>20364.850000000071</v>
      </c>
      <c r="I2576" s="1"/>
      <c r="J2576" s="3" t="s">
        <v>1178</v>
      </c>
      <c r="K2576" s="3"/>
    </row>
    <row r="2577" spans="1:12" s="11" customFormat="1" ht="22.5" hidden="1" customHeight="1" x14ac:dyDescent="0.3">
      <c r="A2577" s="3">
        <v>2022</v>
      </c>
      <c r="B2577" s="3" t="s">
        <v>132</v>
      </c>
      <c r="C2577" s="5">
        <v>44742</v>
      </c>
      <c r="D2577" s="79" t="s">
        <v>77</v>
      </c>
      <c r="E2577" s="3" t="s">
        <v>100</v>
      </c>
      <c r="F2577" s="12"/>
      <c r="G2577" s="66">
        <v>3500</v>
      </c>
      <c r="H2577" s="4">
        <f t="shared" si="40"/>
        <v>16864.850000000071</v>
      </c>
      <c r="I2577" s="1"/>
      <c r="J2577" s="3" t="s">
        <v>1201</v>
      </c>
      <c r="K2577" s="3"/>
    </row>
    <row r="2578" spans="1:12" s="11" customFormat="1" ht="22.5" hidden="1" customHeight="1" x14ac:dyDescent="0.3">
      <c r="A2578" s="3">
        <v>2022</v>
      </c>
      <c r="B2578" s="3" t="s">
        <v>132</v>
      </c>
      <c r="C2578" s="5">
        <v>44742</v>
      </c>
      <c r="D2578" s="79" t="s">
        <v>39</v>
      </c>
      <c r="E2578" s="3" t="s">
        <v>310</v>
      </c>
      <c r="F2578" s="66">
        <v>6750</v>
      </c>
      <c r="G2578" s="66"/>
      <c r="H2578" s="4">
        <f t="shared" si="40"/>
        <v>23614.850000000071</v>
      </c>
      <c r="I2578" s="1"/>
      <c r="J2578" s="122" t="s">
        <v>1257</v>
      </c>
      <c r="K2578" s="3"/>
      <c r="L2578" s="5"/>
    </row>
    <row r="2579" spans="1:12" s="80" customFormat="1" ht="22.5" hidden="1" customHeight="1" thickBot="1" x14ac:dyDescent="0.35">
      <c r="A2579" s="34">
        <v>2022</v>
      </c>
      <c r="B2579" s="34" t="s">
        <v>132</v>
      </c>
      <c r="C2579" s="19">
        <v>44742</v>
      </c>
      <c r="D2579" s="132" t="s">
        <v>313</v>
      </c>
      <c r="E2579" s="34" t="s">
        <v>99</v>
      </c>
      <c r="F2579" s="71">
        <v>40000</v>
      </c>
      <c r="G2579" s="71"/>
      <c r="H2579" s="22">
        <f t="shared" si="40"/>
        <v>63614.850000000071</v>
      </c>
      <c r="I2579" s="24"/>
      <c r="J2579" s="34" t="s">
        <v>1199</v>
      </c>
      <c r="K2579" s="34"/>
      <c r="L2579" s="19"/>
    </row>
    <row r="2580" spans="1:12" s="11" customFormat="1" ht="22.5" hidden="1" customHeight="1" x14ac:dyDescent="0.3">
      <c r="A2580" s="3">
        <v>2022</v>
      </c>
      <c r="B2580" s="3" t="s">
        <v>133</v>
      </c>
      <c r="C2580" s="5">
        <v>44743</v>
      </c>
      <c r="D2580" s="79" t="s">
        <v>562</v>
      </c>
      <c r="E2580" s="3" t="s">
        <v>100</v>
      </c>
      <c r="F2580" s="66"/>
      <c r="G2580" s="66">
        <v>422.75</v>
      </c>
      <c r="H2580" s="4">
        <f t="shared" si="40"/>
        <v>63192.100000000071</v>
      </c>
      <c r="I2580" s="1"/>
      <c r="J2580" s="3" t="s">
        <v>1203</v>
      </c>
      <c r="K2580" s="3"/>
      <c r="L2580" s="5"/>
    </row>
    <row r="2581" spans="1:12" s="11" customFormat="1" ht="22.5" hidden="1" customHeight="1" x14ac:dyDescent="0.3">
      <c r="A2581" s="3">
        <v>2022</v>
      </c>
      <c r="B2581" s="3" t="s">
        <v>133</v>
      </c>
      <c r="C2581" s="5">
        <v>44743</v>
      </c>
      <c r="D2581" s="79" t="s">
        <v>39</v>
      </c>
      <c r="E2581" s="3" t="s">
        <v>310</v>
      </c>
      <c r="F2581" s="66">
        <v>450</v>
      </c>
      <c r="G2581" s="66"/>
      <c r="H2581" s="4">
        <f t="shared" si="40"/>
        <v>63642.100000000071</v>
      </c>
      <c r="I2581" s="1"/>
      <c r="J2581" s="122" t="s">
        <v>1258</v>
      </c>
      <c r="K2581" s="3"/>
      <c r="L2581" s="5"/>
    </row>
    <row r="2582" spans="1:12" s="11" customFormat="1" ht="22.5" hidden="1" customHeight="1" x14ac:dyDescent="0.3">
      <c r="A2582" s="3">
        <v>2022</v>
      </c>
      <c r="B2582" s="3" t="s">
        <v>133</v>
      </c>
      <c r="C2582" s="5">
        <v>44743</v>
      </c>
      <c r="D2582" s="79" t="s">
        <v>285</v>
      </c>
      <c r="E2582" s="3" t="s">
        <v>99</v>
      </c>
      <c r="F2582" s="66"/>
      <c r="G2582" s="66">
        <v>1638</v>
      </c>
      <c r="H2582" s="4">
        <f t="shared" si="40"/>
        <v>62004.100000000071</v>
      </c>
      <c r="I2582" s="1"/>
      <c r="J2582" s="3" t="s">
        <v>1202</v>
      </c>
      <c r="K2582" s="3"/>
      <c r="L2582" s="5"/>
    </row>
    <row r="2583" spans="1:12" s="11" customFormat="1" ht="22.5" hidden="1" customHeight="1" x14ac:dyDescent="0.3">
      <c r="A2583" s="3">
        <v>2022</v>
      </c>
      <c r="B2583" s="3" t="s">
        <v>133</v>
      </c>
      <c r="C2583" s="5">
        <v>44747</v>
      </c>
      <c r="D2583" s="79" t="s">
        <v>608</v>
      </c>
      <c r="E2583" s="3" t="s">
        <v>310</v>
      </c>
      <c r="F2583" s="66">
        <v>3300</v>
      </c>
      <c r="G2583" s="66"/>
      <c r="H2583" s="4">
        <f t="shared" si="40"/>
        <v>65304.100000000071</v>
      </c>
      <c r="I2583" s="1"/>
      <c r="J2583" s="3" t="s">
        <v>1214</v>
      </c>
      <c r="K2583" s="3"/>
      <c r="L2583" s="5"/>
    </row>
    <row r="2584" spans="1:12" s="11" customFormat="1" ht="22.5" hidden="1" customHeight="1" x14ac:dyDescent="0.3">
      <c r="A2584" s="3">
        <v>2022</v>
      </c>
      <c r="B2584" s="3" t="s">
        <v>133</v>
      </c>
      <c r="C2584" s="5">
        <v>44748</v>
      </c>
      <c r="D2584" s="79" t="s">
        <v>1213</v>
      </c>
      <c r="E2584" s="3" t="s">
        <v>310</v>
      </c>
      <c r="F2584" s="66">
        <v>500</v>
      </c>
      <c r="G2584" s="66"/>
      <c r="H2584" s="4">
        <f t="shared" si="40"/>
        <v>65804.100000000064</v>
      </c>
      <c r="I2584" s="1"/>
      <c r="J2584" s="3" t="s">
        <v>1215</v>
      </c>
      <c r="K2584" s="3"/>
    </row>
    <row r="2585" spans="1:12" s="11" customFormat="1" ht="22.5" hidden="1" customHeight="1" x14ac:dyDescent="0.3">
      <c r="A2585" s="3">
        <v>2022</v>
      </c>
      <c r="B2585" s="3" t="s">
        <v>133</v>
      </c>
      <c r="C2585" s="5">
        <v>44748</v>
      </c>
      <c r="D2585" s="79" t="s">
        <v>158</v>
      </c>
      <c r="E2585" s="3" t="s">
        <v>310</v>
      </c>
      <c r="F2585" s="66">
        <v>16880</v>
      </c>
      <c r="G2585" s="66"/>
      <c r="H2585" s="4">
        <f t="shared" si="40"/>
        <v>82684.100000000064</v>
      </c>
      <c r="I2585" s="1"/>
      <c r="J2585" s="3" t="s">
        <v>1216</v>
      </c>
      <c r="K2585" s="3"/>
    </row>
    <row r="2586" spans="1:12" s="11" customFormat="1" ht="22.5" hidden="1" customHeight="1" x14ac:dyDescent="0.3">
      <c r="A2586" s="3">
        <v>2022</v>
      </c>
      <c r="B2586" s="3" t="s">
        <v>133</v>
      </c>
      <c r="C2586" s="5">
        <v>44749</v>
      </c>
      <c r="D2586" s="134" t="s">
        <v>177</v>
      </c>
      <c r="E2586" s="3" t="s">
        <v>310</v>
      </c>
      <c r="F2586" s="66">
        <v>2080</v>
      </c>
      <c r="G2586" s="66"/>
      <c r="H2586" s="4">
        <f t="shared" si="40"/>
        <v>84764.100000000064</v>
      </c>
      <c r="I2586" s="1"/>
      <c r="J2586" s="123" t="s">
        <v>1413</v>
      </c>
      <c r="K2586" s="3"/>
    </row>
    <row r="2587" spans="1:12" s="11" customFormat="1" ht="22.5" hidden="1" customHeight="1" x14ac:dyDescent="0.3">
      <c r="A2587" s="3">
        <v>2022</v>
      </c>
      <c r="B2587" s="3" t="s">
        <v>133</v>
      </c>
      <c r="C2587" s="5">
        <v>44749</v>
      </c>
      <c r="D2587" s="79" t="s">
        <v>86</v>
      </c>
      <c r="E2587" s="3" t="s">
        <v>99</v>
      </c>
      <c r="F2587" s="66"/>
      <c r="G2587" s="66">
        <v>16580.599999999999</v>
      </c>
      <c r="H2587" s="4">
        <f t="shared" si="40"/>
        <v>68183.500000000058</v>
      </c>
      <c r="I2587" s="1"/>
      <c r="J2587" s="3" t="s">
        <v>1232</v>
      </c>
      <c r="K2587" s="3"/>
    </row>
    <row r="2588" spans="1:12" s="11" customFormat="1" ht="22.5" hidden="1" customHeight="1" x14ac:dyDescent="0.3">
      <c r="A2588" s="3">
        <v>2022</v>
      </c>
      <c r="B2588" s="3" t="s">
        <v>133</v>
      </c>
      <c r="C2588" s="5">
        <v>44749</v>
      </c>
      <c r="D2588" s="79" t="s">
        <v>1479</v>
      </c>
      <c r="E2588" s="3" t="s">
        <v>99</v>
      </c>
      <c r="F2588" s="66"/>
      <c r="G2588" s="66">
        <v>2510</v>
      </c>
      <c r="H2588" s="4">
        <f t="shared" si="40"/>
        <v>65673.500000000058</v>
      </c>
      <c r="I2588" s="1"/>
      <c r="J2588" s="3" t="s">
        <v>1233</v>
      </c>
      <c r="K2588" s="3"/>
    </row>
    <row r="2589" spans="1:12" s="11" customFormat="1" ht="22.5" hidden="1" customHeight="1" x14ac:dyDescent="0.3">
      <c r="A2589" s="3">
        <v>2022</v>
      </c>
      <c r="B2589" s="3" t="s">
        <v>133</v>
      </c>
      <c r="C2589" s="5">
        <v>44749</v>
      </c>
      <c r="D2589" s="79" t="s">
        <v>608</v>
      </c>
      <c r="E2589" s="3" t="s">
        <v>310</v>
      </c>
      <c r="F2589" s="66">
        <v>2100</v>
      </c>
      <c r="G2589" s="66"/>
      <c r="H2589" s="4">
        <f t="shared" si="40"/>
        <v>67773.500000000058</v>
      </c>
      <c r="I2589" s="1"/>
      <c r="J2589" s="3" t="s">
        <v>1217</v>
      </c>
      <c r="K2589" s="3"/>
    </row>
    <row r="2590" spans="1:12" s="11" customFormat="1" ht="22.5" hidden="1" customHeight="1" x14ac:dyDescent="0.3">
      <c r="A2590" s="3">
        <v>2022</v>
      </c>
      <c r="B2590" s="3" t="s">
        <v>133</v>
      </c>
      <c r="C2590" s="5">
        <v>44751</v>
      </c>
      <c r="D2590" s="79" t="s">
        <v>86</v>
      </c>
      <c r="E2590" s="3" t="s">
        <v>99</v>
      </c>
      <c r="F2590" s="66"/>
      <c r="G2590" s="66">
        <v>3319.5</v>
      </c>
      <c r="H2590" s="4">
        <f t="shared" si="40"/>
        <v>64454.000000000058</v>
      </c>
      <c r="I2590" s="1" t="s">
        <v>1210</v>
      </c>
      <c r="J2590" s="3" t="s">
        <v>1234</v>
      </c>
      <c r="K2590" s="3"/>
    </row>
    <row r="2591" spans="1:12" s="11" customFormat="1" ht="22.5" hidden="1" customHeight="1" x14ac:dyDescent="0.3">
      <c r="A2591" s="3">
        <v>2022</v>
      </c>
      <c r="B2591" s="3" t="s">
        <v>133</v>
      </c>
      <c r="C2591" s="5">
        <v>44754</v>
      </c>
      <c r="D2591" s="79" t="s">
        <v>151</v>
      </c>
      <c r="E2591" s="3" t="s">
        <v>310</v>
      </c>
      <c r="F2591" s="66">
        <v>2792</v>
      </c>
      <c r="G2591" s="66"/>
      <c r="H2591" s="4">
        <f t="shared" si="40"/>
        <v>67246.000000000058</v>
      </c>
      <c r="I2591" s="1"/>
      <c r="J2591" s="3" t="s">
        <v>1218</v>
      </c>
      <c r="K2591" s="3"/>
    </row>
    <row r="2592" spans="1:12" s="11" customFormat="1" ht="22.5" hidden="1" customHeight="1" x14ac:dyDescent="0.3">
      <c r="A2592" s="3">
        <v>2022</v>
      </c>
      <c r="B2592" s="3" t="s">
        <v>133</v>
      </c>
      <c r="C2592" s="5">
        <v>44755</v>
      </c>
      <c r="D2592" s="79" t="s">
        <v>323</v>
      </c>
      <c r="E2592" s="3" t="s">
        <v>99</v>
      </c>
      <c r="F2592" s="66"/>
      <c r="G2592" s="66">
        <v>10000</v>
      </c>
      <c r="H2592" s="4">
        <f t="shared" si="40"/>
        <v>57246.000000000058</v>
      </c>
      <c r="I2592" s="1"/>
      <c r="J2592" s="3" t="s">
        <v>1235</v>
      </c>
      <c r="K2592" s="3"/>
    </row>
    <row r="2593" spans="1:11" s="11" customFormat="1" ht="22.5" hidden="1" customHeight="1" x14ac:dyDescent="0.3">
      <c r="A2593" s="3">
        <v>2022</v>
      </c>
      <c r="B2593" s="3" t="s">
        <v>133</v>
      </c>
      <c r="C2593" s="5">
        <v>44755</v>
      </c>
      <c r="D2593" s="79" t="s">
        <v>615</v>
      </c>
      <c r="E2593" s="3" t="s">
        <v>99</v>
      </c>
      <c r="F2593" s="66"/>
      <c r="G2593" s="66">
        <v>600</v>
      </c>
      <c r="H2593" s="4">
        <f t="shared" si="40"/>
        <v>56646.000000000058</v>
      </c>
      <c r="I2593" s="1"/>
      <c r="J2593" s="3" t="s">
        <v>1236</v>
      </c>
      <c r="K2593" s="3"/>
    </row>
    <row r="2594" spans="1:11" s="11" customFormat="1" ht="22.5" hidden="1" customHeight="1" x14ac:dyDescent="0.3">
      <c r="A2594" s="3">
        <v>2022</v>
      </c>
      <c r="B2594" s="3" t="s">
        <v>133</v>
      </c>
      <c r="C2594" s="5">
        <v>44755</v>
      </c>
      <c r="D2594" s="79" t="s">
        <v>547</v>
      </c>
      <c r="E2594" s="3" t="s">
        <v>100</v>
      </c>
      <c r="F2594" s="66"/>
      <c r="G2594" s="66">
        <v>800</v>
      </c>
      <c r="H2594" s="4">
        <f t="shared" si="40"/>
        <v>55846.000000000058</v>
      </c>
      <c r="I2594" s="1"/>
      <c r="J2594" s="3" t="s">
        <v>1253</v>
      </c>
      <c r="K2594" s="3"/>
    </row>
    <row r="2595" spans="1:11" s="11" customFormat="1" ht="22.5" hidden="1" customHeight="1" x14ac:dyDescent="0.3">
      <c r="A2595" s="3">
        <v>2022</v>
      </c>
      <c r="B2595" s="3" t="s">
        <v>133</v>
      </c>
      <c r="C2595" s="5">
        <v>44755</v>
      </c>
      <c r="D2595" s="79" t="s">
        <v>376</v>
      </c>
      <c r="E2595" s="3" t="s">
        <v>100</v>
      </c>
      <c r="F2595" s="66"/>
      <c r="G2595" s="66">
        <v>800</v>
      </c>
      <c r="H2595" s="4">
        <f t="shared" si="40"/>
        <v>55046.000000000058</v>
      </c>
      <c r="I2595" s="1"/>
      <c r="J2595" s="3" t="s">
        <v>1252</v>
      </c>
      <c r="K2595" s="3"/>
    </row>
    <row r="2596" spans="1:11" s="11" customFormat="1" ht="22.5" hidden="1" customHeight="1" x14ac:dyDescent="0.3">
      <c r="A2596" s="3">
        <v>2022</v>
      </c>
      <c r="B2596" s="3" t="s">
        <v>133</v>
      </c>
      <c r="C2596" s="5">
        <v>44755</v>
      </c>
      <c r="D2596" s="79" t="s">
        <v>42</v>
      </c>
      <c r="E2596" s="3" t="s">
        <v>99</v>
      </c>
      <c r="F2596" s="66"/>
      <c r="G2596" s="66">
        <v>3366</v>
      </c>
      <c r="H2596" s="4">
        <f t="shared" si="40"/>
        <v>51680.000000000058</v>
      </c>
      <c r="I2596" s="1"/>
      <c r="J2596" s="3" t="s">
        <v>1241</v>
      </c>
      <c r="K2596" s="3"/>
    </row>
    <row r="2597" spans="1:11" s="11" customFormat="1" ht="22.5" hidden="1" customHeight="1" x14ac:dyDescent="0.3">
      <c r="A2597" s="3">
        <v>2022</v>
      </c>
      <c r="B2597" s="3" t="s">
        <v>133</v>
      </c>
      <c r="C2597" s="5">
        <v>44755</v>
      </c>
      <c r="D2597" s="79" t="s">
        <v>30</v>
      </c>
      <c r="E2597" s="3" t="s">
        <v>99</v>
      </c>
      <c r="F2597" s="66"/>
      <c r="G2597" s="66">
        <v>335.3</v>
      </c>
      <c r="H2597" s="4">
        <f t="shared" si="40"/>
        <v>51344.700000000055</v>
      </c>
      <c r="I2597" s="1"/>
      <c r="J2597" s="3" t="s">
        <v>1240</v>
      </c>
      <c r="K2597" s="3"/>
    </row>
    <row r="2598" spans="1:11" s="11" customFormat="1" ht="22.5" hidden="1" customHeight="1" x14ac:dyDescent="0.3">
      <c r="A2598" s="3">
        <v>2022</v>
      </c>
      <c r="B2598" s="3" t="s">
        <v>133</v>
      </c>
      <c r="C2598" s="5">
        <v>44755</v>
      </c>
      <c r="D2598" s="79" t="s">
        <v>112</v>
      </c>
      <c r="E2598" s="3" t="s">
        <v>99</v>
      </c>
      <c r="F2598" s="66"/>
      <c r="G2598" s="66">
        <v>59.6</v>
      </c>
      <c r="H2598" s="4">
        <f t="shared" si="40"/>
        <v>51285.100000000057</v>
      </c>
      <c r="I2598" s="1"/>
      <c r="J2598" s="3" t="s">
        <v>1239</v>
      </c>
      <c r="K2598" s="3"/>
    </row>
    <row r="2599" spans="1:11" s="11" customFormat="1" ht="22.5" hidden="1" customHeight="1" x14ac:dyDescent="0.3">
      <c r="A2599" s="3">
        <v>2022</v>
      </c>
      <c r="B2599" s="3" t="s">
        <v>133</v>
      </c>
      <c r="C2599" s="5">
        <v>44755</v>
      </c>
      <c r="D2599" s="79" t="s">
        <v>35</v>
      </c>
      <c r="E2599" s="3" t="s">
        <v>99</v>
      </c>
      <c r="F2599" s="66"/>
      <c r="G2599" s="66">
        <v>255</v>
      </c>
      <c r="H2599" s="4">
        <f t="shared" si="40"/>
        <v>51030.100000000057</v>
      </c>
      <c r="I2599" s="1"/>
      <c r="J2599" s="3" t="s">
        <v>1238</v>
      </c>
      <c r="K2599" s="3"/>
    </row>
    <row r="2600" spans="1:11" s="11" customFormat="1" ht="22.5" hidden="1" customHeight="1" x14ac:dyDescent="0.3">
      <c r="A2600" s="3">
        <v>2022</v>
      </c>
      <c r="B2600" s="3" t="s">
        <v>133</v>
      </c>
      <c r="C2600" s="5">
        <v>44755</v>
      </c>
      <c r="D2600" s="79" t="s">
        <v>45</v>
      </c>
      <c r="E2600" s="3" t="s">
        <v>310</v>
      </c>
      <c r="F2600" s="66">
        <v>9800</v>
      </c>
      <c r="G2600" s="66"/>
      <c r="H2600" s="4">
        <f t="shared" si="40"/>
        <v>60830.100000000057</v>
      </c>
      <c r="I2600" s="1"/>
      <c r="J2600" s="3" t="s">
        <v>1219</v>
      </c>
      <c r="K2600" s="3"/>
    </row>
    <row r="2601" spans="1:11" s="11" customFormat="1" ht="22.5" hidden="1" customHeight="1" x14ac:dyDescent="0.3">
      <c r="A2601" s="3">
        <v>2022</v>
      </c>
      <c r="B2601" s="3" t="s">
        <v>133</v>
      </c>
      <c r="C2601" s="5">
        <v>44755</v>
      </c>
      <c r="D2601" s="79" t="s">
        <v>610</v>
      </c>
      <c r="E2601" s="3" t="s">
        <v>310</v>
      </c>
      <c r="F2601" s="66">
        <v>800</v>
      </c>
      <c r="G2601" s="66"/>
      <c r="H2601" s="4">
        <f t="shared" si="40"/>
        <v>61630.100000000057</v>
      </c>
      <c r="I2601" s="1"/>
      <c r="J2601" s="3" t="s">
        <v>1220</v>
      </c>
      <c r="K2601" s="3"/>
    </row>
    <row r="2602" spans="1:11" s="11" customFormat="1" ht="22.5" hidden="1" customHeight="1" x14ac:dyDescent="0.3">
      <c r="A2602" s="3">
        <v>2022</v>
      </c>
      <c r="B2602" s="3" t="s">
        <v>133</v>
      </c>
      <c r="C2602" s="5">
        <v>44755</v>
      </c>
      <c r="D2602" s="79" t="s">
        <v>39</v>
      </c>
      <c r="E2602" s="3" t="s">
        <v>310</v>
      </c>
      <c r="F2602" s="121">
        <v>1250</v>
      </c>
      <c r="G2602" s="66"/>
      <c r="H2602" s="4">
        <f t="shared" si="40"/>
        <v>62880.100000000057</v>
      </c>
      <c r="I2602" s="1"/>
      <c r="J2602" s="122" t="s">
        <v>1259</v>
      </c>
      <c r="K2602" s="3"/>
    </row>
    <row r="2603" spans="1:11" s="11" customFormat="1" ht="22.5" hidden="1" customHeight="1" x14ac:dyDescent="0.3">
      <c r="A2603" s="3">
        <v>2022</v>
      </c>
      <c r="B2603" s="3" t="s">
        <v>133</v>
      </c>
      <c r="C2603" s="5">
        <v>44759</v>
      </c>
      <c r="D2603" s="79" t="s">
        <v>1061</v>
      </c>
      <c r="E2603" s="3" t="s">
        <v>310</v>
      </c>
      <c r="F2603" s="66">
        <v>1900</v>
      </c>
      <c r="G2603" s="66"/>
      <c r="H2603" s="4">
        <f t="shared" si="40"/>
        <v>64780.100000000057</v>
      </c>
      <c r="I2603" s="1"/>
      <c r="J2603" s="92" t="s">
        <v>1221</v>
      </c>
      <c r="K2603" s="3"/>
    </row>
    <row r="2604" spans="1:11" s="11" customFormat="1" ht="22.5" hidden="1" customHeight="1" x14ac:dyDescent="0.3">
      <c r="A2604" s="3">
        <v>2022</v>
      </c>
      <c r="B2604" s="3" t="s">
        <v>133</v>
      </c>
      <c r="C2604" s="5">
        <v>44759</v>
      </c>
      <c r="D2604" s="79" t="s">
        <v>359</v>
      </c>
      <c r="E2604" s="3" t="s">
        <v>310</v>
      </c>
      <c r="F2604" s="66">
        <v>8030</v>
      </c>
      <c r="G2604" s="66"/>
      <c r="H2604" s="4">
        <f t="shared" si="40"/>
        <v>72810.100000000064</v>
      </c>
      <c r="I2604" s="1"/>
      <c r="J2604" s="3" t="s">
        <v>1222</v>
      </c>
      <c r="K2604" s="3"/>
    </row>
    <row r="2605" spans="1:11" s="11" customFormat="1" ht="22.5" hidden="1" customHeight="1" x14ac:dyDescent="0.3">
      <c r="A2605" s="3">
        <v>2022</v>
      </c>
      <c r="B2605" s="3" t="s">
        <v>133</v>
      </c>
      <c r="C2605" s="5">
        <v>44763</v>
      </c>
      <c r="D2605" s="79" t="s">
        <v>261</v>
      </c>
      <c r="E2605" s="3" t="s">
        <v>310</v>
      </c>
      <c r="F2605" s="66">
        <v>550</v>
      </c>
      <c r="G2605" s="66"/>
      <c r="H2605" s="4">
        <f t="shared" si="40"/>
        <v>73360.100000000064</v>
      </c>
      <c r="I2605" s="1"/>
      <c r="J2605" s="3" t="s">
        <v>1223</v>
      </c>
      <c r="K2605" s="3"/>
    </row>
    <row r="2606" spans="1:11" s="11" customFormat="1" ht="22.5" hidden="1" customHeight="1" x14ac:dyDescent="0.3">
      <c r="A2606" s="3">
        <v>2022</v>
      </c>
      <c r="B2606" s="3" t="s">
        <v>133</v>
      </c>
      <c r="C2606" s="5">
        <v>44763</v>
      </c>
      <c r="D2606" s="79" t="s">
        <v>1211</v>
      </c>
      <c r="E2606" s="3" t="s">
        <v>100</v>
      </c>
      <c r="F2606" s="66"/>
      <c r="G2606" s="66">
        <v>23419.4</v>
      </c>
      <c r="H2606" s="4">
        <f t="shared" si="40"/>
        <v>49940.700000000063</v>
      </c>
      <c r="I2606" s="1"/>
      <c r="J2606" s="3" t="s">
        <v>1251</v>
      </c>
      <c r="K2606" s="3"/>
    </row>
    <row r="2607" spans="1:11" s="11" customFormat="1" ht="22.5" hidden="1" customHeight="1" x14ac:dyDescent="0.3">
      <c r="A2607" s="3">
        <v>2022</v>
      </c>
      <c r="B2607" s="3" t="s">
        <v>133</v>
      </c>
      <c r="C2607" s="5">
        <v>44763</v>
      </c>
      <c r="D2607" s="79" t="s">
        <v>283</v>
      </c>
      <c r="E2607" s="3" t="s">
        <v>100</v>
      </c>
      <c r="F2607" s="66"/>
      <c r="G2607" s="66">
        <v>6211.68</v>
      </c>
      <c r="H2607" s="4">
        <f t="shared" si="40"/>
        <v>43729.020000000062</v>
      </c>
      <c r="I2607" s="1"/>
      <c r="J2607" s="3" t="s">
        <v>1255</v>
      </c>
      <c r="K2607" s="3"/>
    </row>
    <row r="2608" spans="1:11" s="11" customFormat="1" ht="22.5" hidden="1" customHeight="1" x14ac:dyDescent="0.3">
      <c r="A2608" s="3">
        <v>2022</v>
      </c>
      <c r="B2608" s="3" t="s">
        <v>133</v>
      </c>
      <c r="C2608" s="5">
        <v>44764</v>
      </c>
      <c r="D2608" s="79" t="s">
        <v>1212</v>
      </c>
      <c r="E2608" s="3" t="s">
        <v>100</v>
      </c>
      <c r="F2608" s="66"/>
      <c r="G2608" s="66">
        <v>5000</v>
      </c>
      <c r="H2608" s="4">
        <f t="shared" si="40"/>
        <v>38729.020000000062</v>
      </c>
      <c r="I2608" s="1"/>
      <c r="J2608" s="119" t="s">
        <v>1296</v>
      </c>
      <c r="K2608" s="3"/>
    </row>
    <row r="2609" spans="1:11" s="11" customFormat="1" ht="22.5" hidden="1" customHeight="1" x14ac:dyDescent="0.3">
      <c r="A2609" s="3">
        <v>2022</v>
      </c>
      <c r="B2609" s="3" t="s">
        <v>133</v>
      </c>
      <c r="C2609" s="5">
        <v>44764</v>
      </c>
      <c r="D2609" s="79" t="s">
        <v>562</v>
      </c>
      <c r="E2609" s="3" t="s">
        <v>100</v>
      </c>
      <c r="F2609" s="66"/>
      <c r="G2609" s="66">
        <v>228.8</v>
      </c>
      <c r="H2609" s="4">
        <f t="shared" si="40"/>
        <v>38500.220000000059</v>
      </c>
      <c r="I2609" s="1"/>
      <c r="J2609" s="3" t="s">
        <v>1254</v>
      </c>
      <c r="K2609" s="3"/>
    </row>
    <row r="2610" spans="1:11" s="11" customFormat="1" ht="22.5" hidden="1" customHeight="1" x14ac:dyDescent="0.3">
      <c r="A2610" s="3">
        <v>2022</v>
      </c>
      <c r="B2610" s="3" t="s">
        <v>133</v>
      </c>
      <c r="C2610" s="5">
        <v>44766</v>
      </c>
      <c r="D2610" s="79" t="s">
        <v>323</v>
      </c>
      <c r="E2610" s="3" t="s">
        <v>99</v>
      </c>
      <c r="F2610" s="66"/>
      <c r="G2610" s="66">
        <v>10000</v>
      </c>
      <c r="H2610" s="4">
        <f t="shared" si="40"/>
        <v>28500.220000000059</v>
      </c>
      <c r="I2610" s="1"/>
      <c r="J2610" s="3" t="s">
        <v>1237</v>
      </c>
      <c r="K2610" s="3"/>
    </row>
    <row r="2611" spans="1:11" s="11" customFormat="1" ht="22.5" hidden="1" customHeight="1" x14ac:dyDescent="0.3">
      <c r="A2611" s="3">
        <v>2022</v>
      </c>
      <c r="B2611" s="3" t="s">
        <v>133</v>
      </c>
      <c r="C2611" s="5">
        <v>44767</v>
      </c>
      <c r="D2611" s="79" t="s">
        <v>183</v>
      </c>
      <c r="E2611" s="3" t="s">
        <v>310</v>
      </c>
      <c r="F2611" s="66">
        <v>5874</v>
      </c>
      <c r="G2611" s="66"/>
      <c r="H2611" s="4">
        <f t="shared" si="40"/>
        <v>34374.220000000059</v>
      </c>
      <c r="I2611" s="1"/>
      <c r="J2611" s="3" t="s">
        <v>1224</v>
      </c>
      <c r="K2611" s="3"/>
    </row>
    <row r="2612" spans="1:11" s="11" customFormat="1" ht="22.5" hidden="1" customHeight="1" x14ac:dyDescent="0.3">
      <c r="A2612" s="3">
        <v>2022</v>
      </c>
      <c r="B2612" s="3" t="s">
        <v>133</v>
      </c>
      <c r="C2612" s="5">
        <v>44768</v>
      </c>
      <c r="D2612" s="79" t="s">
        <v>26</v>
      </c>
      <c r="E2612" s="3" t="s">
        <v>310</v>
      </c>
      <c r="F2612" s="66">
        <v>1075</v>
      </c>
      <c r="G2612" s="66"/>
      <c r="H2612" s="4">
        <f t="shared" si="40"/>
        <v>35449.220000000059</v>
      </c>
      <c r="I2612" s="1"/>
      <c r="J2612" s="3" t="s">
        <v>1280</v>
      </c>
      <c r="K2612" s="3"/>
    </row>
    <row r="2613" spans="1:11" s="11" customFormat="1" ht="22.5" hidden="1" customHeight="1" x14ac:dyDescent="0.3">
      <c r="A2613" s="3">
        <v>2022</v>
      </c>
      <c r="B2613" s="3" t="s">
        <v>133</v>
      </c>
      <c r="C2613" s="5">
        <v>44769</v>
      </c>
      <c r="D2613" s="79" t="s">
        <v>613</v>
      </c>
      <c r="E2613" s="3" t="s">
        <v>310</v>
      </c>
      <c r="F2613" s="66">
        <v>5500</v>
      </c>
      <c r="G2613" s="66"/>
      <c r="H2613" s="4">
        <f t="shared" si="40"/>
        <v>40949.220000000059</v>
      </c>
      <c r="I2613" s="1"/>
      <c r="J2613" s="3" t="s">
        <v>1276</v>
      </c>
      <c r="K2613" s="3"/>
    </row>
    <row r="2614" spans="1:11" s="11" customFormat="1" ht="22.5" hidden="1" customHeight="1" x14ac:dyDescent="0.3">
      <c r="A2614" s="3">
        <v>2022</v>
      </c>
      <c r="B2614" s="3" t="s">
        <v>133</v>
      </c>
      <c r="C2614" s="5">
        <v>44770</v>
      </c>
      <c r="D2614" s="79" t="s">
        <v>551</v>
      </c>
      <c r="E2614" s="3" t="s">
        <v>100</v>
      </c>
      <c r="F2614" s="66"/>
      <c r="G2614" s="66">
        <v>610</v>
      </c>
      <c r="H2614" s="4">
        <f t="shared" si="40"/>
        <v>40339.220000000059</v>
      </c>
      <c r="I2614" s="1"/>
      <c r="J2614" s="3" t="s">
        <v>1264</v>
      </c>
      <c r="K2614" s="3"/>
    </row>
    <row r="2615" spans="1:11" s="11" customFormat="1" ht="22.5" hidden="1" customHeight="1" x14ac:dyDescent="0.3">
      <c r="A2615" s="3">
        <v>2022</v>
      </c>
      <c r="B2615" s="3" t="s">
        <v>133</v>
      </c>
      <c r="C2615" s="5">
        <v>44770</v>
      </c>
      <c r="D2615" s="79" t="s">
        <v>151</v>
      </c>
      <c r="E2615" s="3" t="s">
        <v>100</v>
      </c>
      <c r="F2615" s="66"/>
      <c r="G2615" s="66">
        <v>4570</v>
      </c>
      <c r="H2615" s="4">
        <f t="shared" si="40"/>
        <v>35769.220000000059</v>
      </c>
      <c r="I2615" s="1"/>
      <c r="J2615" s="3" t="s">
        <v>1265</v>
      </c>
      <c r="K2615" s="3"/>
    </row>
    <row r="2616" spans="1:11" s="11" customFormat="1" ht="22.5" hidden="1" customHeight="1" x14ac:dyDescent="0.3">
      <c r="A2616" s="3">
        <v>2022</v>
      </c>
      <c r="B2616" s="3" t="s">
        <v>133</v>
      </c>
      <c r="C2616" s="5">
        <v>44770</v>
      </c>
      <c r="D2616" s="79" t="s">
        <v>304</v>
      </c>
      <c r="E2616" s="3" t="s">
        <v>100</v>
      </c>
      <c r="F2616" s="66"/>
      <c r="G2616" s="66">
        <v>2650</v>
      </c>
      <c r="H2616" s="4">
        <f t="shared" si="40"/>
        <v>33119.220000000059</v>
      </c>
      <c r="I2616" s="1"/>
      <c r="J2616" s="3" t="s">
        <v>1266</v>
      </c>
      <c r="K2616" s="3"/>
    </row>
    <row r="2617" spans="1:11" s="11" customFormat="1" ht="22.5" hidden="1" customHeight="1" x14ac:dyDescent="0.3">
      <c r="A2617" s="3">
        <v>2022</v>
      </c>
      <c r="B2617" s="3" t="s">
        <v>133</v>
      </c>
      <c r="C2617" s="5">
        <v>44770</v>
      </c>
      <c r="D2617" s="79" t="s">
        <v>1261</v>
      </c>
      <c r="E2617" s="3" t="s">
        <v>100</v>
      </c>
      <c r="F2617" s="66"/>
      <c r="G2617" s="66">
        <v>1780</v>
      </c>
      <c r="H2617" s="4">
        <f t="shared" si="40"/>
        <v>31339.220000000059</v>
      </c>
      <c r="I2617" s="1"/>
      <c r="J2617" s="3" t="s">
        <v>1267</v>
      </c>
      <c r="K2617" s="3"/>
    </row>
    <row r="2618" spans="1:11" s="11" customFormat="1" ht="22.5" hidden="1" customHeight="1" x14ac:dyDescent="0.3">
      <c r="A2618" s="3">
        <v>2022</v>
      </c>
      <c r="B2618" s="3" t="s">
        <v>133</v>
      </c>
      <c r="C2618" s="5">
        <v>44770</v>
      </c>
      <c r="D2618" s="79" t="s">
        <v>1262</v>
      </c>
      <c r="E2618" s="3" t="s">
        <v>100</v>
      </c>
      <c r="F2618" s="66"/>
      <c r="G2618" s="66">
        <v>5160</v>
      </c>
      <c r="H2618" s="4">
        <f t="shared" si="40"/>
        <v>26179.220000000059</v>
      </c>
      <c r="I2618" s="1"/>
      <c r="J2618" s="3" t="s">
        <v>1268</v>
      </c>
      <c r="K2618" s="3"/>
    </row>
    <row r="2619" spans="1:11" s="11" customFormat="1" ht="22.5" hidden="1" customHeight="1" x14ac:dyDescent="0.3">
      <c r="A2619" s="3">
        <v>2022</v>
      </c>
      <c r="B2619" s="3" t="s">
        <v>133</v>
      </c>
      <c r="C2619" s="5">
        <v>44770</v>
      </c>
      <c r="D2619" s="79" t="s">
        <v>1263</v>
      </c>
      <c r="E2619" s="3" t="s">
        <v>100</v>
      </c>
      <c r="F2619" s="66"/>
      <c r="G2619" s="66">
        <v>1200</v>
      </c>
      <c r="H2619" s="4">
        <f t="shared" si="40"/>
        <v>24979.220000000059</v>
      </c>
      <c r="I2619" s="1"/>
      <c r="J2619" s="3" t="s">
        <v>1269</v>
      </c>
      <c r="K2619" s="3"/>
    </row>
    <row r="2620" spans="1:11" s="11" customFormat="1" ht="22.5" hidden="1" customHeight="1" x14ac:dyDescent="0.3">
      <c r="A2620" s="3">
        <v>2022</v>
      </c>
      <c r="B2620" s="3" t="s">
        <v>133</v>
      </c>
      <c r="C2620" s="5">
        <v>44770</v>
      </c>
      <c r="D2620" s="79" t="s">
        <v>601</v>
      </c>
      <c r="E2620" s="3" t="s">
        <v>100</v>
      </c>
      <c r="F2620" s="66"/>
      <c r="G2620" s="66">
        <v>1100</v>
      </c>
      <c r="H2620" s="4">
        <f t="shared" si="40"/>
        <v>23879.220000000059</v>
      </c>
      <c r="I2620" s="1"/>
      <c r="J2620" s="3" t="s">
        <v>1270</v>
      </c>
      <c r="K2620" s="3"/>
    </row>
    <row r="2621" spans="1:11" s="11" customFormat="1" ht="22.5" hidden="1" customHeight="1" x14ac:dyDescent="0.3">
      <c r="A2621" s="3">
        <v>2022</v>
      </c>
      <c r="B2621" s="3" t="s">
        <v>133</v>
      </c>
      <c r="C2621" s="5">
        <v>44770</v>
      </c>
      <c r="D2621" s="79" t="s">
        <v>541</v>
      </c>
      <c r="E2621" s="3" t="s">
        <v>100</v>
      </c>
      <c r="F2621" s="66"/>
      <c r="G2621" s="66">
        <v>5031</v>
      </c>
      <c r="H2621" s="4">
        <f t="shared" si="40"/>
        <v>18848.220000000059</v>
      </c>
      <c r="I2621" s="1"/>
      <c r="J2621" s="3" t="s">
        <v>1271</v>
      </c>
      <c r="K2621" s="3"/>
    </row>
    <row r="2622" spans="1:11" s="11" customFormat="1" ht="22.5" hidden="1" customHeight="1" x14ac:dyDescent="0.3">
      <c r="A2622" s="3">
        <v>2022</v>
      </c>
      <c r="B2622" s="3" t="s">
        <v>133</v>
      </c>
      <c r="C2622" s="5">
        <v>44770</v>
      </c>
      <c r="D2622" s="79" t="s">
        <v>565</v>
      </c>
      <c r="E2622" s="3" t="s">
        <v>100</v>
      </c>
      <c r="F2622" s="66"/>
      <c r="G2622" s="66">
        <v>1290</v>
      </c>
      <c r="H2622" s="4">
        <f t="shared" si="40"/>
        <v>17558.220000000059</v>
      </c>
      <c r="I2622" s="1"/>
      <c r="J2622" s="3" t="s">
        <v>1272</v>
      </c>
      <c r="K2622" s="3"/>
    </row>
    <row r="2623" spans="1:11" s="11" customFormat="1" ht="22.5" hidden="1" customHeight="1" x14ac:dyDescent="0.3">
      <c r="A2623" s="3">
        <v>2022</v>
      </c>
      <c r="B2623" s="3" t="s">
        <v>133</v>
      </c>
      <c r="C2623" s="5">
        <v>44770</v>
      </c>
      <c r="D2623" s="79" t="s">
        <v>513</v>
      </c>
      <c r="E2623" s="3" t="s">
        <v>100</v>
      </c>
      <c r="F2623" s="66"/>
      <c r="G2623" s="66">
        <v>5230</v>
      </c>
      <c r="H2623" s="4">
        <f t="shared" si="40"/>
        <v>12328.220000000059</v>
      </c>
      <c r="I2623" s="1"/>
      <c r="J2623" s="3" t="s">
        <v>1273</v>
      </c>
      <c r="K2623" s="3"/>
    </row>
    <row r="2624" spans="1:11" s="11" customFormat="1" ht="22.5" hidden="1" customHeight="1" x14ac:dyDescent="0.3">
      <c r="A2624" s="3">
        <v>2022</v>
      </c>
      <c r="B2624" s="3" t="s">
        <v>133</v>
      </c>
      <c r="C2624" s="5">
        <v>44770</v>
      </c>
      <c r="D2624" s="79" t="s">
        <v>573</v>
      </c>
      <c r="E2624" s="3" t="s">
        <v>100</v>
      </c>
      <c r="F2624" s="66"/>
      <c r="G2624" s="66">
        <v>531</v>
      </c>
      <c r="H2624" s="4">
        <f t="shared" si="40"/>
        <v>11797.220000000059</v>
      </c>
      <c r="I2624" s="1"/>
      <c r="J2624" s="3" t="s">
        <v>1274</v>
      </c>
      <c r="K2624" s="3"/>
    </row>
    <row r="2625" spans="1:11" s="11" customFormat="1" ht="22.5" hidden="1" customHeight="1" x14ac:dyDescent="0.3">
      <c r="A2625" s="3">
        <v>2022</v>
      </c>
      <c r="B2625" s="3" t="s">
        <v>133</v>
      </c>
      <c r="C2625" s="5">
        <v>44770</v>
      </c>
      <c r="D2625" s="79" t="s">
        <v>504</v>
      </c>
      <c r="E2625" s="3" t="s">
        <v>100</v>
      </c>
      <c r="F2625" s="66"/>
      <c r="G2625" s="66">
        <v>1313.5</v>
      </c>
      <c r="H2625" s="4">
        <f t="shared" si="40"/>
        <v>10483.720000000059</v>
      </c>
      <c r="I2625" s="1"/>
      <c r="J2625" s="3" t="s">
        <v>1275</v>
      </c>
      <c r="K2625" s="3"/>
    </row>
    <row r="2626" spans="1:11" s="11" customFormat="1" ht="22.5" hidden="1" customHeight="1" x14ac:dyDescent="0.3">
      <c r="A2626" s="3">
        <v>2022</v>
      </c>
      <c r="B2626" s="3" t="s">
        <v>133</v>
      </c>
      <c r="C2626" s="5">
        <v>44771</v>
      </c>
      <c r="D2626" s="79" t="s">
        <v>608</v>
      </c>
      <c r="E2626" s="3" t="s">
        <v>310</v>
      </c>
      <c r="F2626" s="66">
        <v>3180</v>
      </c>
      <c r="G2626" s="66"/>
      <c r="H2626" s="4">
        <f t="shared" si="40"/>
        <v>13663.720000000059</v>
      </c>
      <c r="I2626" s="1"/>
      <c r="J2626" s="3" t="s">
        <v>1277</v>
      </c>
      <c r="K2626" s="3"/>
    </row>
    <row r="2627" spans="1:11" s="11" customFormat="1" ht="22.5" hidden="1" customHeight="1" x14ac:dyDescent="0.3">
      <c r="A2627" s="3">
        <v>2022</v>
      </c>
      <c r="B2627" s="3" t="s">
        <v>133</v>
      </c>
      <c r="C2627" s="5">
        <v>44771</v>
      </c>
      <c r="D2627" s="79" t="s">
        <v>461</v>
      </c>
      <c r="E2627" s="3" t="s">
        <v>310</v>
      </c>
      <c r="F2627" s="66">
        <v>1200</v>
      </c>
      <c r="G2627" s="66"/>
      <c r="H2627" s="4">
        <f t="shared" si="40"/>
        <v>14863.720000000059</v>
      </c>
      <c r="I2627" s="1"/>
      <c r="J2627" s="3" t="s">
        <v>1278</v>
      </c>
      <c r="K2627" s="3" t="s">
        <v>1576</v>
      </c>
    </row>
    <row r="2628" spans="1:11" s="11" customFormat="1" ht="22.5" hidden="1" customHeight="1" x14ac:dyDescent="0.3">
      <c r="A2628" s="3">
        <v>2022</v>
      </c>
      <c r="B2628" s="3" t="s">
        <v>133</v>
      </c>
      <c r="C2628" s="5">
        <v>44772</v>
      </c>
      <c r="D2628" s="79" t="s">
        <v>313</v>
      </c>
      <c r="E2628" s="3" t="s">
        <v>99</v>
      </c>
      <c r="F2628" s="66">
        <v>40000</v>
      </c>
      <c r="G2628" s="66"/>
      <c r="H2628" s="4">
        <f t="shared" ref="H2628:H2691" si="41">H2627+F2628-G2628</f>
        <v>54863.720000000059</v>
      </c>
      <c r="I2628" s="1"/>
      <c r="J2628" s="3" t="s">
        <v>1290</v>
      </c>
      <c r="K2628" s="3"/>
    </row>
    <row r="2629" spans="1:11" s="11" customFormat="1" ht="22.5" hidden="1" customHeight="1" x14ac:dyDescent="0.3">
      <c r="A2629" s="3">
        <v>2022</v>
      </c>
      <c r="B2629" s="3" t="s">
        <v>133</v>
      </c>
      <c r="C2629" s="5">
        <v>44773</v>
      </c>
      <c r="D2629" s="79" t="s">
        <v>39</v>
      </c>
      <c r="E2629" s="3" t="s">
        <v>310</v>
      </c>
      <c r="F2629" s="66">
        <v>1250</v>
      </c>
      <c r="G2629" s="66"/>
      <c r="H2629" s="4">
        <f t="shared" si="41"/>
        <v>56113.720000000059</v>
      </c>
      <c r="I2629" s="1"/>
      <c r="J2629" s="3" t="s">
        <v>1279</v>
      </c>
      <c r="K2629" s="3"/>
    </row>
    <row r="2630" spans="1:11" s="80" customFormat="1" ht="22.5" hidden="1" customHeight="1" thickBot="1" x14ac:dyDescent="0.35">
      <c r="A2630" s="34">
        <v>2022</v>
      </c>
      <c r="B2630" s="34" t="s">
        <v>133</v>
      </c>
      <c r="C2630" s="19">
        <v>44773</v>
      </c>
      <c r="D2630" s="132" t="s">
        <v>158</v>
      </c>
      <c r="E2630" s="34" t="s">
        <v>310</v>
      </c>
      <c r="F2630" s="71">
        <v>12160</v>
      </c>
      <c r="G2630" s="71"/>
      <c r="H2630" s="22">
        <f t="shared" si="41"/>
        <v>68273.720000000059</v>
      </c>
      <c r="I2630" s="24"/>
      <c r="J2630" s="34" t="s">
        <v>1281</v>
      </c>
      <c r="K2630" s="34"/>
    </row>
    <row r="2631" spans="1:11" s="11" customFormat="1" ht="22.5" hidden="1" customHeight="1" x14ac:dyDescent="0.3">
      <c r="A2631" s="3">
        <v>2022</v>
      </c>
      <c r="B2631" s="3" t="s">
        <v>135</v>
      </c>
      <c r="C2631" s="5">
        <v>44774</v>
      </c>
      <c r="D2631" s="79" t="s">
        <v>177</v>
      </c>
      <c r="E2631" s="3" t="s">
        <v>310</v>
      </c>
      <c r="F2631" s="66">
        <v>2600</v>
      </c>
      <c r="G2631" s="66"/>
      <c r="H2631" s="4">
        <f t="shared" si="41"/>
        <v>70873.720000000059</v>
      </c>
      <c r="I2631" s="1"/>
      <c r="J2631" s="123" t="s">
        <v>1414</v>
      </c>
      <c r="K2631" s="3"/>
    </row>
    <row r="2632" spans="1:11" s="11" customFormat="1" ht="22.5" hidden="1" customHeight="1" x14ac:dyDescent="0.3">
      <c r="A2632" s="3">
        <v>2022</v>
      </c>
      <c r="B2632" s="3" t="s">
        <v>135</v>
      </c>
      <c r="C2632" s="5">
        <v>44774</v>
      </c>
      <c r="D2632" s="79" t="s">
        <v>1212</v>
      </c>
      <c r="E2632" s="3" t="s">
        <v>100</v>
      </c>
      <c r="F2632" s="66"/>
      <c r="G2632" s="66">
        <v>5000</v>
      </c>
      <c r="H2632" s="4">
        <f t="shared" si="41"/>
        <v>65873.720000000059</v>
      </c>
      <c r="I2632" s="1"/>
      <c r="J2632" s="3" t="s">
        <v>1313</v>
      </c>
      <c r="K2632" s="3"/>
    </row>
    <row r="2633" spans="1:11" s="11" customFormat="1" ht="22.5" hidden="1" customHeight="1" x14ac:dyDescent="0.3">
      <c r="A2633" s="3">
        <v>2022</v>
      </c>
      <c r="B2633" s="3" t="s">
        <v>135</v>
      </c>
      <c r="C2633" s="5">
        <v>44775</v>
      </c>
      <c r="D2633" s="79" t="s">
        <v>323</v>
      </c>
      <c r="E2633" s="3" t="s">
        <v>99</v>
      </c>
      <c r="F2633" s="66"/>
      <c r="G2633" s="66">
        <v>10000</v>
      </c>
      <c r="H2633" s="4">
        <f t="shared" si="41"/>
        <v>55873.720000000059</v>
      </c>
      <c r="I2633" s="1"/>
      <c r="J2633" s="3" t="s">
        <v>1310</v>
      </c>
      <c r="K2633" s="3"/>
    </row>
    <row r="2634" spans="1:11" s="11" customFormat="1" ht="22.5" hidden="1" customHeight="1" x14ac:dyDescent="0.3">
      <c r="A2634" s="3">
        <v>2022</v>
      </c>
      <c r="B2634" s="3" t="s">
        <v>135</v>
      </c>
      <c r="C2634" s="5">
        <v>44776</v>
      </c>
      <c r="D2634" s="79" t="s">
        <v>285</v>
      </c>
      <c r="E2634" s="3" t="s">
        <v>99</v>
      </c>
      <c r="F2634" s="66"/>
      <c r="G2634" s="66">
        <v>1802</v>
      </c>
      <c r="H2634" s="4">
        <f t="shared" si="41"/>
        <v>54071.720000000059</v>
      </c>
      <c r="I2634" s="1"/>
      <c r="J2634" s="3" t="s">
        <v>1315</v>
      </c>
      <c r="K2634" s="3"/>
    </row>
    <row r="2635" spans="1:11" s="11" customFormat="1" ht="22.5" hidden="1" customHeight="1" x14ac:dyDescent="0.3">
      <c r="A2635" s="3">
        <v>2022</v>
      </c>
      <c r="B2635" s="3" t="s">
        <v>135</v>
      </c>
      <c r="C2635" s="5">
        <v>44776</v>
      </c>
      <c r="D2635" s="79" t="s">
        <v>461</v>
      </c>
      <c r="E2635" s="3" t="s">
        <v>310</v>
      </c>
      <c r="F2635" s="66">
        <v>2400</v>
      </c>
      <c r="G2635" s="66"/>
      <c r="H2635" s="4">
        <f t="shared" si="41"/>
        <v>56471.720000000059</v>
      </c>
      <c r="I2635" s="1"/>
      <c r="J2635" s="3" t="s">
        <v>1316</v>
      </c>
      <c r="K2635" s="3" t="s">
        <v>1577</v>
      </c>
    </row>
    <row r="2636" spans="1:11" s="11" customFormat="1" ht="22.5" hidden="1" customHeight="1" x14ac:dyDescent="0.3">
      <c r="A2636" s="3">
        <v>2022</v>
      </c>
      <c r="B2636" s="3" t="s">
        <v>135</v>
      </c>
      <c r="C2636" s="5">
        <v>44778</v>
      </c>
      <c r="D2636" s="79" t="s">
        <v>1212</v>
      </c>
      <c r="E2636" s="3" t="s">
        <v>100</v>
      </c>
      <c r="F2636" s="66"/>
      <c r="G2636" s="66">
        <v>5000</v>
      </c>
      <c r="H2636" s="4">
        <f t="shared" si="41"/>
        <v>51471.720000000059</v>
      </c>
      <c r="I2636" s="1"/>
      <c r="J2636" s="3" t="s">
        <v>1314</v>
      </c>
      <c r="K2636" s="3"/>
    </row>
    <row r="2637" spans="1:11" s="11" customFormat="1" ht="22.5" hidden="1" customHeight="1" x14ac:dyDescent="0.3">
      <c r="A2637" s="3">
        <v>2022</v>
      </c>
      <c r="B2637" s="3" t="s">
        <v>135</v>
      </c>
      <c r="C2637" s="5">
        <v>44778</v>
      </c>
      <c r="D2637" s="79" t="s">
        <v>86</v>
      </c>
      <c r="E2637" s="3" t="s">
        <v>99</v>
      </c>
      <c r="F2637" s="66"/>
      <c r="G2637" s="66">
        <v>20795.7</v>
      </c>
      <c r="H2637" s="4">
        <f t="shared" si="41"/>
        <v>30676.020000000059</v>
      </c>
      <c r="I2637" s="1"/>
      <c r="J2637" s="3" t="s">
        <v>1311</v>
      </c>
      <c r="K2637" s="3"/>
    </row>
    <row r="2638" spans="1:11" s="11" customFormat="1" ht="22.5" hidden="1" customHeight="1" x14ac:dyDescent="0.3">
      <c r="A2638" s="3">
        <v>2022</v>
      </c>
      <c r="B2638" s="3" t="s">
        <v>135</v>
      </c>
      <c r="C2638" s="5">
        <v>44778</v>
      </c>
      <c r="D2638" s="79" t="s">
        <v>1479</v>
      </c>
      <c r="E2638" s="3" t="s">
        <v>99</v>
      </c>
      <c r="F2638" s="66"/>
      <c r="G2638" s="66">
        <v>700</v>
      </c>
      <c r="H2638" s="4">
        <f t="shared" si="41"/>
        <v>29976.020000000059</v>
      </c>
      <c r="I2638" s="1"/>
      <c r="J2638" s="3" t="s">
        <v>1312</v>
      </c>
      <c r="K2638" s="3"/>
    </row>
    <row r="2639" spans="1:11" s="11" customFormat="1" ht="22.5" hidden="1" customHeight="1" x14ac:dyDescent="0.3">
      <c r="A2639" s="3">
        <v>2022</v>
      </c>
      <c r="B2639" s="3" t="s">
        <v>135</v>
      </c>
      <c r="C2639" s="5">
        <v>44781</v>
      </c>
      <c r="D2639" s="79" t="s">
        <v>151</v>
      </c>
      <c r="E2639" s="3" t="s">
        <v>310</v>
      </c>
      <c r="F2639" s="66">
        <v>2374</v>
      </c>
      <c r="G2639" s="66"/>
      <c r="H2639" s="4">
        <f t="shared" si="41"/>
        <v>32350.020000000059</v>
      </c>
      <c r="I2639" s="1"/>
      <c r="J2639" s="3" t="s">
        <v>1317</v>
      </c>
      <c r="K2639" s="3"/>
    </row>
    <row r="2640" spans="1:11" s="11" customFormat="1" ht="22.5" hidden="1" customHeight="1" x14ac:dyDescent="0.3">
      <c r="A2640" s="3">
        <v>2022</v>
      </c>
      <c r="B2640" s="3" t="s">
        <v>135</v>
      </c>
      <c r="C2640" s="5">
        <v>44783</v>
      </c>
      <c r="D2640" s="79" t="s">
        <v>376</v>
      </c>
      <c r="E2640" s="3" t="s">
        <v>100</v>
      </c>
      <c r="F2640" s="66"/>
      <c r="G2640" s="66">
        <v>800</v>
      </c>
      <c r="H2640" s="4">
        <f t="shared" si="41"/>
        <v>31550.020000000059</v>
      </c>
      <c r="I2640" s="1"/>
      <c r="J2640" s="3" t="s">
        <v>1297</v>
      </c>
      <c r="K2640" s="3"/>
    </row>
    <row r="2641" spans="1:11" s="11" customFormat="1" ht="22.5" hidden="1" customHeight="1" x14ac:dyDescent="0.3">
      <c r="A2641" s="3">
        <v>2022</v>
      </c>
      <c r="B2641" s="3" t="s">
        <v>135</v>
      </c>
      <c r="C2641" s="5">
        <v>44783</v>
      </c>
      <c r="D2641" s="79" t="s">
        <v>615</v>
      </c>
      <c r="E2641" s="3" t="s">
        <v>100</v>
      </c>
      <c r="F2641" s="66"/>
      <c r="G2641" s="66">
        <v>600</v>
      </c>
      <c r="H2641" s="4">
        <f t="shared" si="41"/>
        <v>30950.020000000059</v>
      </c>
      <c r="I2641" s="1"/>
      <c r="J2641" s="3" t="s">
        <v>1299</v>
      </c>
      <c r="K2641" s="3"/>
    </row>
    <row r="2642" spans="1:11" s="11" customFormat="1" ht="22.5" hidden="1" customHeight="1" x14ac:dyDescent="0.3">
      <c r="A2642" s="3">
        <v>2022</v>
      </c>
      <c r="B2642" s="3" t="s">
        <v>135</v>
      </c>
      <c r="C2642" s="5">
        <v>44783</v>
      </c>
      <c r="D2642" s="79" t="s">
        <v>547</v>
      </c>
      <c r="E2642" s="3" t="s">
        <v>100</v>
      </c>
      <c r="F2642" s="66"/>
      <c r="G2642" s="66">
        <v>800</v>
      </c>
      <c r="H2642" s="4">
        <f t="shared" si="41"/>
        <v>30150.020000000059</v>
      </c>
      <c r="I2642" s="1"/>
      <c r="J2642" s="3" t="s">
        <v>1298</v>
      </c>
      <c r="K2642" s="3"/>
    </row>
    <row r="2643" spans="1:11" s="11" customFormat="1" ht="22.5" hidden="1" customHeight="1" x14ac:dyDescent="0.3">
      <c r="A2643" s="3">
        <v>2022</v>
      </c>
      <c r="B2643" s="3" t="s">
        <v>135</v>
      </c>
      <c r="C2643" s="5">
        <v>44783</v>
      </c>
      <c r="D2643" s="79" t="s">
        <v>45</v>
      </c>
      <c r="E2643" s="3" t="s">
        <v>310</v>
      </c>
      <c r="F2643" s="121">
        <v>16500</v>
      </c>
      <c r="G2643" s="66"/>
      <c r="H2643" s="4">
        <f t="shared" si="41"/>
        <v>46650.020000000062</v>
      </c>
      <c r="I2643" s="1"/>
      <c r="J2643" s="119" t="s">
        <v>1326</v>
      </c>
      <c r="K2643" s="3"/>
    </row>
    <row r="2644" spans="1:11" s="11" customFormat="1" ht="22.5" hidden="1" customHeight="1" x14ac:dyDescent="0.3">
      <c r="A2644" s="3">
        <v>2022</v>
      </c>
      <c r="B2644" s="3" t="s">
        <v>135</v>
      </c>
      <c r="C2644" s="5">
        <v>44784</v>
      </c>
      <c r="D2644" s="79" t="s">
        <v>323</v>
      </c>
      <c r="E2644" s="3" t="s">
        <v>99</v>
      </c>
      <c r="F2644" s="66"/>
      <c r="G2644" s="66">
        <v>10000</v>
      </c>
      <c r="H2644" s="4">
        <f t="shared" si="41"/>
        <v>36650.020000000062</v>
      </c>
      <c r="I2644" s="1"/>
      <c r="J2644" s="3" t="s">
        <v>1321</v>
      </c>
      <c r="K2644" s="3"/>
    </row>
    <row r="2645" spans="1:11" s="11" customFormat="1" ht="22.5" hidden="1" customHeight="1" x14ac:dyDescent="0.3">
      <c r="A2645" s="3">
        <v>2022</v>
      </c>
      <c r="B2645" s="3" t="s">
        <v>135</v>
      </c>
      <c r="C2645" s="5">
        <v>44785</v>
      </c>
      <c r="D2645" s="79" t="s">
        <v>548</v>
      </c>
      <c r="E2645" s="3" t="s">
        <v>310</v>
      </c>
      <c r="F2645" s="66">
        <v>5200</v>
      </c>
      <c r="G2645" s="66"/>
      <c r="H2645" s="4">
        <f t="shared" si="41"/>
        <v>41850.020000000062</v>
      </c>
      <c r="I2645" s="1"/>
      <c r="J2645" s="3" t="s">
        <v>1320</v>
      </c>
      <c r="K2645" s="3"/>
    </row>
    <row r="2646" spans="1:11" s="11" customFormat="1" ht="22.5" hidden="1" customHeight="1" x14ac:dyDescent="0.3">
      <c r="A2646" s="3">
        <v>2022</v>
      </c>
      <c r="B2646" s="3" t="s">
        <v>135</v>
      </c>
      <c r="C2646" s="5">
        <v>44788</v>
      </c>
      <c r="D2646" s="79" t="s">
        <v>42</v>
      </c>
      <c r="E2646" s="3" t="s">
        <v>99</v>
      </c>
      <c r="F2646" s="66"/>
      <c r="G2646" s="66">
        <v>4032</v>
      </c>
      <c r="H2646" s="4">
        <f t="shared" si="41"/>
        <v>37818.020000000062</v>
      </c>
      <c r="I2646" s="1"/>
      <c r="J2646" s="3" t="s">
        <v>1396</v>
      </c>
      <c r="K2646" s="3"/>
    </row>
    <row r="2647" spans="1:11" s="11" customFormat="1" ht="22.5" hidden="1" customHeight="1" x14ac:dyDescent="0.3">
      <c r="A2647" s="3">
        <v>2022</v>
      </c>
      <c r="B2647" s="3" t="s">
        <v>135</v>
      </c>
      <c r="C2647" s="5">
        <v>44788</v>
      </c>
      <c r="D2647" s="79" t="s">
        <v>30</v>
      </c>
      <c r="E2647" s="3" t="s">
        <v>99</v>
      </c>
      <c r="F2647" s="66"/>
      <c r="G2647" s="66">
        <v>367.9</v>
      </c>
      <c r="H2647" s="4">
        <f t="shared" si="41"/>
        <v>37450.120000000061</v>
      </c>
      <c r="I2647" s="1"/>
      <c r="J2647" s="3" t="s">
        <v>1395</v>
      </c>
      <c r="K2647" s="3"/>
    </row>
    <row r="2648" spans="1:11" s="11" customFormat="1" ht="22.5" hidden="1" customHeight="1" x14ac:dyDescent="0.3">
      <c r="A2648" s="3">
        <v>2022</v>
      </c>
      <c r="B2648" s="3" t="s">
        <v>135</v>
      </c>
      <c r="C2648" s="5">
        <v>44788</v>
      </c>
      <c r="D2648" s="79" t="s">
        <v>112</v>
      </c>
      <c r="E2648" s="3" t="s">
        <v>99</v>
      </c>
      <c r="F2648" s="66"/>
      <c r="G2648" s="66">
        <v>65.400000000000006</v>
      </c>
      <c r="H2648" s="4">
        <f t="shared" si="41"/>
        <v>37384.720000000059</v>
      </c>
      <c r="I2648" s="1"/>
      <c r="J2648" s="3" t="s">
        <v>1397</v>
      </c>
      <c r="K2648" s="3"/>
    </row>
    <row r="2649" spans="1:11" s="11" customFormat="1" ht="22.5" hidden="1" customHeight="1" x14ac:dyDescent="0.3">
      <c r="A2649" s="3">
        <v>2022</v>
      </c>
      <c r="B2649" s="3" t="s">
        <v>135</v>
      </c>
      <c r="C2649" s="5">
        <v>44788</v>
      </c>
      <c r="D2649" s="79" t="s">
        <v>35</v>
      </c>
      <c r="E2649" s="3" t="s">
        <v>99</v>
      </c>
      <c r="F2649" s="66"/>
      <c r="G2649" s="66">
        <v>255</v>
      </c>
      <c r="H2649" s="4">
        <f t="shared" si="41"/>
        <v>37129.720000000059</v>
      </c>
      <c r="I2649" s="1"/>
      <c r="J2649" s="3" t="s">
        <v>1325</v>
      </c>
      <c r="K2649" s="3"/>
    </row>
    <row r="2650" spans="1:11" s="11" customFormat="1" ht="22.5" hidden="1" customHeight="1" x14ac:dyDescent="0.3">
      <c r="A2650" s="3">
        <v>2022</v>
      </c>
      <c r="B2650" s="3" t="s">
        <v>135</v>
      </c>
      <c r="C2650" s="5">
        <v>44788</v>
      </c>
      <c r="D2650" s="79" t="s">
        <v>39</v>
      </c>
      <c r="E2650" s="3" t="s">
        <v>310</v>
      </c>
      <c r="F2650" s="66">
        <v>4000</v>
      </c>
      <c r="G2650" s="66"/>
      <c r="H2650" s="4">
        <f t="shared" si="41"/>
        <v>41129.720000000059</v>
      </c>
      <c r="I2650" s="1"/>
      <c r="J2650" s="3" t="s">
        <v>1328</v>
      </c>
      <c r="K2650" s="3"/>
    </row>
    <row r="2651" spans="1:11" s="11" customFormat="1" ht="22.5" hidden="1" customHeight="1" x14ac:dyDescent="0.3">
      <c r="A2651" s="3">
        <v>2022</v>
      </c>
      <c r="B2651" s="3" t="s">
        <v>135</v>
      </c>
      <c r="C2651" s="5">
        <v>44789</v>
      </c>
      <c r="D2651" s="79" t="s">
        <v>538</v>
      </c>
      <c r="E2651" s="3" t="s">
        <v>310</v>
      </c>
      <c r="F2651" s="66">
        <v>1400</v>
      </c>
      <c r="G2651" s="66"/>
      <c r="H2651" s="4">
        <f t="shared" si="41"/>
        <v>42529.720000000059</v>
      </c>
      <c r="I2651" s="1"/>
      <c r="J2651" s="3" t="s">
        <v>1329</v>
      </c>
      <c r="K2651" s="3"/>
    </row>
    <row r="2652" spans="1:11" s="11" customFormat="1" ht="22.5" hidden="1" customHeight="1" x14ac:dyDescent="0.3">
      <c r="A2652" s="3">
        <v>2022</v>
      </c>
      <c r="B2652" s="3" t="s">
        <v>135</v>
      </c>
      <c r="C2652" s="5">
        <v>44791</v>
      </c>
      <c r="D2652" s="79" t="s">
        <v>359</v>
      </c>
      <c r="E2652" s="3" t="s">
        <v>310</v>
      </c>
      <c r="F2652" s="66">
        <v>1100</v>
      </c>
      <c r="G2652" s="66"/>
      <c r="H2652" s="4">
        <f t="shared" si="41"/>
        <v>43629.720000000059</v>
      </c>
      <c r="I2652" s="1"/>
      <c r="J2652" s="3" t="s">
        <v>1330</v>
      </c>
      <c r="K2652" s="3"/>
    </row>
    <row r="2653" spans="1:11" s="11" customFormat="1" ht="22.5" hidden="1" customHeight="1" x14ac:dyDescent="0.3">
      <c r="A2653" s="3">
        <v>2022</v>
      </c>
      <c r="B2653" s="3" t="s">
        <v>135</v>
      </c>
      <c r="C2653" s="5">
        <v>44792</v>
      </c>
      <c r="D2653" s="79" t="s">
        <v>110</v>
      </c>
      <c r="E2653" s="3" t="s">
        <v>310</v>
      </c>
      <c r="F2653" s="66">
        <v>1914.3</v>
      </c>
      <c r="G2653" s="66"/>
      <c r="H2653" s="4">
        <f t="shared" si="41"/>
        <v>45544.020000000062</v>
      </c>
      <c r="I2653" s="1"/>
      <c r="J2653" s="3" t="s">
        <v>1331</v>
      </c>
      <c r="K2653" s="3"/>
    </row>
    <row r="2654" spans="1:11" s="11" customFormat="1" ht="22.5" hidden="1" customHeight="1" x14ac:dyDescent="0.3">
      <c r="A2654" s="3">
        <v>2022</v>
      </c>
      <c r="B2654" s="3" t="s">
        <v>135</v>
      </c>
      <c r="C2654" s="5">
        <v>44793</v>
      </c>
      <c r="D2654" s="79" t="s">
        <v>328</v>
      </c>
      <c r="E2654" s="3" t="s">
        <v>99</v>
      </c>
      <c r="F2654" s="66"/>
      <c r="G2654" s="66">
        <v>10000</v>
      </c>
      <c r="H2654" s="4">
        <f t="shared" si="41"/>
        <v>35544.020000000062</v>
      </c>
      <c r="I2654" s="1"/>
      <c r="J2654" s="3" t="s">
        <v>1340</v>
      </c>
      <c r="K2654" s="3"/>
    </row>
    <row r="2655" spans="1:11" s="11" customFormat="1" ht="22.5" hidden="1" customHeight="1" x14ac:dyDescent="0.3">
      <c r="A2655" s="3">
        <v>2022</v>
      </c>
      <c r="B2655" s="3" t="s">
        <v>135</v>
      </c>
      <c r="C2655" s="5">
        <v>44796</v>
      </c>
      <c r="D2655" s="79" t="s">
        <v>323</v>
      </c>
      <c r="E2655" s="3" t="s">
        <v>99</v>
      </c>
      <c r="F2655" s="66"/>
      <c r="G2655" s="66">
        <v>5000</v>
      </c>
      <c r="H2655" s="4">
        <f t="shared" si="41"/>
        <v>30544.020000000062</v>
      </c>
      <c r="I2655" s="1"/>
      <c r="J2655" s="3" t="s">
        <v>1339</v>
      </c>
      <c r="K2655" s="3"/>
    </row>
    <row r="2656" spans="1:11" s="11" customFormat="1" ht="22.5" hidden="1" customHeight="1" x14ac:dyDescent="0.3">
      <c r="A2656" s="3">
        <v>2022</v>
      </c>
      <c r="B2656" s="3" t="s">
        <v>135</v>
      </c>
      <c r="C2656" s="5">
        <v>44799</v>
      </c>
      <c r="D2656" s="79" t="s">
        <v>183</v>
      </c>
      <c r="E2656" s="3" t="s">
        <v>310</v>
      </c>
      <c r="F2656" s="66">
        <v>1460</v>
      </c>
      <c r="G2656" s="66"/>
      <c r="H2656" s="4">
        <f t="shared" si="41"/>
        <v>32004.020000000062</v>
      </c>
      <c r="I2656" s="1"/>
      <c r="J2656" s="3" t="s">
        <v>1332</v>
      </c>
      <c r="K2656" s="3"/>
    </row>
    <row r="2657" spans="1:11" s="11" customFormat="1" ht="22.5" hidden="1" customHeight="1" x14ac:dyDescent="0.3">
      <c r="A2657" s="3">
        <v>2022</v>
      </c>
      <c r="B2657" s="3" t="s">
        <v>135</v>
      </c>
      <c r="C2657" s="5">
        <v>44799</v>
      </c>
      <c r="D2657" s="79" t="s">
        <v>1327</v>
      </c>
      <c r="E2657" s="3" t="s">
        <v>310</v>
      </c>
      <c r="F2657" s="66">
        <v>1180</v>
      </c>
      <c r="G2657" s="66"/>
      <c r="H2657" s="4">
        <f t="shared" si="41"/>
        <v>33184.020000000062</v>
      </c>
      <c r="I2657" s="1"/>
      <c r="J2657" s="3" t="s">
        <v>1341</v>
      </c>
      <c r="K2657" s="3"/>
    </row>
    <row r="2658" spans="1:11" s="11" customFormat="1" ht="22.5" hidden="1" customHeight="1" x14ac:dyDescent="0.3">
      <c r="A2658" s="3">
        <v>2022</v>
      </c>
      <c r="B2658" s="3" t="s">
        <v>135</v>
      </c>
      <c r="C2658" s="5">
        <v>44802</v>
      </c>
      <c r="D2658" s="79" t="s">
        <v>323</v>
      </c>
      <c r="E2658" s="3" t="s">
        <v>99</v>
      </c>
      <c r="F2658" s="66"/>
      <c r="G2658" s="66">
        <v>5000</v>
      </c>
      <c r="H2658" s="4">
        <f t="shared" si="41"/>
        <v>28184.020000000062</v>
      </c>
      <c r="I2658" s="1"/>
      <c r="J2658" s="3" t="s">
        <v>1362</v>
      </c>
      <c r="K2658" s="3"/>
    </row>
    <row r="2659" spans="1:11" s="11" customFormat="1" ht="22.5" hidden="1" customHeight="1" x14ac:dyDescent="0.3">
      <c r="A2659" s="3">
        <v>2022</v>
      </c>
      <c r="B2659" s="3" t="s">
        <v>135</v>
      </c>
      <c r="C2659" s="5">
        <v>44803</v>
      </c>
      <c r="D2659" s="79" t="s">
        <v>313</v>
      </c>
      <c r="E2659" s="3" t="s">
        <v>99</v>
      </c>
      <c r="F2659" s="66">
        <v>50000</v>
      </c>
      <c r="G2659" s="66"/>
      <c r="H2659" s="4">
        <f t="shared" si="41"/>
        <v>78184.020000000062</v>
      </c>
      <c r="I2659" s="1"/>
      <c r="J2659" s="3" t="s">
        <v>1364</v>
      </c>
      <c r="K2659" s="3"/>
    </row>
    <row r="2660" spans="1:11" s="11" customFormat="1" ht="22.5" hidden="1" customHeight="1" x14ac:dyDescent="0.3">
      <c r="A2660" s="3">
        <v>2022</v>
      </c>
      <c r="B2660" s="3" t="s">
        <v>135</v>
      </c>
      <c r="C2660" s="5">
        <v>44803</v>
      </c>
      <c r="D2660" s="79" t="s">
        <v>612</v>
      </c>
      <c r="E2660" s="3" t="s">
        <v>100</v>
      </c>
      <c r="F2660" s="66"/>
      <c r="G2660" s="66">
        <v>15534.9</v>
      </c>
      <c r="H2660" s="4">
        <f t="shared" si="41"/>
        <v>62649.120000000061</v>
      </c>
      <c r="I2660" s="1"/>
      <c r="J2660" s="3" t="s">
        <v>1351</v>
      </c>
      <c r="K2660" s="3"/>
    </row>
    <row r="2661" spans="1:11" s="11" customFormat="1" ht="22.5" hidden="1" customHeight="1" x14ac:dyDescent="0.3">
      <c r="A2661" s="3">
        <v>2022</v>
      </c>
      <c r="B2661" s="3" t="s">
        <v>135</v>
      </c>
      <c r="C2661" s="5">
        <v>44803</v>
      </c>
      <c r="D2661" s="79" t="s">
        <v>520</v>
      </c>
      <c r="E2661" s="3" t="s">
        <v>100</v>
      </c>
      <c r="F2661" s="66"/>
      <c r="G2661" s="66">
        <v>4005</v>
      </c>
      <c r="H2661" s="4">
        <f t="shared" si="41"/>
        <v>58644.120000000061</v>
      </c>
      <c r="I2661" s="1"/>
      <c r="J2661" s="3" t="s">
        <v>1352</v>
      </c>
      <c r="K2661" s="3"/>
    </row>
    <row r="2662" spans="1:11" s="11" customFormat="1" ht="22.5" hidden="1" customHeight="1" x14ac:dyDescent="0.3">
      <c r="A2662" s="3">
        <v>2022</v>
      </c>
      <c r="B2662" s="3" t="s">
        <v>135</v>
      </c>
      <c r="C2662" s="5">
        <v>44803</v>
      </c>
      <c r="D2662" s="79" t="s">
        <v>541</v>
      </c>
      <c r="E2662" s="3" t="s">
        <v>100</v>
      </c>
      <c r="F2662" s="66"/>
      <c r="G2662" s="66">
        <v>9725</v>
      </c>
      <c r="H2662" s="4">
        <f t="shared" si="41"/>
        <v>48919.120000000061</v>
      </c>
      <c r="I2662" s="1"/>
      <c r="J2662" s="3" t="s">
        <v>1353</v>
      </c>
      <c r="K2662" s="3"/>
    </row>
    <row r="2663" spans="1:11" s="11" customFormat="1" ht="22.5" hidden="1" customHeight="1" x14ac:dyDescent="0.3">
      <c r="A2663" s="3">
        <v>2022</v>
      </c>
      <c r="B2663" s="3" t="s">
        <v>135</v>
      </c>
      <c r="C2663" s="5">
        <v>44803</v>
      </c>
      <c r="D2663" s="79" t="s">
        <v>513</v>
      </c>
      <c r="E2663" s="3" t="s">
        <v>100</v>
      </c>
      <c r="F2663" s="66"/>
      <c r="G2663" s="66">
        <v>7995</v>
      </c>
      <c r="H2663" s="4">
        <f t="shared" si="41"/>
        <v>40924.120000000061</v>
      </c>
      <c r="I2663" s="1"/>
      <c r="J2663" s="3" t="s">
        <v>1354</v>
      </c>
      <c r="K2663" s="3"/>
    </row>
    <row r="2664" spans="1:11" s="11" customFormat="1" ht="22.5" hidden="1" customHeight="1" x14ac:dyDescent="0.3">
      <c r="A2664" s="3">
        <v>2022</v>
      </c>
      <c r="B2664" s="3" t="s">
        <v>135</v>
      </c>
      <c r="C2664" s="5">
        <v>44803</v>
      </c>
      <c r="D2664" s="79" t="s">
        <v>573</v>
      </c>
      <c r="E2664" s="3" t="s">
        <v>100</v>
      </c>
      <c r="F2664" s="66"/>
      <c r="G2664" s="66">
        <v>930</v>
      </c>
      <c r="H2664" s="4">
        <f t="shared" si="41"/>
        <v>39994.120000000061</v>
      </c>
      <c r="I2664" s="1"/>
      <c r="J2664" s="3" t="s">
        <v>1355</v>
      </c>
      <c r="K2664" s="3"/>
    </row>
    <row r="2665" spans="1:11" s="11" customFormat="1" ht="22.5" hidden="1" customHeight="1" x14ac:dyDescent="0.3">
      <c r="A2665" s="3">
        <v>2022</v>
      </c>
      <c r="B2665" s="3" t="s">
        <v>135</v>
      </c>
      <c r="C2665" s="5">
        <v>44803</v>
      </c>
      <c r="D2665" s="79" t="s">
        <v>565</v>
      </c>
      <c r="E2665" s="3" t="s">
        <v>100</v>
      </c>
      <c r="F2665" s="66"/>
      <c r="G2665" s="66">
        <v>1643</v>
      </c>
      <c r="H2665" s="4">
        <f t="shared" si="41"/>
        <v>38351.120000000061</v>
      </c>
      <c r="I2665" s="1"/>
      <c r="J2665" s="3" t="s">
        <v>1356</v>
      </c>
      <c r="K2665" s="3"/>
    </row>
    <row r="2666" spans="1:11" s="11" customFormat="1" ht="22.5" hidden="1" customHeight="1" x14ac:dyDescent="0.3">
      <c r="A2666" s="3">
        <v>2022</v>
      </c>
      <c r="B2666" s="3" t="s">
        <v>135</v>
      </c>
      <c r="C2666" s="5">
        <v>44803</v>
      </c>
      <c r="D2666" s="79" t="s">
        <v>610</v>
      </c>
      <c r="E2666" s="3" t="s">
        <v>100</v>
      </c>
      <c r="F2666" s="66"/>
      <c r="G2666" s="66">
        <v>4200</v>
      </c>
      <c r="H2666" s="4">
        <f t="shared" si="41"/>
        <v>34151.120000000061</v>
      </c>
      <c r="I2666" s="1"/>
      <c r="J2666" s="3" t="s">
        <v>1357</v>
      </c>
      <c r="K2666" s="3"/>
    </row>
    <row r="2667" spans="1:11" s="11" customFormat="1" ht="22.5" hidden="1" customHeight="1" x14ac:dyDescent="0.3">
      <c r="A2667" s="3">
        <v>2022</v>
      </c>
      <c r="B2667" s="3" t="s">
        <v>135</v>
      </c>
      <c r="C2667" s="5">
        <v>44803</v>
      </c>
      <c r="D2667" s="79" t="s">
        <v>261</v>
      </c>
      <c r="E2667" s="3" t="s">
        <v>100</v>
      </c>
      <c r="F2667" s="66"/>
      <c r="G2667" s="66">
        <v>4000</v>
      </c>
      <c r="H2667" s="4">
        <f t="shared" si="41"/>
        <v>30151.120000000061</v>
      </c>
      <c r="I2667" s="1"/>
      <c r="J2667" s="3" t="s">
        <v>1358</v>
      </c>
      <c r="K2667" s="3"/>
    </row>
    <row r="2668" spans="1:11" s="11" customFormat="1" ht="22.5" hidden="1" customHeight="1" x14ac:dyDescent="0.3">
      <c r="A2668" s="3">
        <v>2022</v>
      </c>
      <c r="B2668" s="3" t="s">
        <v>135</v>
      </c>
      <c r="C2668" s="5">
        <v>44803</v>
      </c>
      <c r="D2668" s="79" t="s">
        <v>499</v>
      </c>
      <c r="E2668" s="3" t="s">
        <v>100</v>
      </c>
      <c r="F2668" s="66"/>
      <c r="G2668" s="66">
        <v>3330</v>
      </c>
      <c r="H2668" s="4">
        <f t="shared" si="41"/>
        <v>26821.120000000061</v>
      </c>
      <c r="I2668" s="1"/>
      <c r="J2668" s="3" t="s">
        <v>1359</v>
      </c>
      <c r="K2668" s="3"/>
    </row>
    <row r="2669" spans="1:11" s="11" customFormat="1" ht="22.5" hidden="1" customHeight="1" x14ac:dyDescent="0.3">
      <c r="A2669" s="3">
        <v>2022</v>
      </c>
      <c r="B2669" s="3" t="s">
        <v>135</v>
      </c>
      <c r="C2669" s="5">
        <v>44803</v>
      </c>
      <c r="D2669" s="79" t="s">
        <v>473</v>
      </c>
      <c r="E2669" s="3" t="s">
        <v>100</v>
      </c>
      <c r="F2669" s="66"/>
      <c r="G2669" s="66">
        <v>1100</v>
      </c>
      <c r="H2669" s="4">
        <f t="shared" si="41"/>
        <v>25721.120000000061</v>
      </c>
      <c r="I2669" s="1"/>
      <c r="J2669" s="3" t="s">
        <v>1360</v>
      </c>
      <c r="K2669" s="3"/>
    </row>
    <row r="2670" spans="1:11" s="11" customFormat="1" ht="22.5" hidden="1" customHeight="1" x14ac:dyDescent="0.3">
      <c r="A2670" s="3">
        <v>2022</v>
      </c>
      <c r="B2670" s="3" t="s">
        <v>135</v>
      </c>
      <c r="C2670" s="5">
        <v>44803</v>
      </c>
      <c r="D2670" s="79" t="s">
        <v>151</v>
      </c>
      <c r="E2670" s="3" t="s">
        <v>100</v>
      </c>
      <c r="F2670" s="66"/>
      <c r="G2670" s="66">
        <v>4030</v>
      </c>
      <c r="H2670" s="4">
        <f t="shared" si="41"/>
        <v>21691.120000000061</v>
      </c>
      <c r="I2670" s="1"/>
      <c r="J2670" s="3" t="s">
        <v>1361</v>
      </c>
      <c r="K2670" s="3"/>
    </row>
    <row r="2671" spans="1:11" s="11" customFormat="1" ht="22.5" hidden="1" customHeight="1" x14ac:dyDescent="0.3">
      <c r="A2671" s="3">
        <v>2022</v>
      </c>
      <c r="B2671" s="3" t="s">
        <v>135</v>
      </c>
      <c r="C2671" s="5">
        <v>44803</v>
      </c>
      <c r="D2671" s="79" t="s">
        <v>589</v>
      </c>
      <c r="E2671" s="3" t="s">
        <v>100</v>
      </c>
      <c r="F2671" s="66"/>
      <c r="G2671" s="66">
        <v>260</v>
      </c>
      <c r="H2671" s="4">
        <f t="shared" si="41"/>
        <v>21431.120000000061</v>
      </c>
      <c r="I2671" s="1"/>
      <c r="J2671" s="3" t="s">
        <v>1368</v>
      </c>
      <c r="K2671" s="3"/>
    </row>
    <row r="2672" spans="1:11" s="11" customFormat="1" ht="22.5" hidden="1" customHeight="1" x14ac:dyDescent="0.3">
      <c r="A2672" s="3">
        <v>2022</v>
      </c>
      <c r="B2672" s="3" t="s">
        <v>135</v>
      </c>
      <c r="C2672" s="5">
        <v>44803</v>
      </c>
      <c r="D2672" s="79" t="s">
        <v>562</v>
      </c>
      <c r="E2672" s="3" t="s">
        <v>100</v>
      </c>
      <c r="F2672" s="66"/>
      <c r="G2672" s="66">
        <v>194.5</v>
      </c>
      <c r="H2672" s="4">
        <f t="shared" si="41"/>
        <v>21236.620000000061</v>
      </c>
      <c r="I2672" s="1"/>
      <c r="J2672" s="3" t="s">
        <v>1369</v>
      </c>
      <c r="K2672" s="3"/>
    </row>
    <row r="2673" spans="1:11" s="11" customFormat="1" ht="22.5" hidden="1" customHeight="1" x14ac:dyDescent="0.3">
      <c r="A2673" s="3">
        <v>2022</v>
      </c>
      <c r="B2673" s="3" t="s">
        <v>135</v>
      </c>
      <c r="C2673" s="5">
        <v>44803</v>
      </c>
      <c r="D2673" s="79" t="s">
        <v>313</v>
      </c>
      <c r="E2673" s="3" t="s">
        <v>99</v>
      </c>
      <c r="F2673" s="66">
        <v>20000</v>
      </c>
      <c r="G2673" s="66"/>
      <c r="H2673" s="4">
        <f t="shared" si="41"/>
        <v>41236.620000000061</v>
      </c>
      <c r="I2673" s="1"/>
      <c r="J2673" s="3" t="s">
        <v>1365</v>
      </c>
      <c r="K2673" s="3"/>
    </row>
    <row r="2674" spans="1:11" s="11" customFormat="1" ht="22.5" hidden="1" customHeight="1" x14ac:dyDescent="0.3">
      <c r="A2674" s="3">
        <v>2022</v>
      </c>
      <c r="B2674" s="3" t="s">
        <v>135</v>
      </c>
      <c r="C2674" s="5">
        <v>44803</v>
      </c>
      <c r="D2674" s="79" t="s">
        <v>285</v>
      </c>
      <c r="E2674" s="3" t="s">
        <v>99</v>
      </c>
      <c r="F2674" s="66"/>
      <c r="G2674" s="66">
        <v>1802</v>
      </c>
      <c r="H2674" s="4">
        <f t="shared" si="41"/>
        <v>39434.620000000061</v>
      </c>
      <c r="I2674" s="1"/>
      <c r="J2674" s="3" t="s">
        <v>1370</v>
      </c>
      <c r="K2674" s="3"/>
    </row>
    <row r="2675" spans="1:11" s="80" customFormat="1" ht="22.5" hidden="1" customHeight="1" thickBot="1" x14ac:dyDescent="0.35">
      <c r="A2675" s="34">
        <v>2022</v>
      </c>
      <c r="B2675" s="34" t="s">
        <v>135</v>
      </c>
      <c r="C2675" s="19">
        <v>44803</v>
      </c>
      <c r="D2675" s="132" t="s">
        <v>613</v>
      </c>
      <c r="E2675" s="34" t="s">
        <v>310</v>
      </c>
      <c r="F2675" s="71">
        <v>5150</v>
      </c>
      <c r="G2675" s="71"/>
      <c r="H2675" s="22">
        <f t="shared" si="41"/>
        <v>44584.620000000061</v>
      </c>
      <c r="I2675" s="24"/>
      <c r="J2675" s="34" t="s">
        <v>1372</v>
      </c>
      <c r="K2675" s="34"/>
    </row>
    <row r="2676" spans="1:11" s="11" customFormat="1" ht="22.5" hidden="1" customHeight="1" x14ac:dyDescent="0.3">
      <c r="A2676" s="3">
        <v>2022</v>
      </c>
      <c r="B2676" s="3" t="s">
        <v>147</v>
      </c>
      <c r="C2676" s="5">
        <v>44805</v>
      </c>
      <c r="D2676" s="79" t="s">
        <v>589</v>
      </c>
      <c r="E2676" s="3" t="s">
        <v>100</v>
      </c>
      <c r="F2676" s="66"/>
      <c r="G2676" s="66">
        <v>4226</v>
      </c>
      <c r="H2676" s="4">
        <f t="shared" si="41"/>
        <v>40358.620000000061</v>
      </c>
      <c r="I2676" s="1"/>
      <c r="J2676" s="3" t="s">
        <v>1373</v>
      </c>
      <c r="K2676" s="3"/>
    </row>
    <row r="2677" spans="1:11" s="11" customFormat="1" ht="22.5" hidden="1" customHeight="1" x14ac:dyDescent="0.3">
      <c r="A2677" s="3">
        <v>2022</v>
      </c>
      <c r="B2677" s="3" t="s">
        <v>147</v>
      </c>
      <c r="C2677" s="5">
        <v>44805</v>
      </c>
      <c r="D2677" s="79" t="s">
        <v>39</v>
      </c>
      <c r="E2677" s="3" t="s">
        <v>310</v>
      </c>
      <c r="F2677" s="66">
        <v>1150</v>
      </c>
      <c r="G2677" s="66"/>
      <c r="H2677" s="4">
        <f t="shared" si="41"/>
        <v>41508.620000000061</v>
      </c>
      <c r="I2677" s="1"/>
      <c r="J2677" s="119" t="s">
        <v>1387</v>
      </c>
      <c r="K2677" s="3"/>
    </row>
    <row r="2678" spans="1:11" s="11" customFormat="1" ht="22.5" hidden="1" customHeight="1" x14ac:dyDescent="0.3">
      <c r="A2678" s="3">
        <v>2022</v>
      </c>
      <c r="B2678" s="3" t="s">
        <v>147</v>
      </c>
      <c r="C2678" s="5">
        <v>44806</v>
      </c>
      <c r="D2678" s="79" t="s">
        <v>158</v>
      </c>
      <c r="E2678" s="3" t="s">
        <v>310</v>
      </c>
      <c r="F2678" s="66">
        <v>12840</v>
      </c>
      <c r="G2678" s="66"/>
      <c r="H2678" s="4">
        <f t="shared" si="41"/>
        <v>54348.620000000061</v>
      </c>
      <c r="I2678" s="1"/>
      <c r="J2678" s="3" t="s">
        <v>1386</v>
      </c>
      <c r="K2678" s="3"/>
    </row>
    <row r="2679" spans="1:11" s="11" customFormat="1" ht="22.5" hidden="1" customHeight="1" x14ac:dyDescent="0.3">
      <c r="A2679" s="3">
        <v>2022</v>
      </c>
      <c r="B2679" s="3" t="s">
        <v>147</v>
      </c>
      <c r="C2679" s="5">
        <v>44806</v>
      </c>
      <c r="D2679" s="79" t="s">
        <v>608</v>
      </c>
      <c r="E2679" s="3" t="s">
        <v>310</v>
      </c>
      <c r="F2679" s="66">
        <v>2250</v>
      </c>
      <c r="G2679" s="66"/>
      <c r="H2679" s="4">
        <f t="shared" si="41"/>
        <v>56598.620000000061</v>
      </c>
      <c r="I2679" s="1"/>
      <c r="J2679" s="3" t="s">
        <v>1377</v>
      </c>
      <c r="K2679" s="3"/>
    </row>
    <row r="2680" spans="1:11" s="11" customFormat="1" ht="22.5" hidden="1" customHeight="1" x14ac:dyDescent="0.3">
      <c r="A2680" s="3">
        <v>2022</v>
      </c>
      <c r="B2680" s="3" t="s">
        <v>147</v>
      </c>
      <c r="C2680" s="5">
        <v>44809</v>
      </c>
      <c r="D2680" s="79" t="s">
        <v>323</v>
      </c>
      <c r="E2680" s="3" t="s">
        <v>99</v>
      </c>
      <c r="F2680" s="66"/>
      <c r="G2680" s="66">
        <v>10000</v>
      </c>
      <c r="H2680" s="4">
        <f t="shared" si="41"/>
        <v>46598.620000000061</v>
      </c>
      <c r="I2680" s="1"/>
      <c r="J2680" s="3" t="s">
        <v>1385</v>
      </c>
      <c r="K2680" s="3"/>
    </row>
    <row r="2681" spans="1:11" s="11" customFormat="1" ht="29.4" hidden="1" customHeight="1" x14ac:dyDescent="0.3">
      <c r="A2681" s="3">
        <v>2022</v>
      </c>
      <c r="B2681" s="3" t="s">
        <v>147</v>
      </c>
      <c r="C2681" s="5">
        <v>44810</v>
      </c>
      <c r="D2681" s="79" t="s">
        <v>461</v>
      </c>
      <c r="E2681" s="3" t="s">
        <v>310</v>
      </c>
      <c r="F2681" s="66">
        <v>2550</v>
      </c>
      <c r="G2681" s="66"/>
      <c r="H2681" s="4">
        <f t="shared" si="41"/>
        <v>49148.620000000061</v>
      </c>
      <c r="I2681" s="1"/>
      <c r="J2681" s="119" t="s">
        <v>1388</v>
      </c>
      <c r="K2681" s="125" t="s">
        <v>1578</v>
      </c>
    </row>
    <row r="2682" spans="1:11" s="11" customFormat="1" ht="22.5" hidden="1" customHeight="1" x14ac:dyDescent="0.3">
      <c r="A2682" s="3">
        <v>2022</v>
      </c>
      <c r="B2682" s="3" t="s">
        <v>147</v>
      </c>
      <c r="C2682" s="5">
        <v>44811</v>
      </c>
      <c r="D2682" s="79" t="s">
        <v>376</v>
      </c>
      <c r="E2682" s="3" t="s">
        <v>100</v>
      </c>
      <c r="F2682" s="66"/>
      <c r="G2682" s="66">
        <v>800</v>
      </c>
      <c r="H2682" s="4">
        <f t="shared" si="41"/>
        <v>48348.620000000061</v>
      </c>
      <c r="I2682" s="1"/>
      <c r="J2682" s="3" t="s">
        <v>1374</v>
      </c>
      <c r="K2682" s="3"/>
    </row>
    <row r="2683" spans="1:11" s="11" customFormat="1" ht="22.5" hidden="1" customHeight="1" x14ac:dyDescent="0.3">
      <c r="A2683" s="3">
        <v>2022</v>
      </c>
      <c r="B2683" s="3" t="s">
        <v>147</v>
      </c>
      <c r="C2683" s="5">
        <v>44811</v>
      </c>
      <c r="D2683" s="79" t="s">
        <v>504</v>
      </c>
      <c r="E2683" s="3" t="s">
        <v>100</v>
      </c>
      <c r="F2683" s="66"/>
      <c r="G2683" s="66">
        <v>3516</v>
      </c>
      <c r="H2683" s="4">
        <f t="shared" si="41"/>
        <v>44832.620000000061</v>
      </c>
      <c r="I2683" s="1"/>
      <c r="J2683" s="3" t="s">
        <v>1375</v>
      </c>
      <c r="K2683" s="3"/>
    </row>
    <row r="2684" spans="1:11" s="11" customFormat="1" ht="22.5" hidden="1" customHeight="1" x14ac:dyDescent="0.3">
      <c r="A2684" s="3">
        <v>2022</v>
      </c>
      <c r="B2684" s="3" t="s">
        <v>147</v>
      </c>
      <c r="C2684" s="5">
        <v>44811</v>
      </c>
      <c r="D2684" s="79" t="s">
        <v>601</v>
      </c>
      <c r="E2684" s="3" t="s">
        <v>100</v>
      </c>
      <c r="F2684" s="66"/>
      <c r="G2684" s="66">
        <v>2650</v>
      </c>
      <c r="H2684" s="4">
        <f t="shared" si="41"/>
        <v>42182.620000000061</v>
      </c>
      <c r="I2684" s="1"/>
      <c r="J2684" s="3" t="s">
        <v>1376</v>
      </c>
      <c r="K2684" s="3"/>
    </row>
    <row r="2685" spans="1:11" s="11" customFormat="1" ht="22.5" hidden="1" customHeight="1" x14ac:dyDescent="0.3">
      <c r="A2685" s="3">
        <v>2022</v>
      </c>
      <c r="B2685" s="3" t="s">
        <v>147</v>
      </c>
      <c r="C2685" s="5">
        <v>44811</v>
      </c>
      <c r="D2685" s="79" t="s">
        <v>615</v>
      </c>
      <c r="E2685" s="3" t="s">
        <v>99</v>
      </c>
      <c r="F2685" s="66"/>
      <c r="G2685" s="66">
        <v>600</v>
      </c>
      <c r="H2685" s="4">
        <f t="shared" si="41"/>
        <v>41582.620000000061</v>
      </c>
      <c r="I2685" s="1"/>
      <c r="J2685" s="3" t="s">
        <v>1382</v>
      </c>
      <c r="K2685" s="3"/>
    </row>
    <row r="2686" spans="1:11" s="11" customFormat="1" ht="22.5" hidden="1" customHeight="1" x14ac:dyDescent="0.3">
      <c r="A2686" s="3">
        <v>2022</v>
      </c>
      <c r="B2686" s="3" t="s">
        <v>147</v>
      </c>
      <c r="C2686" s="5">
        <v>44811</v>
      </c>
      <c r="D2686" s="79" t="s">
        <v>86</v>
      </c>
      <c r="E2686" s="3" t="s">
        <v>99</v>
      </c>
      <c r="F2686" s="66"/>
      <c r="G2686" s="66">
        <v>18737.099999999999</v>
      </c>
      <c r="H2686" s="4">
        <f t="shared" si="41"/>
        <v>22845.520000000062</v>
      </c>
      <c r="I2686" s="1"/>
      <c r="J2686" s="3" t="s">
        <v>1383</v>
      </c>
      <c r="K2686" s="3"/>
    </row>
    <row r="2687" spans="1:11" s="11" customFormat="1" ht="22.5" hidden="1" customHeight="1" x14ac:dyDescent="0.3">
      <c r="A2687" s="3">
        <v>2022</v>
      </c>
      <c r="B2687" s="3" t="s">
        <v>147</v>
      </c>
      <c r="C2687" s="5">
        <v>44811</v>
      </c>
      <c r="D2687" s="79" t="s">
        <v>1479</v>
      </c>
      <c r="E2687" s="3" t="s">
        <v>99</v>
      </c>
      <c r="F2687" s="66"/>
      <c r="G2687" s="66">
        <v>2100</v>
      </c>
      <c r="H2687" s="4">
        <f t="shared" si="41"/>
        <v>20745.520000000062</v>
      </c>
      <c r="I2687" s="1"/>
      <c r="J2687" s="3" t="s">
        <v>1384</v>
      </c>
      <c r="K2687" s="3"/>
    </row>
    <row r="2688" spans="1:11" s="11" customFormat="1" ht="22.5" hidden="1" customHeight="1" x14ac:dyDescent="0.3">
      <c r="A2688" s="3">
        <v>2022</v>
      </c>
      <c r="B2688" s="3" t="s">
        <v>147</v>
      </c>
      <c r="C2688" s="5">
        <v>44811</v>
      </c>
      <c r="D2688" s="36" t="s">
        <v>26</v>
      </c>
      <c r="E2688" s="3" t="s">
        <v>310</v>
      </c>
      <c r="F2688" s="124">
        <v>2725</v>
      </c>
      <c r="G2688" s="124"/>
      <c r="H2688" s="4">
        <f t="shared" si="41"/>
        <v>23470.520000000062</v>
      </c>
      <c r="I2688" s="1"/>
      <c r="J2688" s="3" t="s">
        <v>1498</v>
      </c>
      <c r="K2688" s="3"/>
    </row>
    <row r="2689" spans="1:11" s="11" customFormat="1" ht="22.5" hidden="1" customHeight="1" x14ac:dyDescent="0.3">
      <c r="A2689" s="3">
        <v>2022</v>
      </c>
      <c r="B2689" s="3" t="s">
        <v>147</v>
      </c>
      <c r="C2689" s="5">
        <v>44813</v>
      </c>
      <c r="D2689" s="79" t="s">
        <v>151</v>
      </c>
      <c r="E2689" s="3" t="s">
        <v>310</v>
      </c>
      <c r="F2689" s="66">
        <v>6324</v>
      </c>
      <c r="G2689" s="66"/>
      <c r="H2689" s="4">
        <f t="shared" si="41"/>
        <v>29794.520000000062</v>
      </c>
      <c r="I2689" s="1"/>
      <c r="J2689" s="3" t="s">
        <v>1378</v>
      </c>
      <c r="K2689" s="3"/>
    </row>
    <row r="2690" spans="1:11" s="11" customFormat="1" ht="22.5" hidden="1" customHeight="1" x14ac:dyDescent="0.3">
      <c r="A2690" s="3">
        <v>2022</v>
      </c>
      <c r="B2690" s="3" t="s">
        <v>147</v>
      </c>
      <c r="C2690" s="5">
        <v>44813</v>
      </c>
      <c r="D2690" s="79" t="s">
        <v>501</v>
      </c>
      <c r="E2690" s="3" t="s">
        <v>100</v>
      </c>
      <c r="F2690" s="66"/>
      <c r="G2690" s="66">
        <v>10000</v>
      </c>
      <c r="H2690" s="4">
        <f t="shared" si="41"/>
        <v>19794.520000000062</v>
      </c>
      <c r="I2690" s="1"/>
      <c r="J2690" s="3" t="s">
        <v>1381</v>
      </c>
      <c r="K2690" s="3"/>
    </row>
    <row r="2691" spans="1:11" s="11" customFormat="1" ht="22.5" hidden="1" customHeight="1" x14ac:dyDescent="0.3">
      <c r="A2691" s="3">
        <v>2022</v>
      </c>
      <c r="B2691" s="3" t="s">
        <v>147</v>
      </c>
      <c r="C2691" s="5">
        <v>44813</v>
      </c>
      <c r="D2691" s="79" t="s">
        <v>547</v>
      </c>
      <c r="E2691" s="3" t="s">
        <v>100</v>
      </c>
      <c r="F2691" s="66"/>
      <c r="G2691" s="66">
        <v>800</v>
      </c>
      <c r="H2691" s="4">
        <f t="shared" si="41"/>
        <v>18994.520000000062</v>
      </c>
      <c r="I2691" s="1"/>
      <c r="J2691" s="3" t="s">
        <v>1379</v>
      </c>
      <c r="K2691" s="3"/>
    </row>
    <row r="2692" spans="1:11" s="11" customFormat="1" ht="22.5" hidden="1" customHeight="1" x14ac:dyDescent="0.3">
      <c r="A2692" s="3">
        <v>2022</v>
      </c>
      <c r="B2692" s="3" t="s">
        <v>147</v>
      </c>
      <c r="C2692" s="5">
        <v>44813</v>
      </c>
      <c r="D2692" s="79" t="s">
        <v>589</v>
      </c>
      <c r="E2692" s="3" t="s">
        <v>100</v>
      </c>
      <c r="F2692" s="66"/>
      <c r="G2692" s="66">
        <v>5535</v>
      </c>
      <c r="H2692" s="4">
        <f t="shared" ref="H2692:H2755" si="42">H2691+F2692-G2692</f>
        <v>13459.520000000062</v>
      </c>
      <c r="I2692" s="1"/>
      <c r="J2692" s="3" t="s">
        <v>1380</v>
      </c>
      <c r="K2692" s="3"/>
    </row>
    <row r="2693" spans="1:11" s="11" customFormat="1" ht="22.5" hidden="1" customHeight="1" x14ac:dyDescent="0.3">
      <c r="A2693" s="3">
        <v>2022</v>
      </c>
      <c r="B2693" s="3" t="s">
        <v>147</v>
      </c>
      <c r="C2693" s="5">
        <v>44817</v>
      </c>
      <c r="D2693" s="79" t="s">
        <v>1212</v>
      </c>
      <c r="E2693" s="3" t="s">
        <v>100</v>
      </c>
      <c r="F2693" s="66"/>
      <c r="G2693" s="66">
        <v>5000</v>
      </c>
      <c r="H2693" s="4">
        <f t="shared" si="42"/>
        <v>8459.5200000000623</v>
      </c>
      <c r="I2693" s="1"/>
      <c r="J2693" s="3" t="s">
        <v>1393</v>
      </c>
      <c r="K2693" s="3"/>
    </row>
    <row r="2694" spans="1:11" s="11" customFormat="1" ht="22.5" hidden="1" customHeight="1" x14ac:dyDescent="0.3">
      <c r="A2694" s="3">
        <v>2022</v>
      </c>
      <c r="B2694" s="3" t="s">
        <v>147</v>
      </c>
      <c r="C2694" s="5">
        <v>44818</v>
      </c>
      <c r="D2694" s="79" t="s">
        <v>42</v>
      </c>
      <c r="E2694" s="3" t="s">
        <v>99</v>
      </c>
      <c r="F2694" s="66"/>
      <c r="G2694" s="66">
        <v>3792</v>
      </c>
      <c r="H2694" s="4">
        <f t="shared" si="42"/>
        <v>4667.5200000000623</v>
      </c>
      <c r="I2694" s="1"/>
      <c r="J2694" s="3" t="s">
        <v>1322</v>
      </c>
      <c r="K2694" s="3"/>
    </row>
    <row r="2695" spans="1:11" s="11" customFormat="1" ht="22.5" hidden="1" customHeight="1" x14ac:dyDescent="0.3">
      <c r="A2695" s="3">
        <v>2022</v>
      </c>
      <c r="B2695" s="3" t="s">
        <v>147</v>
      </c>
      <c r="C2695" s="5">
        <v>44818</v>
      </c>
      <c r="D2695" s="79" t="s">
        <v>30</v>
      </c>
      <c r="E2695" s="3" t="s">
        <v>99</v>
      </c>
      <c r="F2695" s="66"/>
      <c r="G2695" s="66">
        <v>346.5</v>
      </c>
      <c r="H2695" s="4">
        <f t="shared" si="42"/>
        <v>4321.0200000000623</v>
      </c>
      <c r="I2695" s="1"/>
      <c r="J2695" s="3" t="s">
        <v>1323</v>
      </c>
      <c r="K2695" s="3"/>
    </row>
    <row r="2696" spans="1:11" s="11" customFormat="1" ht="22.5" hidden="1" customHeight="1" x14ac:dyDescent="0.3">
      <c r="A2696" s="3">
        <v>2022</v>
      </c>
      <c r="B2696" s="3" t="s">
        <v>147</v>
      </c>
      <c r="C2696" s="5">
        <v>44818</v>
      </c>
      <c r="D2696" s="79" t="s">
        <v>112</v>
      </c>
      <c r="E2696" s="3" t="s">
        <v>99</v>
      </c>
      <c r="F2696" s="66"/>
      <c r="G2696" s="66">
        <v>61.6</v>
      </c>
      <c r="H2696" s="4">
        <f t="shared" si="42"/>
        <v>4259.4200000000619</v>
      </c>
      <c r="I2696" s="1"/>
      <c r="J2696" s="3" t="s">
        <v>1324</v>
      </c>
      <c r="K2696" s="3"/>
    </row>
    <row r="2697" spans="1:11" s="11" customFormat="1" ht="22.5" hidden="1" customHeight="1" x14ac:dyDescent="0.3">
      <c r="A2697" s="3">
        <v>2022</v>
      </c>
      <c r="B2697" s="3" t="s">
        <v>147</v>
      </c>
      <c r="C2697" s="5">
        <v>44818</v>
      </c>
      <c r="D2697" s="79" t="s">
        <v>35</v>
      </c>
      <c r="E2697" s="3" t="s">
        <v>99</v>
      </c>
      <c r="F2697" s="66"/>
      <c r="G2697" s="66">
        <v>255</v>
      </c>
      <c r="H2697" s="4">
        <f t="shared" si="42"/>
        <v>4004.4200000000619</v>
      </c>
      <c r="I2697" s="1"/>
      <c r="J2697" s="3" t="s">
        <v>1394</v>
      </c>
      <c r="K2697" s="3"/>
    </row>
    <row r="2698" spans="1:11" s="11" customFormat="1" ht="22.5" hidden="1" customHeight="1" x14ac:dyDescent="0.3">
      <c r="A2698" s="3">
        <v>2022</v>
      </c>
      <c r="B2698" s="3" t="s">
        <v>147</v>
      </c>
      <c r="C2698" s="5">
        <v>44824</v>
      </c>
      <c r="D2698" s="79" t="s">
        <v>313</v>
      </c>
      <c r="E2698" s="3" t="s">
        <v>99</v>
      </c>
      <c r="F2698" s="66">
        <v>20000</v>
      </c>
      <c r="G2698" s="66"/>
      <c r="H2698" s="4">
        <f t="shared" si="42"/>
        <v>24004.420000000064</v>
      </c>
      <c r="I2698" s="1"/>
      <c r="J2698" s="3" t="s">
        <v>1407</v>
      </c>
      <c r="K2698" s="3"/>
    </row>
    <row r="2699" spans="1:11" s="11" customFormat="1" ht="22.5" hidden="1" customHeight="1" x14ac:dyDescent="0.3">
      <c r="A2699" s="3">
        <v>2022</v>
      </c>
      <c r="B2699" s="3" t="s">
        <v>147</v>
      </c>
      <c r="C2699" s="5">
        <v>44824</v>
      </c>
      <c r="D2699" s="79" t="s">
        <v>323</v>
      </c>
      <c r="E2699" s="3" t="s">
        <v>99</v>
      </c>
      <c r="F2699" s="66"/>
      <c r="G2699" s="66">
        <v>5000</v>
      </c>
      <c r="H2699" s="4">
        <f t="shared" si="42"/>
        <v>19004.420000000064</v>
      </c>
      <c r="I2699" s="1"/>
      <c r="J2699" s="3" t="s">
        <v>1408</v>
      </c>
      <c r="K2699" s="3"/>
    </row>
    <row r="2700" spans="1:11" s="11" customFormat="1" ht="22.5" hidden="1" customHeight="1" x14ac:dyDescent="0.3">
      <c r="A2700" s="3">
        <v>2022</v>
      </c>
      <c r="B2700" s="3" t="s">
        <v>147</v>
      </c>
      <c r="C2700" s="5">
        <v>44824</v>
      </c>
      <c r="D2700" s="79" t="s">
        <v>359</v>
      </c>
      <c r="E2700" s="3" t="s">
        <v>310</v>
      </c>
      <c r="F2700" s="66">
        <v>4650</v>
      </c>
      <c r="G2700" s="66"/>
      <c r="H2700" s="4">
        <f t="shared" si="42"/>
        <v>23654.420000000064</v>
      </c>
      <c r="I2700" s="1"/>
      <c r="J2700" s="3" t="s">
        <v>1410</v>
      </c>
      <c r="K2700" s="3"/>
    </row>
    <row r="2701" spans="1:11" s="11" customFormat="1" ht="22.5" hidden="1" customHeight="1" x14ac:dyDescent="0.3">
      <c r="A2701" s="3">
        <v>2022</v>
      </c>
      <c r="B2701" s="3" t="s">
        <v>147</v>
      </c>
      <c r="C2701" s="5">
        <v>44825</v>
      </c>
      <c r="D2701" s="79" t="s">
        <v>312</v>
      </c>
      <c r="E2701" s="3" t="s">
        <v>99</v>
      </c>
      <c r="F2701" s="66"/>
      <c r="G2701" s="66">
        <v>50</v>
      </c>
      <c r="H2701" s="4">
        <f t="shared" si="42"/>
        <v>23604.420000000064</v>
      </c>
      <c r="I2701" s="1"/>
      <c r="J2701" s="3" t="s">
        <v>1409</v>
      </c>
      <c r="K2701" s="3"/>
    </row>
    <row r="2702" spans="1:11" s="11" customFormat="1" ht="22.5" hidden="1" customHeight="1" x14ac:dyDescent="0.3">
      <c r="A2702" s="3">
        <v>2022</v>
      </c>
      <c r="B2702" s="3" t="s">
        <v>147</v>
      </c>
      <c r="C2702" s="5">
        <v>44828</v>
      </c>
      <c r="D2702" s="79" t="s">
        <v>323</v>
      </c>
      <c r="E2702" s="3" t="s">
        <v>99</v>
      </c>
      <c r="F2702" s="66"/>
      <c r="G2702" s="66">
        <v>5000</v>
      </c>
      <c r="H2702" s="4">
        <f t="shared" si="42"/>
        <v>18604.420000000064</v>
      </c>
      <c r="I2702" s="1"/>
      <c r="J2702" s="3" t="s">
        <v>1412</v>
      </c>
      <c r="K2702" s="3"/>
    </row>
    <row r="2703" spans="1:11" s="11" customFormat="1" ht="22.5" hidden="1" customHeight="1" x14ac:dyDescent="0.3">
      <c r="A2703" s="3">
        <v>2022</v>
      </c>
      <c r="B2703" s="3" t="s">
        <v>147</v>
      </c>
      <c r="C2703" s="5">
        <v>44830</v>
      </c>
      <c r="D2703" s="79" t="s">
        <v>183</v>
      </c>
      <c r="E2703" s="3" t="s">
        <v>310</v>
      </c>
      <c r="F2703" s="66">
        <v>1875.9</v>
      </c>
      <c r="G2703" s="66"/>
      <c r="H2703" s="4">
        <f t="shared" si="42"/>
        <v>20480.320000000065</v>
      </c>
      <c r="I2703" s="1"/>
      <c r="J2703" s="3" t="s">
        <v>1416</v>
      </c>
      <c r="K2703" s="3"/>
    </row>
    <row r="2704" spans="1:11" s="11" customFormat="1" ht="22.5" hidden="1" customHeight="1" x14ac:dyDescent="0.3">
      <c r="A2704" s="3">
        <v>2022</v>
      </c>
      <c r="B2704" s="3" t="s">
        <v>147</v>
      </c>
      <c r="C2704" s="5">
        <v>44831</v>
      </c>
      <c r="D2704" s="79" t="s">
        <v>313</v>
      </c>
      <c r="E2704" s="3" t="s">
        <v>99</v>
      </c>
      <c r="F2704" s="66">
        <v>30000</v>
      </c>
      <c r="G2704" s="66"/>
      <c r="H2704" s="4">
        <f t="shared" si="42"/>
        <v>50480.320000000065</v>
      </c>
      <c r="I2704" s="1"/>
      <c r="J2704" s="3" t="s">
        <v>1417</v>
      </c>
      <c r="K2704" s="3"/>
    </row>
    <row r="2705" spans="1:11" s="11" customFormat="1" ht="22.5" hidden="1" customHeight="1" x14ac:dyDescent="0.3">
      <c r="A2705" s="3">
        <v>2022</v>
      </c>
      <c r="B2705" s="3" t="s">
        <v>147</v>
      </c>
      <c r="C2705" s="5">
        <v>44831</v>
      </c>
      <c r="D2705" s="79" t="s">
        <v>283</v>
      </c>
      <c r="E2705" s="3" t="s">
        <v>100</v>
      </c>
      <c r="F2705" s="66"/>
      <c r="G2705" s="66">
        <v>6211.85</v>
      </c>
      <c r="H2705" s="4">
        <f t="shared" si="42"/>
        <v>44268.470000000067</v>
      </c>
      <c r="I2705" s="1"/>
      <c r="J2705" s="3" t="s">
        <v>1420</v>
      </c>
      <c r="K2705" s="3"/>
    </row>
    <row r="2706" spans="1:11" s="11" customFormat="1" ht="22.5" hidden="1" customHeight="1" x14ac:dyDescent="0.3">
      <c r="A2706" s="3">
        <v>2022</v>
      </c>
      <c r="B2706" s="3" t="s">
        <v>147</v>
      </c>
      <c r="C2706" s="5">
        <v>44831</v>
      </c>
      <c r="D2706" s="79" t="s">
        <v>547</v>
      </c>
      <c r="E2706" s="3" t="s">
        <v>100</v>
      </c>
      <c r="F2706" s="66"/>
      <c r="G2706" s="66">
        <v>800</v>
      </c>
      <c r="H2706" s="4">
        <f t="shared" si="42"/>
        <v>43468.470000000067</v>
      </c>
      <c r="I2706" s="1"/>
      <c r="J2706" s="3" t="s">
        <v>1422</v>
      </c>
      <c r="K2706" s="3"/>
    </row>
    <row r="2707" spans="1:11" s="11" customFormat="1" ht="22.5" hidden="1" customHeight="1" x14ac:dyDescent="0.3">
      <c r="A2707" s="3">
        <v>2022</v>
      </c>
      <c r="B2707" s="3" t="s">
        <v>147</v>
      </c>
      <c r="C2707" s="5">
        <v>44831</v>
      </c>
      <c r="D2707" s="79" t="s">
        <v>1415</v>
      </c>
      <c r="E2707" s="3" t="s">
        <v>99</v>
      </c>
      <c r="F2707" s="66"/>
      <c r="G2707" s="66">
        <v>47.05</v>
      </c>
      <c r="H2707" s="4">
        <f t="shared" si="42"/>
        <v>43421.420000000064</v>
      </c>
      <c r="I2707" s="1"/>
      <c r="J2707" s="3" t="s">
        <v>1427</v>
      </c>
      <c r="K2707" s="3"/>
    </row>
    <row r="2708" spans="1:11" s="11" customFormat="1" ht="22.5" hidden="1" customHeight="1" x14ac:dyDescent="0.3">
      <c r="A2708" s="3">
        <v>2022</v>
      </c>
      <c r="B2708" s="3" t="s">
        <v>147</v>
      </c>
      <c r="C2708" s="5">
        <v>44831</v>
      </c>
      <c r="D2708" s="79" t="s">
        <v>462</v>
      </c>
      <c r="E2708" s="3" t="s">
        <v>100</v>
      </c>
      <c r="F2708" s="66"/>
      <c r="G2708" s="66">
        <v>3753.92</v>
      </c>
      <c r="H2708" s="4">
        <f t="shared" si="42"/>
        <v>39667.500000000065</v>
      </c>
      <c r="I2708" s="1"/>
      <c r="J2708" s="3" t="s">
        <v>1423</v>
      </c>
      <c r="K2708" s="3"/>
    </row>
    <row r="2709" spans="1:11" s="11" customFormat="1" ht="22.5" hidden="1" customHeight="1" x14ac:dyDescent="0.3">
      <c r="A2709" s="3">
        <v>2022</v>
      </c>
      <c r="B2709" s="3" t="s">
        <v>147</v>
      </c>
      <c r="C2709" s="5">
        <v>44831</v>
      </c>
      <c r="D2709" s="79" t="s">
        <v>610</v>
      </c>
      <c r="E2709" s="3" t="s">
        <v>100</v>
      </c>
      <c r="F2709" s="66"/>
      <c r="G2709" s="66">
        <v>10570</v>
      </c>
      <c r="H2709" s="4">
        <f t="shared" si="42"/>
        <v>29097.500000000065</v>
      </c>
      <c r="I2709" s="1"/>
      <c r="J2709" s="3" t="s">
        <v>1424</v>
      </c>
      <c r="K2709" s="3"/>
    </row>
    <row r="2710" spans="1:11" s="11" customFormat="1" ht="22.5" hidden="1" customHeight="1" x14ac:dyDescent="0.3">
      <c r="A2710" s="3">
        <v>2022</v>
      </c>
      <c r="B2710" s="3" t="s">
        <v>147</v>
      </c>
      <c r="C2710" s="5">
        <v>44831</v>
      </c>
      <c r="D2710" s="79" t="s">
        <v>520</v>
      </c>
      <c r="E2710" s="3" t="s">
        <v>100</v>
      </c>
      <c r="F2710" s="66"/>
      <c r="G2710" s="66">
        <v>830</v>
      </c>
      <c r="H2710" s="4">
        <f t="shared" si="42"/>
        <v>28267.500000000065</v>
      </c>
      <c r="I2710" s="1"/>
      <c r="J2710" s="3" t="s">
        <v>1425</v>
      </c>
      <c r="K2710" s="3"/>
    </row>
    <row r="2711" spans="1:11" s="11" customFormat="1" ht="22.5" hidden="1" customHeight="1" x14ac:dyDescent="0.3">
      <c r="A2711" s="3">
        <v>2022</v>
      </c>
      <c r="B2711" s="3" t="s">
        <v>147</v>
      </c>
      <c r="C2711" s="5">
        <v>44831</v>
      </c>
      <c r="D2711" s="79" t="s">
        <v>612</v>
      </c>
      <c r="E2711" s="3" t="s">
        <v>100</v>
      </c>
      <c r="F2711" s="66"/>
      <c r="G2711" s="66">
        <v>9842.6</v>
      </c>
      <c r="H2711" s="4">
        <f t="shared" si="42"/>
        <v>18424.900000000067</v>
      </c>
      <c r="I2711" s="1"/>
      <c r="J2711" s="3" t="s">
        <v>1426</v>
      </c>
      <c r="K2711" s="3"/>
    </row>
    <row r="2712" spans="1:11" s="11" customFormat="1" ht="22.5" hidden="1" customHeight="1" x14ac:dyDescent="0.3">
      <c r="A2712" s="3">
        <v>2022</v>
      </c>
      <c r="B2712" s="3" t="s">
        <v>147</v>
      </c>
      <c r="C2712" s="5">
        <v>44831</v>
      </c>
      <c r="D2712" s="79" t="s">
        <v>562</v>
      </c>
      <c r="E2712" s="3" t="s">
        <v>99</v>
      </c>
      <c r="F2712" s="66"/>
      <c r="G2712" s="66">
        <v>268.85000000000002</v>
      </c>
      <c r="H2712" s="4">
        <f t="shared" si="42"/>
        <v>18156.050000000068</v>
      </c>
      <c r="I2712" s="1"/>
      <c r="J2712" s="3" t="s">
        <v>1421</v>
      </c>
      <c r="K2712" s="3"/>
    </row>
    <row r="2713" spans="1:11" s="11" customFormat="1" ht="22.5" hidden="1" customHeight="1" x14ac:dyDescent="0.3">
      <c r="A2713" s="3">
        <v>2022</v>
      </c>
      <c r="B2713" s="3" t="s">
        <v>147</v>
      </c>
      <c r="C2713" s="5">
        <v>44832</v>
      </c>
      <c r="D2713" s="79" t="s">
        <v>582</v>
      </c>
      <c r="E2713" s="3" t="s">
        <v>310</v>
      </c>
      <c r="F2713" s="66">
        <v>1160</v>
      </c>
      <c r="G2713" s="66"/>
      <c r="H2713" s="4">
        <f t="shared" si="42"/>
        <v>19316.050000000068</v>
      </c>
      <c r="I2713" s="1"/>
      <c r="J2713" s="3" t="s">
        <v>1428</v>
      </c>
      <c r="K2713" s="3"/>
    </row>
    <row r="2714" spans="1:11" s="11" customFormat="1" ht="22.5" hidden="1" customHeight="1" x14ac:dyDescent="0.3">
      <c r="A2714" s="3">
        <v>2022</v>
      </c>
      <c r="B2714" s="3" t="s">
        <v>147</v>
      </c>
      <c r="C2714" s="5">
        <v>44832</v>
      </c>
      <c r="D2714" s="79" t="s">
        <v>548</v>
      </c>
      <c r="E2714" s="3" t="s">
        <v>310</v>
      </c>
      <c r="F2714" s="66">
        <v>1350</v>
      </c>
      <c r="G2714" s="66"/>
      <c r="H2714" s="4">
        <f t="shared" si="42"/>
        <v>20666.050000000068</v>
      </c>
      <c r="I2714" s="1"/>
      <c r="J2714" s="3" t="s">
        <v>1429</v>
      </c>
      <c r="K2714" s="3"/>
    </row>
    <row r="2715" spans="1:11" s="11" customFormat="1" ht="22.5" hidden="1" customHeight="1" x14ac:dyDescent="0.3">
      <c r="A2715" s="3">
        <v>2022</v>
      </c>
      <c r="B2715" s="3" t="s">
        <v>147</v>
      </c>
      <c r="C2715" s="5">
        <v>44833</v>
      </c>
      <c r="D2715" s="79" t="s">
        <v>45</v>
      </c>
      <c r="E2715" s="3" t="s">
        <v>310</v>
      </c>
      <c r="F2715" s="66">
        <v>16280</v>
      </c>
      <c r="G2715" s="66"/>
      <c r="H2715" s="4">
        <f t="shared" si="42"/>
        <v>36946.050000000068</v>
      </c>
      <c r="I2715" s="1"/>
      <c r="J2715" s="3" t="s">
        <v>1430</v>
      </c>
      <c r="K2715" s="3"/>
    </row>
    <row r="2716" spans="1:11" s="11" customFormat="1" ht="22.5" hidden="1" customHeight="1" x14ac:dyDescent="0.3">
      <c r="A2716" s="3">
        <v>2022</v>
      </c>
      <c r="B2716" s="3" t="s">
        <v>147</v>
      </c>
      <c r="C2716" s="5">
        <v>44833</v>
      </c>
      <c r="D2716" s="79" t="s">
        <v>613</v>
      </c>
      <c r="E2716" s="3" t="s">
        <v>310</v>
      </c>
      <c r="F2716" s="66">
        <v>11300</v>
      </c>
      <c r="G2716" s="66"/>
      <c r="H2716" s="4">
        <f t="shared" si="42"/>
        <v>48246.050000000068</v>
      </c>
      <c r="I2716" s="1"/>
      <c r="J2716" s="3" t="s">
        <v>1431</v>
      </c>
      <c r="K2716" s="3"/>
    </row>
    <row r="2717" spans="1:11" s="11" customFormat="1" ht="22.5" hidden="1" customHeight="1" x14ac:dyDescent="0.3">
      <c r="A2717" s="3">
        <v>2022</v>
      </c>
      <c r="B2717" s="3" t="s">
        <v>147</v>
      </c>
      <c r="C2717" s="5">
        <v>44833</v>
      </c>
      <c r="D2717" s="79" t="s">
        <v>313</v>
      </c>
      <c r="E2717" s="3" t="s">
        <v>99</v>
      </c>
      <c r="F2717" s="66">
        <v>20000</v>
      </c>
      <c r="G2717" s="66"/>
      <c r="H2717" s="4">
        <f t="shared" si="42"/>
        <v>68246.050000000076</v>
      </c>
      <c r="I2717" s="1"/>
      <c r="J2717" s="3" t="s">
        <v>1432</v>
      </c>
      <c r="K2717" s="3"/>
    </row>
    <row r="2718" spans="1:11" s="11" customFormat="1" ht="22.5" hidden="1" customHeight="1" x14ac:dyDescent="0.3">
      <c r="A2718" s="3">
        <v>2022</v>
      </c>
      <c r="B2718" s="3" t="s">
        <v>147</v>
      </c>
      <c r="C2718" s="5">
        <v>44833</v>
      </c>
      <c r="D2718" s="79" t="s">
        <v>404</v>
      </c>
      <c r="E2718" s="3" t="s">
        <v>100</v>
      </c>
      <c r="F2718" s="66"/>
      <c r="G2718" s="66">
        <v>420</v>
      </c>
      <c r="H2718" s="4">
        <f t="shared" si="42"/>
        <v>67826.050000000076</v>
      </c>
      <c r="I2718" s="1"/>
      <c r="J2718" s="3" t="s">
        <v>1434</v>
      </c>
      <c r="K2718" s="3"/>
    </row>
    <row r="2719" spans="1:11" s="11" customFormat="1" ht="22.5" hidden="1" customHeight="1" x14ac:dyDescent="0.3">
      <c r="A2719" s="3">
        <v>2022</v>
      </c>
      <c r="B2719" s="3" t="s">
        <v>147</v>
      </c>
      <c r="C2719" s="5">
        <v>44833</v>
      </c>
      <c r="D2719" s="79" t="s">
        <v>473</v>
      </c>
      <c r="E2719" s="3" t="s">
        <v>100</v>
      </c>
      <c r="F2719" s="66"/>
      <c r="G2719" s="66">
        <v>2100</v>
      </c>
      <c r="H2719" s="4">
        <f t="shared" si="42"/>
        <v>65726.050000000076</v>
      </c>
      <c r="I2719" s="1"/>
      <c r="J2719" s="3" t="s">
        <v>1433</v>
      </c>
      <c r="K2719" s="3"/>
    </row>
    <row r="2720" spans="1:11" s="11" customFormat="1" ht="22.5" hidden="1" customHeight="1" x14ac:dyDescent="0.3">
      <c r="A2720" s="3">
        <v>2022</v>
      </c>
      <c r="B2720" s="3" t="s">
        <v>147</v>
      </c>
      <c r="C2720" s="5">
        <v>44833</v>
      </c>
      <c r="D2720" s="79" t="s">
        <v>111</v>
      </c>
      <c r="E2720" s="3" t="s">
        <v>100</v>
      </c>
      <c r="F2720" s="66"/>
      <c r="G2720" s="66">
        <v>1600</v>
      </c>
      <c r="H2720" s="4">
        <f t="shared" si="42"/>
        <v>64126.050000000076</v>
      </c>
      <c r="I2720" s="1"/>
      <c r="J2720" s="3" t="s">
        <v>1435</v>
      </c>
      <c r="K2720" s="3"/>
    </row>
    <row r="2721" spans="1:11" s="11" customFormat="1" ht="22.5" hidden="1" customHeight="1" x14ac:dyDescent="0.3">
      <c r="A2721" s="3">
        <v>2022</v>
      </c>
      <c r="B2721" s="3" t="s">
        <v>147</v>
      </c>
      <c r="C2721" s="5">
        <v>44833</v>
      </c>
      <c r="D2721" s="79" t="s">
        <v>261</v>
      </c>
      <c r="E2721" s="3" t="s">
        <v>100</v>
      </c>
      <c r="F2721" s="66"/>
      <c r="G2721" s="66">
        <v>6550</v>
      </c>
      <c r="H2721" s="4">
        <f t="shared" si="42"/>
        <v>57576.050000000076</v>
      </c>
      <c r="I2721" s="1"/>
      <c r="J2721" s="3" t="s">
        <v>1436</v>
      </c>
      <c r="K2721" s="3"/>
    </row>
    <row r="2722" spans="1:11" s="11" customFormat="1" ht="22.5" hidden="1" customHeight="1" x14ac:dyDescent="0.3">
      <c r="A2722" s="3">
        <v>2022</v>
      </c>
      <c r="B2722" s="3" t="s">
        <v>147</v>
      </c>
      <c r="C2722" s="5">
        <v>44833</v>
      </c>
      <c r="D2722" s="79" t="s">
        <v>285</v>
      </c>
      <c r="E2722" s="3" t="s">
        <v>100</v>
      </c>
      <c r="F2722" s="66"/>
      <c r="G2722" s="66">
        <v>1802</v>
      </c>
      <c r="H2722" s="4">
        <f t="shared" si="42"/>
        <v>55774.050000000076</v>
      </c>
      <c r="I2722" s="1"/>
      <c r="J2722" s="3" t="s">
        <v>1437</v>
      </c>
      <c r="K2722" s="3"/>
    </row>
    <row r="2723" spans="1:11" s="80" customFormat="1" ht="22.5" hidden="1" customHeight="1" thickBot="1" x14ac:dyDescent="0.35">
      <c r="A2723" s="34">
        <v>2022</v>
      </c>
      <c r="B2723" s="34" t="s">
        <v>147</v>
      </c>
      <c r="C2723" s="19">
        <v>44833</v>
      </c>
      <c r="D2723" s="132" t="s">
        <v>322</v>
      </c>
      <c r="E2723" s="34" t="s">
        <v>100</v>
      </c>
      <c r="F2723" s="71"/>
      <c r="G2723" s="71">
        <v>10000</v>
      </c>
      <c r="H2723" s="22">
        <f t="shared" si="42"/>
        <v>45774.050000000076</v>
      </c>
      <c r="I2723" s="24"/>
      <c r="J2723" s="34" t="s">
        <v>1438</v>
      </c>
      <c r="K2723" s="34"/>
    </row>
    <row r="2724" spans="1:11" s="11" customFormat="1" ht="22.5" hidden="1" customHeight="1" x14ac:dyDescent="0.3">
      <c r="A2724" s="3">
        <v>2022</v>
      </c>
      <c r="B2724" s="3" t="s">
        <v>459</v>
      </c>
      <c r="C2724" s="5">
        <v>44835</v>
      </c>
      <c r="D2724" s="79" t="s">
        <v>312</v>
      </c>
      <c r="E2724" s="3" t="s">
        <v>99</v>
      </c>
      <c r="F2724" s="66"/>
      <c r="G2724" s="66">
        <v>40</v>
      </c>
      <c r="H2724" s="4">
        <f t="shared" si="42"/>
        <v>45734.050000000076</v>
      </c>
      <c r="I2724" s="1"/>
      <c r="J2724" s="3" t="s">
        <v>1449</v>
      </c>
      <c r="K2724" s="3"/>
    </row>
    <row r="2725" spans="1:11" s="11" customFormat="1" ht="22.5" hidden="1" customHeight="1" x14ac:dyDescent="0.3">
      <c r="A2725" s="3">
        <v>2022</v>
      </c>
      <c r="B2725" s="3" t="s">
        <v>459</v>
      </c>
      <c r="C2725" s="5">
        <v>44835</v>
      </c>
      <c r="D2725" s="79" t="s">
        <v>39</v>
      </c>
      <c r="E2725" s="3" t="s">
        <v>310</v>
      </c>
      <c r="F2725" s="66">
        <v>2350</v>
      </c>
      <c r="G2725" s="66"/>
      <c r="H2725" s="4">
        <f t="shared" si="42"/>
        <v>48084.050000000076</v>
      </c>
      <c r="I2725" s="1"/>
      <c r="J2725" s="3" t="s">
        <v>1459</v>
      </c>
      <c r="K2725" s="3"/>
    </row>
    <row r="2726" spans="1:11" s="11" customFormat="1" ht="22.5" hidden="1" customHeight="1" x14ac:dyDescent="0.3">
      <c r="A2726" s="3">
        <v>2022</v>
      </c>
      <c r="B2726" s="3" t="s">
        <v>459</v>
      </c>
      <c r="C2726" s="5">
        <v>44837</v>
      </c>
      <c r="D2726" s="79" t="s">
        <v>461</v>
      </c>
      <c r="E2726" s="3" t="s">
        <v>310</v>
      </c>
      <c r="F2726" s="66">
        <v>2400</v>
      </c>
      <c r="G2726" s="66"/>
      <c r="H2726" s="4">
        <f t="shared" si="42"/>
        <v>50484.050000000076</v>
      </c>
      <c r="I2726" s="1"/>
      <c r="J2726" s="3" t="s">
        <v>1460</v>
      </c>
      <c r="K2726" s="3" t="s">
        <v>1579</v>
      </c>
    </row>
    <row r="2727" spans="1:11" s="11" customFormat="1" ht="22.5" hidden="1" customHeight="1" x14ac:dyDescent="0.3">
      <c r="A2727" s="3">
        <v>2022</v>
      </c>
      <c r="B2727" s="3" t="s">
        <v>459</v>
      </c>
      <c r="C2727" s="5">
        <v>44838</v>
      </c>
      <c r="D2727" s="79" t="s">
        <v>323</v>
      </c>
      <c r="E2727" s="3" t="s">
        <v>99</v>
      </c>
      <c r="F2727" s="66"/>
      <c r="G2727" s="66">
        <v>5000</v>
      </c>
      <c r="H2727" s="4">
        <f t="shared" si="42"/>
        <v>45484.050000000076</v>
      </c>
      <c r="I2727" s="1"/>
      <c r="J2727" s="3" t="s">
        <v>1450</v>
      </c>
      <c r="K2727" s="3"/>
    </row>
    <row r="2728" spans="1:11" s="11" customFormat="1" ht="22.5" hidden="1" customHeight="1" x14ac:dyDescent="0.3">
      <c r="A2728" s="3">
        <v>2022</v>
      </c>
      <c r="B2728" s="3" t="s">
        <v>459</v>
      </c>
      <c r="C2728" s="5">
        <v>44839</v>
      </c>
      <c r="D2728" s="79" t="s">
        <v>158</v>
      </c>
      <c r="E2728" s="3" t="s">
        <v>310</v>
      </c>
      <c r="F2728" s="66">
        <v>11620</v>
      </c>
      <c r="G2728" s="66"/>
      <c r="H2728" s="4">
        <f t="shared" si="42"/>
        <v>57104.050000000076</v>
      </c>
      <c r="I2728" s="1"/>
      <c r="J2728" s="3" t="s">
        <v>1462</v>
      </c>
      <c r="K2728" s="3"/>
    </row>
    <row r="2729" spans="1:11" s="11" customFormat="1" ht="30.6" hidden="1" customHeight="1" x14ac:dyDescent="0.3">
      <c r="A2729" s="3">
        <v>2022</v>
      </c>
      <c r="B2729" s="3" t="s">
        <v>459</v>
      </c>
      <c r="C2729" s="5">
        <v>44839</v>
      </c>
      <c r="D2729" s="79" t="s">
        <v>461</v>
      </c>
      <c r="E2729" s="3" t="s">
        <v>310</v>
      </c>
      <c r="F2729" s="66">
        <v>2400</v>
      </c>
      <c r="G2729" s="66"/>
      <c r="H2729" s="4">
        <f t="shared" si="42"/>
        <v>59504.050000000076</v>
      </c>
      <c r="I2729" s="1"/>
      <c r="J2729" s="3" t="s">
        <v>1461</v>
      </c>
      <c r="K2729" s="125" t="s">
        <v>1580</v>
      </c>
    </row>
    <row r="2730" spans="1:11" s="11" customFormat="1" ht="22.5" hidden="1" customHeight="1" x14ac:dyDescent="0.3">
      <c r="A2730" s="3">
        <v>2022</v>
      </c>
      <c r="B2730" s="3" t="s">
        <v>459</v>
      </c>
      <c r="C2730" s="5">
        <v>44839</v>
      </c>
      <c r="D2730" s="36" t="s">
        <v>26</v>
      </c>
      <c r="E2730" s="3" t="s">
        <v>310</v>
      </c>
      <c r="F2730" s="124">
        <v>2600</v>
      </c>
      <c r="G2730" s="124"/>
      <c r="H2730" s="4">
        <f t="shared" si="42"/>
        <v>62104.050000000076</v>
      </c>
      <c r="I2730" s="1"/>
      <c r="J2730" s="3" t="s">
        <v>1499</v>
      </c>
      <c r="K2730" s="3"/>
    </row>
    <row r="2731" spans="1:11" s="11" customFormat="1" ht="22.5" hidden="1" customHeight="1" x14ac:dyDescent="0.3">
      <c r="A2731" s="3">
        <v>2022</v>
      </c>
      <c r="B2731" s="3" t="s">
        <v>459</v>
      </c>
      <c r="C2731" s="5">
        <v>44840</v>
      </c>
      <c r="D2731" s="79" t="s">
        <v>461</v>
      </c>
      <c r="E2731" s="3" t="s">
        <v>310</v>
      </c>
      <c r="F2731" s="66">
        <v>1200</v>
      </c>
      <c r="G2731" s="66"/>
      <c r="H2731" s="4">
        <f t="shared" si="42"/>
        <v>63304.050000000076</v>
      </c>
      <c r="I2731" s="1"/>
      <c r="J2731" s="3" t="s">
        <v>1469</v>
      </c>
      <c r="K2731" s="3" t="s">
        <v>1581</v>
      </c>
    </row>
    <row r="2732" spans="1:11" s="11" customFormat="1" ht="22.5" hidden="1" customHeight="1" x14ac:dyDescent="0.3">
      <c r="A2732" s="3">
        <v>2022</v>
      </c>
      <c r="B2732" s="3" t="s">
        <v>459</v>
      </c>
      <c r="C2732" s="5">
        <v>44841</v>
      </c>
      <c r="D2732" s="79" t="s">
        <v>323</v>
      </c>
      <c r="E2732" s="3" t="s">
        <v>99</v>
      </c>
      <c r="F2732" s="66"/>
      <c r="G2732" s="66">
        <v>5000</v>
      </c>
      <c r="H2732" s="4">
        <f t="shared" si="42"/>
        <v>58304.050000000076</v>
      </c>
      <c r="I2732" s="1"/>
      <c r="J2732" s="3" t="s">
        <v>1470</v>
      </c>
      <c r="K2732" s="3"/>
    </row>
    <row r="2733" spans="1:11" s="11" customFormat="1" ht="22.5" hidden="1" customHeight="1" x14ac:dyDescent="0.3">
      <c r="A2733" s="3">
        <v>2022</v>
      </c>
      <c r="B2733" s="3" t="s">
        <v>459</v>
      </c>
      <c r="C2733" s="5">
        <v>44841</v>
      </c>
      <c r="D2733" s="79" t="s">
        <v>86</v>
      </c>
      <c r="E2733" s="3" t="s">
        <v>99</v>
      </c>
      <c r="F2733" s="66"/>
      <c r="G2733" s="66">
        <v>17400.8</v>
      </c>
      <c r="H2733" s="4">
        <f t="shared" si="42"/>
        <v>40903.250000000073</v>
      </c>
      <c r="I2733" s="1"/>
      <c r="J2733" s="3" t="s">
        <v>1471</v>
      </c>
      <c r="K2733" s="3" t="s">
        <v>179</v>
      </c>
    </row>
    <row r="2734" spans="1:11" s="11" customFormat="1" ht="22.5" hidden="1" customHeight="1" x14ac:dyDescent="0.3">
      <c r="A2734" s="3">
        <v>2022</v>
      </c>
      <c r="B2734" s="3" t="s">
        <v>459</v>
      </c>
      <c r="C2734" s="5">
        <v>44841</v>
      </c>
      <c r="D2734" s="79" t="s">
        <v>1479</v>
      </c>
      <c r="E2734" s="3" t="s">
        <v>99</v>
      </c>
      <c r="F2734" s="66"/>
      <c r="G2734" s="66">
        <v>200</v>
      </c>
      <c r="H2734" s="4">
        <f t="shared" si="42"/>
        <v>40703.250000000073</v>
      </c>
      <c r="I2734" s="1"/>
      <c r="J2734" s="3" t="s">
        <v>1472</v>
      </c>
      <c r="K2734" s="3"/>
    </row>
    <row r="2735" spans="1:11" s="11" customFormat="1" ht="22.5" hidden="1" customHeight="1" x14ac:dyDescent="0.3">
      <c r="A2735" s="3">
        <v>2022</v>
      </c>
      <c r="B2735" s="3" t="s">
        <v>459</v>
      </c>
      <c r="C2735" s="63">
        <v>44842</v>
      </c>
      <c r="D2735" s="79" t="s">
        <v>541</v>
      </c>
      <c r="E2735" s="3" t="s">
        <v>100</v>
      </c>
      <c r="F2735" s="66"/>
      <c r="G2735" s="66">
        <v>14518</v>
      </c>
      <c r="H2735" s="4">
        <f t="shared" si="42"/>
        <v>26185.250000000073</v>
      </c>
      <c r="I2735" s="1"/>
      <c r="J2735" s="3" t="s">
        <v>1451</v>
      </c>
      <c r="K2735" s="3"/>
    </row>
    <row r="2736" spans="1:11" s="11" customFormat="1" ht="22.5" hidden="1" customHeight="1" x14ac:dyDescent="0.3">
      <c r="A2736" s="3">
        <v>2022</v>
      </c>
      <c r="B2736" s="3" t="s">
        <v>459</v>
      </c>
      <c r="C2736" s="63">
        <v>44842</v>
      </c>
      <c r="D2736" s="79" t="s">
        <v>513</v>
      </c>
      <c r="E2736" s="3" t="s">
        <v>100</v>
      </c>
      <c r="F2736" s="66"/>
      <c r="G2736" s="66">
        <v>8175</v>
      </c>
      <c r="H2736" s="4">
        <f t="shared" si="42"/>
        <v>18010.250000000073</v>
      </c>
      <c r="I2736" s="1"/>
      <c r="J2736" s="3" t="s">
        <v>1452</v>
      </c>
      <c r="K2736" s="3"/>
    </row>
    <row r="2737" spans="1:11" s="11" customFormat="1" ht="22.5" hidden="1" customHeight="1" x14ac:dyDescent="0.3">
      <c r="A2737" s="3">
        <v>2022</v>
      </c>
      <c r="B2737" s="3" t="s">
        <v>459</v>
      </c>
      <c r="C2737" s="63">
        <v>44842</v>
      </c>
      <c r="D2737" s="79" t="s">
        <v>1446</v>
      </c>
      <c r="E2737" s="3" t="s">
        <v>100</v>
      </c>
      <c r="F2737" s="66"/>
      <c r="G2737" s="66">
        <v>2100</v>
      </c>
      <c r="H2737" s="4">
        <f t="shared" si="42"/>
        <v>15910.250000000073</v>
      </c>
      <c r="I2737" s="1"/>
      <c r="J2737" s="3" t="s">
        <v>1454</v>
      </c>
      <c r="K2737" s="3"/>
    </row>
    <row r="2738" spans="1:11" s="11" customFormat="1" ht="22.5" hidden="1" customHeight="1" x14ac:dyDescent="0.3">
      <c r="A2738" s="3">
        <v>2022</v>
      </c>
      <c r="B2738" s="3" t="s">
        <v>459</v>
      </c>
      <c r="C2738" s="63">
        <v>44842</v>
      </c>
      <c r="D2738" s="79" t="s">
        <v>1447</v>
      </c>
      <c r="E2738" s="3" t="s">
        <v>100</v>
      </c>
      <c r="F2738" s="66"/>
      <c r="G2738" s="66">
        <v>180</v>
      </c>
      <c r="H2738" s="4">
        <f t="shared" si="42"/>
        <v>15730.250000000073</v>
      </c>
      <c r="I2738" s="1"/>
      <c r="J2738" s="3" t="s">
        <v>1453</v>
      </c>
      <c r="K2738" s="3"/>
    </row>
    <row r="2739" spans="1:11" s="11" customFormat="1" ht="22.5" hidden="1" customHeight="1" x14ac:dyDescent="0.3">
      <c r="A2739" s="3">
        <v>2022</v>
      </c>
      <c r="B2739" s="3" t="s">
        <v>459</v>
      </c>
      <c r="C2739" s="63">
        <v>44842</v>
      </c>
      <c r="D2739" s="79" t="s">
        <v>504</v>
      </c>
      <c r="E2739" s="3" t="s">
        <v>100</v>
      </c>
      <c r="F2739" s="66"/>
      <c r="G2739" s="66">
        <v>11279.67</v>
      </c>
      <c r="H2739" s="4">
        <f t="shared" si="42"/>
        <v>4450.5800000000727</v>
      </c>
      <c r="I2739" s="1"/>
      <c r="J2739" s="3" t="s">
        <v>1455</v>
      </c>
      <c r="K2739" s="3"/>
    </row>
    <row r="2740" spans="1:11" s="11" customFormat="1" ht="22.5" hidden="1" customHeight="1" x14ac:dyDescent="0.3">
      <c r="A2740" s="3">
        <v>2022</v>
      </c>
      <c r="B2740" s="3" t="s">
        <v>459</v>
      </c>
      <c r="C2740" s="63">
        <v>44842</v>
      </c>
      <c r="D2740" s="79" t="s">
        <v>520</v>
      </c>
      <c r="E2740" s="3" t="s">
        <v>100</v>
      </c>
      <c r="F2740" s="66"/>
      <c r="G2740" s="66">
        <v>730</v>
      </c>
      <c r="H2740" s="4">
        <f t="shared" si="42"/>
        <v>3720.5800000000727</v>
      </c>
      <c r="I2740" s="1"/>
      <c r="J2740" s="3" t="s">
        <v>1456</v>
      </c>
      <c r="K2740" s="3"/>
    </row>
    <row r="2741" spans="1:11" s="11" customFormat="1" ht="22.5" hidden="1" customHeight="1" x14ac:dyDescent="0.3">
      <c r="A2741" s="3">
        <v>2022</v>
      </c>
      <c r="B2741" s="3" t="s">
        <v>459</v>
      </c>
      <c r="C2741" s="63">
        <v>44842</v>
      </c>
      <c r="D2741" s="79" t="s">
        <v>565</v>
      </c>
      <c r="E2741" s="3" t="s">
        <v>100</v>
      </c>
      <c r="F2741" s="66"/>
      <c r="G2741" s="66">
        <v>2115</v>
      </c>
      <c r="H2741" s="4">
        <f t="shared" si="42"/>
        <v>1605.5800000000727</v>
      </c>
      <c r="I2741" s="1"/>
      <c r="J2741" s="3" t="s">
        <v>1457</v>
      </c>
      <c r="K2741" s="3"/>
    </row>
    <row r="2742" spans="1:11" s="11" customFormat="1" ht="22.5" hidden="1" customHeight="1" x14ac:dyDescent="0.3">
      <c r="A2742" s="3">
        <v>2022</v>
      </c>
      <c r="B2742" s="3" t="s">
        <v>459</v>
      </c>
      <c r="C2742" s="63">
        <v>44842</v>
      </c>
      <c r="D2742" s="79" t="s">
        <v>551</v>
      </c>
      <c r="E2742" s="3" t="s">
        <v>100</v>
      </c>
      <c r="F2742" s="66"/>
      <c r="G2742" s="66">
        <v>110</v>
      </c>
      <c r="H2742" s="4">
        <f t="shared" si="42"/>
        <v>1495.5800000000727</v>
      </c>
      <c r="I2742" s="1"/>
      <c r="J2742" s="3" t="s">
        <v>1458</v>
      </c>
      <c r="K2742" s="3"/>
    </row>
    <row r="2743" spans="1:11" s="11" customFormat="1" ht="22.5" hidden="1" customHeight="1" x14ac:dyDescent="0.3">
      <c r="A2743" s="3">
        <v>2022</v>
      </c>
      <c r="B2743" s="3" t="s">
        <v>459</v>
      </c>
      <c r="C2743" s="5">
        <v>44842</v>
      </c>
      <c r="D2743" s="79" t="s">
        <v>601</v>
      </c>
      <c r="E2743" s="3" t="s">
        <v>100</v>
      </c>
      <c r="F2743" s="66"/>
      <c r="G2743" s="66">
        <v>1100</v>
      </c>
      <c r="H2743" s="4">
        <f t="shared" si="42"/>
        <v>395.58000000007269</v>
      </c>
      <c r="I2743" s="1"/>
      <c r="J2743" s="3" t="s">
        <v>1464</v>
      </c>
      <c r="K2743" s="3"/>
    </row>
    <row r="2744" spans="1:11" s="11" customFormat="1" ht="22.5" hidden="1" customHeight="1" x14ac:dyDescent="0.3">
      <c r="A2744" s="3">
        <v>2022</v>
      </c>
      <c r="B2744" s="3" t="s">
        <v>459</v>
      </c>
      <c r="C2744" s="5">
        <v>44844</v>
      </c>
      <c r="D2744" s="79" t="s">
        <v>151</v>
      </c>
      <c r="E2744" s="3" t="s">
        <v>310</v>
      </c>
      <c r="F2744" s="66">
        <v>5313</v>
      </c>
      <c r="G2744" s="66"/>
      <c r="H2744" s="4">
        <f t="shared" si="42"/>
        <v>5708.5800000000727</v>
      </c>
      <c r="I2744" s="1"/>
      <c r="J2744" s="3" t="s">
        <v>1474</v>
      </c>
      <c r="K2744" s="3"/>
    </row>
    <row r="2745" spans="1:11" s="11" customFormat="1" ht="22.5" hidden="1" customHeight="1" x14ac:dyDescent="0.3">
      <c r="A2745" s="3">
        <v>2022</v>
      </c>
      <c r="B2745" s="3" t="s">
        <v>459</v>
      </c>
      <c r="C2745" s="5">
        <v>44845</v>
      </c>
      <c r="D2745" s="79" t="s">
        <v>608</v>
      </c>
      <c r="E2745" s="3" t="s">
        <v>310</v>
      </c>
      <c r="F2745" s="66">
        <v>1200</v>
      </c>
      <c r="G2745" s="66"/>
      <c r="H2745" s="4">
        <f t="shared" si="42"/>
        <v>6908.5800000000727</v>
      </c>
      <c r="I2745" s="1"/>
      <c r="J2745" s="3" t="s">
        <v>1475</v>
      </c>
      <c r="K2745" s="3"/>
    </row>
    <row r="2746" spans="1:11" s="11" customFormat="1" ht="22.5" hidden="1" customHeight="1" x14ac:dyDescent="0.3">
      <c r="A2746" s="3">
        <v>2022</v>
      </c>
      <c r="B2746" s="3" t="s">
        <v>459</v>
      </c>
      <c r="C2746" s="5">
        <v>44848</v>
      </c>
      <c r="D2746" s="79" t="s">
        <v>42</v>
      </c>
      <c r="E2746" s="3" t="s">
        <v>99</v>
      </c>
      <c r="F2746" s="66"/>
      <c r="G2746" s="66">
        <v>3792</v>
      </c>
      <c r="H2746" s="4">
        <f t="shared" si="42"/>
        <v>3116.5800000000727</v>
      </c>
      <c r="I2746" s="1"/>
      <c r="J2746" s="3" t="s">
        <v>1482</v>
      </c>
      <c r="K2746" s="3"/>
    </row>
    <row r="2747" spans="1:11" s="11" customFormat="1" ht="22.5" hidden="1" customHeight="1" x14ac:dyDescent="0.3">
      <c r="A2747" s="3">
        <v>2022</v>
      </c>
      <c r="B2747" s="3" t="s">
        <v>459</v>
      </c>
      <c r="C2747" s="5">
        <v>44848</v>
      </c>
      <c r="D2747" s="79" t="s">
        <v>30</v>
      </c>
      <c r="E2747" s="3" t="s">
        <v>99</v>
      </c>
      <c r="F2747" s="66"/>
      <c r="G2747" s="66">
        <v>346.5</v>
      </c>
      <c r="H2747" s="4">
        <f t="shared" si="42"/>
        <v>2770.0800000000727</v>
      </c>
      <c r="I2747" s="1"/>
      <c r="J2747" s="3" t="s">
        <v>1483</v>
      </c>
      <c r="K2747" s="3"/>
    </row>
    <row r="2748" spans="1:11" s="11" customFormat="1" ht="22.5" hidden="1" customHeight="1" x14ac:dyDescent="0.3">
      <c r="A2748" s="3">
        <v>2022</v>
      </c>
      <c r="B2748" s="3" t="s">
        <v>459</v>
      </c>
      <c r="C2748" s="5">
        <v>44848</v>
      </c>
      <c r="D2748" s="79" t="s">
        <v>112</v>
      </c>
      <c r="E2748" s="3" t="s">
        <v>99</v>
      </c>
      <c r="F2748" s="66"/>
      <c r="G2748" s="66">
        <v>61.6</v>
      </c>
      <c r="H2748" s="4">
        <f t="shared" si="42"/>
        <v>2708.4800000000728</v>
      </c>
      <c r="I2748" s="1"/>
      <c r="J2748" s="3" t="s">
        <v>1484</v>
      </c>
      <c r="K2748" s="3"/>
    </row>
    <row r="2749" spans="1:11" s="11" customFormat="1" ht="22.5" hidden="1" customHeight="1" x14ac:dyDescent="0.3">
      <c r="A2749" s="3">
        <v>2022</v>
      </c>
      <c r="B2749" s="3" t="s">
        <v>459</v>
      </c>
      <c r="C2749" s="5">
        <v>44848</v>
      </c>
      <c r="D2749" s="79" t="s">
        <v>35</v>
      </c>
      <c r="E2749" s="3" t="s">
        <v>99</v>
      </c>
      <c r="F2749" s="66"/>
      <c r="G2749" s="66">
        <v>255</v>
      </c>
      <c r="H2749" s="4">
        <f t="shared" si="42"/>
        <v>2453.4800000000728</v>
      </c>
      <c r="I2749" s="1"/>
      <c r="J2749" s="3" t="s">
        <v>1485</v>
      </c>
      <c r="K2749" s="3"/>
    </row>
    <row r="2750" spans="1:11" s="11" customFormat="1" ht="22.5" hidden="1" customHeight="1" x14ac:dyDescent="0.3">
      <c r="A2750" s="3">
        <v>2022</v>
      </c>
      <c r="B2750" s="3" t="s">
        <v>459</v>
      </c>
      <c r="C2750" s="5">
        <v>44848</v>
      </c>
      <c r="D2750" s="79" t="s">
        <v>313</v>
      </c>
      <c r="E2750" s="3" t="s">
        <v>99</v>
      </c>
      <c r="F2750" s="66">
        <v>30000</v>
      </c>
      <c r="G2750" s="66"/>
      <c r="H2750" s="4">
        <f t="shared" si="42"/>
        <v>32453.480000000072</v>
      </c>
      <c r="I2750" s="1"/>
      <c r="J2750" s="3" t="s">
        <v>1491</v>
      </c>
      <c r="K2750" s="3"/>
    </row>
    <row r="2751" spans="1:11" s="11" customFormat="1" ht="22.5" hidden="1" customHeight="1" x14ac:dyDescent="0.3">
      <c r="A2751" s="3">
        <v>2022</v>
      </c>
      <c r="B2751" s="3" t="s">
        <v>459</v>
      </c>
      <c r="C2751" s="5">
        <v>44848</v>
      </c>
      <c r="D2751" s="79" t="s">
        <v>323</v>
      </c>
      <c r="E2751" s="3" t="s">
        <v>99</v>
      </c>
      <c r="F2751" s="66"/>
      <c r="G2751" s="66">
        <v>5000</v>
      </c>
      <c r="H2751" s="4">
        <f t="shared" si="42"/>
        <v>27453.480000000072</v>
      </c>
      <c r="I2751" s="1"/>
      <c r="J2751" s="3" t="s">
        <v>1486</v>
      </c>
      <c r="K2751" s="3"/>
    </row>
    <row r="2752" spans="1:11" s="11" customFormat="1" ht="22.5" hidden="1" customHeight="1" x14ac:dyDescent="0.3">
      <c r="A2752" s="3">
        <v>2022</v>
      </c>
      <c r="B2752" s="3" t="s">
        <v>459</v>
      </c>
      <c r="C2752" s="5">
        <v>44851</v>
      </c>
      <c r="D2752" s="79" t="s">
        <v>39</v>
      </c>
      <c r="E2752" s="3" t="s">
        <v>310</v>
      </c>
      <c r="F2752" s="66">
        <v>2400</v>
      </c>
      <c r="G2752" s="66">
        <v>0</v>
      </c>
      <c r="H2752" s="4">
        <f t="shared" si="42"/>
        <v>29853.480000000072</v>
      </c>
      <c r="I2752" s="1"/>
      <c r="J2752" s="3" t="s">
        <v>1488</v>
      </c>
      <c r="K2752" s="3"/>
    </row>
    <row r="2753" spans="1:11" s="11" customFormat="1" ht="22.5" hidden="1" customHeight="1" x14ac:dyDescent="0.3">
      <c r="A2753" s="3">
        <v>2022</v>
      </c>
      <c r="B2753" s="3" t="s">
        <v>459</v>
      </c>
      <c r="C2753" s="5">
        <v>44852</v>
      </c>
      <c r="D2753" s="79" t="s">
        <v>359</v>
      </c>
      <c r="E2753" s="3" t="s">
        <v>310</v>
      </c>
      <c r="F2753" s="66">
        <v>4380</v>
      </c>
      <c r="G2753" s="66"/>
      <c r="H2753" s="4">
        <f t="shared" si="42"/>
        <v>34233.480000000069</v>
      </c>
      <c r="I2753" s="1"/>
      <c r="J2753" s="3" t="s">
        <v>1489</v>
      </c>
      <c r="K2753" s="3"/>
    </row>
    <row r="2754" spans="1:11" s="11" customFormat="1" ht="22.5" hidden="1" customHeight="1" x14ac:dyDescent="0.3">
      <c r="A2754" s="3">
        <v>2022</v>
      </c>
      <c r="B2754" s="3" t="s">
        <v>459</v>
      </c>
      <c r="C2754" s="5">
        <v>44852</v>
      </c>
      <c r="D2754" s="79" t="s">
        <v>461</v>
      </c>
      <c r="E2754" s="3" t="s">
        <v>310</v>
      </c>
      <c r="F2754" s="66">
        <v>2400</v>
      </c>
      <c r="G2754" s="66"/>
      <c r="H2754" s="4">
        <f t="shared" si="42"/>
        <v>36633.480000000069</v>
      </c>
      <c r="I2754" s="1"/>
      <c r="J2754" s="3" t="s">
        <v>1490</v>
      </c>
      <c r="K2754" s="10" t="s">
        <v>1582</v>
      </c>
    </row>
    <row r="2755" spans="1:11" s="11" customFormat="1" ht="22.5" hidden="1" customHeight="1" x14ac:dyDescent="0.3">
      <c r="A2755" s="3">
        <v>2022</v>
      </c>
      <c r="B2755" s="3" t="s">
        <v>459</v>
      </c>
      <c r="C2755" s="5">
        <v>44853</v>
      </c>
      <c r="D2755" s="79" t="s">
        <v>323</v>
      </c>
      <c r="E2755" s="3" t="s">
        <v>99</v>
      </c>
      <c r="F2755" s="66"/>
      <c r="G2755" s="66">
        <v>5000</v>
      </c>
      <c r="H2755" s="4">
        <f t="shared" si="42"/>
        <v>31633.480000000069</v>
      </c>
      <c r="I2755" s="1"/>
      <c r="J2755" s="3" t="s">
        <v>1487</v>
      </c>
      <c r="K2755" s="3"/>
    </row>
    <row r="2756" spans="1:11" s="11" customFormat="1" ht="22.5" hidden="1" customHeight="1" x14ac:dyDescent="0.3">
      <c r="A2756" s="3">
        <v>2022</v>
      </c>
      <c r="B2756" s="3" t="s">
        <v>459</v>
      </c>
      <c r="C2756" s="5">
        <v>44855</v>
      </c>
      <c r="D2756" s="79" t="s">
        <v>183</v>
      </c>
      <c r="E2756" s="3" t="s">
        <v>310</v>
      </c>
      <c r="F2756" s="66">
        <v>1248.4000000000001</v>
      </c>
      <c r="G2756" s="66"/>
      <c r="H2756" s="4">
        <f t="shared" ref="H2756:H2819" si="43">H2755+F2756-G2756</f>
        <v>32881.88000000007</v>
      </c>
      <c r="I2756" s="1"/>
      <c r="J2756" s="3" t="s">
        <v>1492</v>
      </c>
      <c r="K2756" s="3"/>
    </row>
    <row r="2757" spans="1:11" s="11" customFormat="1" ht="22.5" hidden="1" customHeight="1" x14ac:dyDescent="0.3">
      <c r="A2757" s="3">
        <v>2022</v>
      </c>
      <c r="B2757" s="3" t="s">
        <v>459</v>
      </c>
      <c r="C2757" s="5">
        <v>44856</v>
      </c>
      <c r="D2757" s="79" t="s">
        <v>323</v>
      </c>
      <c r="E2757" s="3" t="s">
        <v>99</v>
      </c>
      <c r="F2757" s="66"/>
      <c r="G2757" s="66">
        <v>5000</v>
      </c>
      <c r="H2757" s="4">
        <f t="shared" si="43"/>
        <v>27881.88000000007</v>
      </c>
      <c r="I2757" s="1"/>
      <c r="J2757" s="3" t="s">
        <v>1503</v>
      </c>
      <c r="K2757" s="3"/>
    </row>
    <row r="2758" spans="1:11" s="11" customFormat="1" ht="22.5" hidden="1" customHeight="1" x14ac:dyDescent="0.3">
      <c r="A2758" s="3">
        <v>2022</v>
      </c>
      <c r="B2758" s="3" t="s">
        <v>459</v>
      </c>
      <c r="C2758" s="5">
        <v>44859</v>
      </c>
      <c r="D2758" s="79" t="s">
        <v>1500</v>
      </c>
      <c r="E2758" s="3" t="s">
        <v>310</v>
      </c>
      <c r="F2758" s="66">
        <v>1610</v>
      </c>
      <c r="G2758" s="66"/>
      <c r="H2758" s="4">
        <f t="shared" si="43"/>
        <v>29491.88000000007</v>
      </c>
      <c r="I2758" s="1"/>
      <c r="J2758" s="3" t="s">
        <v>1504</v>
      </c>
      <c r="K2758" s="3"/>
    </row>
    <row r="2759" spans="1:11" s="11" customFormat="1" ht="22.5" hidden="1" customHeight="1" x14ac:dyDescent="0.3">
      <c r="A2759" s="3">
        <v>2022</v>
      </c>
      <c r="B2759" s="3" t="s">
        <v>459</v>
      </c>
      <c r="C2759" s="5">
        <v>44861</v>
      </c>
      <c r="D2759" s="79" t="s">
        <v>151</v>
      </c>
      <c r="E2759" s="3" t="s">
        <v>310</v>
      </c>
      <c r="F2759" s="66">
        <v>1050</v>
      </c>
      <c r="G2759" s="66"/>
      <c r="H2759" s="4">
        <f t="shared" si="43"/>
        <v>30541.88000000007</v>
      </c>
      <c r="I2759" s="1"/>
      <c r="J2759" s="3" t="s">
        <v>1506</v>
      </c>
      <c r="K2759" s="3"/>
    </row>
    <row r="2760" spans="1:11" s="11" customFormat="1" ht="22.5" hidden="1" customHeight="1" x14ac:dyDescent="0.3">
      <c r="A2760" s="3">
        <v>2022</v>
      </c>
      <c r="B2760" s="3" t="s">
        <v>459</v>
      </c>
      <c r="C2760" s="5">
        <v>44862</v>
      </c>
      <c r="D2760" s="79" t="s">
        <v>376</v>
      </c>
      <c r="E2760" s="3" t="s">
        <v>100</v>
      </c>
      <c r="F2760" s="66"/>
      <c r="G2760" s="66">
        <v>800</v>
      </c>
      <c r="H2760" s="4">
        <f t="shared" si="43"/>
        <v>29741.88000000007</v>
      </c>
      <c r="I2760" s="1"/>
      <c r="J2760" s="3" t="s">
        <v>1501</v>
      </c>
      <c r="K2760" s="3"/>
    </row>
    <row r="2761" spans="1:11" s="11" customFormat="1" ht="22.5" hidden="1" customHeight="1" x14ac:dyDescent="0.3">
      <c r="A2761" s="3">
        <v>2022</v>
      </c>
      <c r="B2761" s="3" t="s">
        <v>459</v>
      </c>
      <c r="C2761" s="5">
        <v>44862</v>
      </c>
      <c r="D2761" s="79" t="s">
        <v>615</v>
      </c>
      <c r="E2761" s="3" t="s">
        <v>99</v>
      </c>
      <c r="F2761" s="66"/>
      <c r="G2761" s="66">
        <v>600</v>
      </c>
      <c r="H2761" s="4">
        <f t="shared" si="43"/>
        <v>29141.88000000007</v>
      </c>
      <c r="I2761" s="1"/>
      <c r="J2761" s="3" t="s">
        <v>1502</v>
      </c>
      <c r="K2761" s="3"/>
    </row>
    <row r="2762" spans="1:11" s="11" customFormat="1" ht="22.5" hidden="1" customHeight="1" x14ac:dyDescent="0.3">
      <c r="A2762" s="3">
        <v>2022</v>
      </c>
      <c r="B2762" s="3" t="s">
        <v>459</v>
      </c>
      <c r="C2762" s="5">
        <v>44862</v>
      </c>
      <c r="D2762" s="79" t="s">
        <v>285</v>
      </c>
      <c r="E2762" s="3" t="s">
        <v>99</v>
      </c>
      <c r="F2762" s="66"/>
      <c r="G2762" s="66">
        <v>1802</v>
      </c>
      <c r="H2762" s="4">
        <f t="shared" si="43"/>
        <v>27339.88000000007</v>
      </c>
      <c r="I2762" s="1"/>
      <c r="J2762" s="3" t="s">
        <v>1507</v>
      </c>
      <c r="K2762" s="3"/>
    </row>
    <row r="2763" spans="1:11" s="11" customFormat="1" ht="22.5" hidden="1" customHeight="1" x14ac:dyDescent="0.3">
      <c r="A2763" s="3">
        <v>2022</v>
      </c>
      <c r="B2763" s="3" t="s">
        <v>459</v>
      </c>
      <c r="C2763" s="5">
        <v>44862</v>
      </c>
      <c r="D2763" s="79" t="s">
        <v>547</v>
      </c>
      <c r="E2763" s="3" t="s">
        <v>100</v>
      </c>
      <c r="F2763" s="66"/>
      <c r="G2763" s="66">
        <v>800</v>
      </c>
      <c r="H2763" s="4">
        <f t="shared" si="43"/>
        <v>26539.88000000007</v>
      </c>
      <c r="I2763" s="1"/>
      <c r="J2763" s="3" t="s">
        <v>1508</v>
      </c>
      <c r="K2763" s="3"/>
    </row>
    <row r="2764" spans="1:11" s="11" customFormat="1" ht="22.5" hidden="1" customHeight="1" x14ac:dyDescent="0.3">
      <c r="A2764" s="3">
        <v>2022</v>
      </c>
      <c r="B2764" s="3" t="s">
        <v>459</v>
      </c>
      <c r="C2764" s="5">
        <v>44862</v>
      </c>
      <c r="D2764" s="79" t="s">
        <v>313</v>
      </c>
      <c r="E2764" s="3" t="s">
        <v>99</v>
      </c>
      <c r="F2764" s="66">
        <v>50000</v>
      </c>
      <c r="G2764" s="66"/>
      <c r="H2764" s="4">
        <f t="shared" si="43"/>
        <v>76539.880000000063</v>
      </c>
      <c r="I2764" s="1"/>
      <c r="J2764" s="3" t="s">
        <v>1524</v>
      </c>
      <c r="K2764" s="3"/>
    </row>
    <row r="2765" spans="1:11" s="11" customFormat="1" ht="22.5" hidden="1" customHeight="1" x14ac:dyDescent="0.3">
      <c r="A2765" s="3">
        <v>2022</v>
      </c>
      <c r="B2765" s="3" t="s">
        <v>459</v>
      </c>
      <c r="C2765" s="5">
        <v>44862</v>
      </c>
      <c r="D2765" s="1" t="s">
        <v>562</v>
      </c>
      <c r="E2765" s="3" t="s">
        <v>100</v>
      </c>
      <c r="F2765" s="66"/>
      <c r="G2765" s="66">
        <v>244.55</v>
      </c>
      <c r="H2765" s="4">
        <f t="shared" si="43"/>
        <v>76295.33000000006</v>
      </c>
      <c r="I2765" s="1"/>
      <c r="J2765" s="3" t="s">
        <v>1509</v>
      </c>
      <c r="K2765" s="3"/>
    </row>
    <row r="2766" spans="1:11" s="11" customFormat="1" ht="22.5" hidden="1" customHeight="1" x14ac:dyDescent="0.3">
      <c r="A2766" s="3">
        <v>2022</v>
      </c>
      <c r="B2766" s="3" t="s">
        <v>459</v>
      </c>
      <c r="C2766" s="5">
        <v>44862</v>
      </c>
      <c r="D2766" s="79" t="s">
        <v>513</v>
      </c>
      <c r="E2766" s="3" t="s">
        <v>100</v>
      </c>
      <c r="F2766" s="66"/>
      <c r="G2766" s="66">
        <v>10865</v>
      </c>
      <c r="H2766" s="4">
        <f t="shared" si="43"/>
        <v>65430.33000000006</v>
      </c>
      <c r="I2766" s="1"/>
      <c r="J2766" s="3" t="s">
        <v>1510</v>
      </c>
      <c r="K2766" s="3"/>
    </row>
    <row r="2767" spans="1:11" s="11" customFormat="1" ht="22.5" hidden="1" customHeight="1" x14ac:dyDescent="0.3">
      <c r="A2767" s="3">
        <v>2022</v>
      </c>
      <c r="B2767" s="3" t="s">
        <v>459</v>
      </c>
      <c r="C2767" s="5">
        <v>44862</v>
      </c>
      <c r="D2767" s="79" t="s">
        <v>541</v>
      </c>
      <c r="E2767" s="3" t="s">
        <v>100</v>
      </c>
      <c r="F2767" s="66"/>
      <c r="G2767" s="66">
        <v>8842</v>
      </c>
      <c r="H2767" s="4">
        <f t="shared" si="43"/>
        <v>56588.33000000006</v>
      </c>
      <c r="I2767" s="1"/>
      <c r="J2767" s="3" t="s">
        <v>1511</v>
      </c>
      <c r="K2767" s="3"/>
    </row>
    <row r="2768" spans="1:11" s="11" customFormat="1" ht="22.5" hidden="1" customHeight="1" x14ac:dyDescent="0.3">
      <c r="A2768" s="3">
        <v>2022</v>
      </c>
      <c r="B2768" s="3" t="s">
        <v>459</v>
      </c>
      <c r="C2768" s="5">
        <v>44862</v>
      </c>
      <c r="D2768" s="79" t="s">
        <v>506</v>
      </c>
      <c r="E2768" s="3" t="s">
        <v>100</v>
      </c>
      <c r="F2768" s="66"/>
      <c r="G2768" s="66">
        <v>600</v>
      </c>
      <c r="H2768" s="4">
        <f t="shared" si="43"/>
        <v>55988.33000000006</v>
      </c>
      <c r="I2768" s="1"/>
      <c r="J2768" s="3" t="s">
        <v>1512</v>
      </c>
      <c r="K2768" s="3"/>
    </row>
    <row r="2769" spans="1:11" s="11" customFormat="1" ht="22.5" hidden="1" customHeight="1" x14ac:dyDescent="0.3">
      <c r="A2769" s="3">
        <v>2022</v>
      </c>
      <c r="B2769" s="3" t="s">
        <v>459</v>
      </c>
      <c r="C2769" s="5">
        <v>44862</v>
      </c>
      <c r="D2769" s="79" t="s">
        <v>573</v>
      </c>
      <c r="E2769" s="3" t="s">
        <v>100</v>
      </c>
      <c r="F2769" s="66"/>
      <c r="G2769" s="66">
        <v>3508</v>
      </c>
      <c r="H2769" s="4">
        <f t="shared" si="43"/>
        <v>52480.33000000006</v>
      </c>
      <c r="I2769" s="1"/>
      <c r="J2769" s="3" t="s">
        <v>1513</v>
      </c>
      <c r="K2769" s="3"/>
    </row>
    <row r="2770" spans="1:11" s="11" customFormat="1" ht="22.5" hidden="1" customHeight="1" x14ac:dyDescent="0.3">
      <c r="A2770" s="3">
        <v>2022</v>
      </c>
      <c r="B2770" s="3" t="s">
        <v>459</v>
      </c>
      <c r="C2770" s="5">
        <v>44862</v>
      </c>
      <c r="D2770" s="79" t="s">
        <v>504</v>
      </c>
      <c r="E2770" s="3" t="s">
        <v>100</v>
      </c>
      <c r="F2770" s="66"/>
      <c r="G2770" s="66">
        <v>3606.05</v>
      </c>
      <c r="H2770" s="4">
        <f t="shared" si="43"/>
        <v>48874.280000000057</v>
      </c>
      <c r="I2770" s="1"/>
      <c r="J2770" s="3" t="s">
        <v>1514</v>
      </c>
      <c r="K2770" s="3"/>
    </row>
    <row r="2771" spans="1:11" s="11" customFormat="1" ht="22.5" hidden="1" customHeight="1" x14ac:dyDescent="0.3">
      <c r="A2771" s="3">
        <v>2022</v>
      </c>
      <c r="B2771" s="3" t="s">
        <v>459</v>
      </c>
      <c r="C2771" s="5">
        <v>44862</v>
      </c>
      <c r="D2771" s="79" t="s">
        <v>551</v>
      </c>
      <c r="E2771" s="3" t="s">
        <v>100</v>
      </c>
      <c r="F2771" s="66"/>
      <c r="G2771" s="66">
        <v>355</v>
      </c>
      <c r="H2771" s="4">
        <f t="shared" si="43"/>
        <v>48519.280000000057</v>
      </c>
      <c r="I2771" s="1"/>
      <c r="J2771" s="3" t="s">
        <v>1515</v>
      </c>
      <c r="K2771" s="3"/>
    </row>
    <row r="2772" spans="1:11" s="11" customFormat="1" ht="22.5" hidden="1" customHeight="1" x14ac:dyDescent="0.3">
      <c r="A2772" s="3">
        <v>2022</v>
      </c>
      <c r="B2772" s="3" t="s">
        <v>459</v>
      </c>
      <c r="C2772" s="5">
        <v>44862</v>
      </c>
      <c r="D2772" s="79" t="s">
        <v>565</v>
      </c>
      <c r="E2772" s="3" t="s">
        <v>100</v>
      </c>
      <c r="F2772" s="66"/>
      <c r="G2772" s="66">
        <v>1089</v>
      </c>
      <c r="H2772" s="4">
        <f t="shared" si="43"/>
        <v>47430.280000000057</v>
      </c>
      <c r="I2772" s="1"/>
      <c r="J2772" s="3" t="s">
        <v>1516</v>
      </c>
      <c r="K2772" s="3"/>
    </row>
    <row r="2773" spans="1:11" s="11" customFormat="1" ht="22.5" hidden="1" customHeight="1" x14ac:dyDescent="0.3">
      <c r="A2773" s="3">
        <v>2022</v>
      </c>
      <c r="B2773" s="3" t="s">
        <v>459</v>
      </c>
      <c r="C2773" s="5">
        <v>44862</v>
      </c>
      <c r="D2773" s="79" t="s">
        <v>610</v>
      </c>
      <c r="E2773" s="3" t="s">
        <v>100</v>
      </c>
      <c r="F2773" s="66"/>
      <c r="G2773" s="66">
        <v>6500</v>
      </c>
      <c r="H2773" s="4">
        <f t="shared" si="43"/>
        <v>40930.280000000057</v>
      </c>
      <c r="I2773" s="1"/>
      <c r="J2773" s="3" t="s">
        <v>1517</v>
      </c>
      <c r="K2773" s="3"/>
    </row>
    <row r="2774" spans="1:11" s="11" customFormat="1" ht="22.5" hidden="1" customHeight="1" x14ac:dyDescent="0.3">
      <c r="A2774" s="3">
        <v>2022</v>
      </c>
      <c r="B2774" s="3" t="s">
        <v>459</v>
      </c>
      <c r="C2774" s="5">
        <v>44862</v>
      </c>
      <c r="D2774" s="79" t="s">
        <v>261</v>
      </c>
      <c r="E2774" s="3" t="s">
        <v>100</v>
      </c>
      <c r="F2774" s="66"/>
      <c r="G2774" s="66">
        <v>1100</v>
      </c>
      <c r="H2774" s="4">
        <f t="shared" si="43"/>
        <v>39830.280000000057</v>
      </c>
      <c r="I2774" s="1"/>
      <c r="J2774" s="3" t="s">
        <v>1518</v>
      </c>
      <c r="K2774" s="3"/>
    </row>
    <row r="2775" spans="1:11" s="11" customFormat="1" ht="22.5" hidden="1" customHeight="1" x14ac:dyDescent="0.3">
      <c r="A2775" s="3">
        <v>2022</v>
      </c>
      <c r="B2775" s="3" t="s">
        <v>459</v>
      </c>
      <c r="C2775" s="5">
        <v>44862</v>
      </c>
      <c r="D2775" s="79" t="s">
        <v>404</v>
      </c>
      <c r="E2775" s="3" t="s">
        <v>100</v>
      </c>
      <c r="F2775" s="66"/>
      <c r="G2775" s="66">
        <v>9000</v>
      </c>
      <c r="H2775" s="4">
        <f t="shared" si="43"/>
        <v>30830.280000000057</v>
      </c>
      <c r="I2775" s="1"/>
      <c r="J2775" s="3" t="s">
        <v>1519</v>
      </c>
      <c r="K2775" s="3"/>
    </row>
    <row r="2776" spans="1:11" s="11" customFormat="1" ht="22.5" hidden="1" customHeight="1" x14ac:dyDescent="0.3">
      <c r="A2776" s="3">
        <v>2022</v>
      </c>
      <c r="B2776" s="3" t="s">
        <v>459</v>
      </c>
      <c r="C2776" s="5">
        <v>44862</v>
      </c>
      <c r="D2776" s="79" t="s">
        <v>151</v>
      </c>
      <c r="E2776" s="3" t="s">
        <v>100</v>
      </c>
      <c r="F2776" s="66"/>
      <c r="G2776" s="66">
        <v>500</v>
      </c>
      <c r="H2776" s="4">
        <f t="shared" si="43"/>
        <v>30330.280000000057</v>
      </c>
      <c r="I2776" s="1"/>
      <c r="J2776" s="3" t="s">
        <v>1520</v>
      </c>
      <c r="K2776" s="3"/>
    </row>
    <row r="2777" spans="1:11" s="11" customFormat="1" ht="22.5" hidden="1" customHeight="1" x14ac:dyDescent="0.3">
      <c r="A2777" s="3">
        <v>2022</v>
      </c>
      <c r="B2777" s="3" t="s">
        <v>459</v>
      </c>
      <c r="C2777" s="5">
        <v>44862</v>
      </c>
      <c r="D2777" s="79" t="s">
        <v>1446</v>
      </c>
      <c r="E2777" s="3" t="s">
        <v>100</v>
      </c>
      <c r="F2777" s="66"/>
      <c r="G2777" s="66">
        <v>770</v>
      </c>
      <c r="H2777" s="4">
        <f t="shared" si="43"/>
        <v>29560.280000000057</v>
      </c>
      <c r="I2777" s="1"/>
      <c r="J2777" s="3" t="s">
        <v>1521</v>
      </c>
      <c r="K2777" s="3"/>
    </row>
    <row r="2778" spans="1:11" s="11" customFormat="1" ht="22.5" hidden="1" customHeight="1" x14ac:dyDescent="0.3">
      <c r="A2778" s="3">
        <v>2022</v>
      </c>
      <c r="B2778" s="3" t="s">
        <v>459</v>
      </c>
      <c r="C2778" s="5">
        <v>44862</v>
      </c>
      <c r="D2778" s="79" t="s">
        <v>1505</v>
      </c>
      <c r="E2778" s="3" t="s">
        <v>100</v>
      </c>
      <c r="F2778" s="66"/>
      <c r="G2778" s="66">
        <v>1250</v>
      </c>
      <c r="H2778" s="4">
        <f t="shared" si="43"/>
        <v>28310.280000000057</v>
      </c>
      <c r="I2778" s="1"/>
      <c r="J2778" s="3" t="s">
        <v>1522</v>
      </c>
      <c r="K2778" s="3"/>
    </row>
    <row r="2779" spans="1:11" s="11" customFormat="1" ht="22.5" hidden="1" customHeight="1" x14ac:dyDescent="0.3">
      <c r="A2779" s="3">
        <v>2022</v>
      </c>
      <c r="B2779" s="3" t="s">
        <v>459</v>
      </c>
      <c r="C2779" s="5">
        <v>44862</v>
      </c>
      <c r="D2779" s="79" t="s">
        <v>77</v>
      </c>
      <c r="E2779" s="3" t="s">
        <v>100</v>
      </c>
      <c r="F2779" s="66"/>
      <c r="G2779" s="66">
        <v>5300</v>
      </c>
      <c r="H2779" s="4">
        <f t="shared" si="43"/>
        <v>23010.280000000057</v>
      </c>
      <c r="I2779" s="1"/>
      <c r="J2779" s="3" t="s">
        <v>1523</v>
      </c>
      <c r="K2779" s="3"/>
    </row>
    <row r="2780" spans="1:11" s="80" customFormat="1" ht="22.5" hidden="1" customHeight="1" thickBot="1" x14ac:dyDescent="0.35">
      <c r="A2780" s="34">
        <v>2022</v>
      </c>
      <c r="B2780" s="34" t="s">
        <v>459</v>
      </c>
      <c r="C2780" s="19">
        <v>44865</v>
      </c>
      <c r="D2780" s="132" t="s">
        <v>323</v>
      </c>
      <c r="E2780" s="34" t="s">
        <v>99</v>
      </c>
      <c r="F2780" s="71"/>
      <c r="G2780" s="71">
        <v>5000</v>
      </c>
      <c r="H2780" s="22">
        <f t="shared" si="43"/>
        <v>18010.280000000057</v>
      </c>
      <c r="I2780" s="24"/>
      <c r="J2780" s="34" t="s">
        <v>1531</v>
      </c>
      <c r="K2780" s="34"/>
    </row>
    <row r="2781" spans="1:11" s="11" customFormat="1" ht="22.5" hidden="1" customHeight="1" x14ac:dyDescent="0.3">
      <c r="A2781" s="3">
        <v>2022</v>
      </c>
      <c r="B2781" s="3" t="s">
        <v>360</v>
      </c>
      <c r="C2781" s="5">
        <v>44866</v>
      </c>
      <c r="D2781" s="79" t="s">
        <v>312</v>
      </c>
      <c r="E2781" s="3" t="s">
        <v>99</v>
      </c>
      <c r="F2781" s="66"/>
      <c r="G2781" s="66">
        <v>40</v>
      </c>
      <c r="H2781" s="4">
        <f t="shared" si="43"/>
        <v>17970.280000000057</v>
      </c>
      <c r="I2781" s="1"/>
      <c r="J2781" s="3" t="s">
        <v>1533</v>
      </c>
      <c r="K2781" s="3"/>
    </row>
    <row r="2782" spans="1:11" s="11" customFormat="1" ht="22.5" hidden="1" customHeight="1" x14ac:dyDescent="0.3">
      <c r="A2782" s="3">
        <v>2022</v>
      </c>
      <c r="B2782" s="3" t="s">
        <v>360</v>
      </c>
      <c r="C2782" s="5">
        <v>44868</v>
      </c>
      <c r="D2782" s="79" t="s">
        <v>323</v>
      </c>
      <c r="E2782" s="3" t="s">
        <v>99</v>
      </c>
      <c r="F2782" s="66"/>
      <c r="G2782" s="66">
        <v>5000</v>
      </c>
      <c r="H2782" s="4">
        <f t="shared" si="43"/>
        <v>12970.280000000057</v>
      </c>
      <c r="I2782" s="1"/>
      <c r="J2782" s="3" t="s">
        <v>1532</v>
      </c>
      <c r="K2782" s="3"/>
    </row>
    <row r="2783" spans="1:11" s="11" customFormat="1" ht="22.5" hidden="1" customHeight="1" x14ac:dyDescent="0.3">
      <c r="A2783" s="3">
        <v>2022</v>
      </c>
      <c r="B2783" s="3" t="s">
        <v>360</v>
      </c>
      <c r="C2783" s="5">
        <v>44869</v>
      </c>
      <c r="D2783" s="79" t="s">
        <v>613</v>
      </c>
      <c r="E2783" s="3" t="s">
        <v>310</v>
      </c>
      <c r="F2783" s="66">
        <v>19720</v>
      </c>
      <c r="G2783" s="66"/>
      <c r="H2783" s="4">
        <f t="shared" si="43"/>
        <v>32690.280000000057</v>
      </c>
      <c r="I2783" s="1"/>
      <c r="J2783" s="3" t="s">
        <v>1539</v>
      </c>
      <c r="K2783" s="3"/>
    </row>
    <row r="2784" spans="1:11" s="11" customFormat="1" ht="22.5" hidden="1" customHeight="1" x14ac:dyDescent="0.3">
      <c r="A2784" s="3">
        <v>2022</v>
      </c>
      <c r="B2784" s="3" t="s">
        <v>360</v>
      </c>
      <c r="C2784" s="5">
        <v>44869</v>
      </c>
      <c r="D2784" s="79" t="s">
        <v>582</v>
      </c>
      <c r="E2784" s="3" t="s">
        <v>310</v>
      </c>
      <c r="F2784" s="66">
        <v>580</v>
      </c>
      <c r="G2784" s="66"/>
      <c r="H2784" s="4">
        <f t="shared" si="43"/>
        <v>33270.280000000057</v>
      </c>
      <c r="I2784" s="1"/>
      <c r="J2784" s="3" t="s">
        <v>1540</v>
      </c>
      <c r="K2784" s="3"/>
    </row>
    <row r="2785" spans="1:11" s="11" customFormat="1" ht="22.5" hidden="1" customHeight="1" x14ac:dyDescent="0.3">
      <c r="A2785" s="3">
        <v>2022</v>
      </c>
      <c r="B2785" s="3" t="s">
        <v>360</v>
      </c>
      <c r="C2785" s="5">
        <v>44872</v>
      </c>
      <c r="D2785" s="79" t="s">
        <v>86</v>
      </c>
      <c r="E2785" s="3" t="s">
        <v>99</v>
      </c>
      <c r="F2785" s="66"/>
      <c r="G2785" s="66">
        <v>14059.9</v>
      </c>
      <c r="H2785" s="4">
        <f t="shared" si="43"/>
        <v>19210.380000000056</v>
      </c>
      <c r="I2785" s="1"/>
      <c r="J2785" s="3" t="s">
        <v>1534</v>
      </c>
      <c r="K2785" s="3"/>
    </row>
    <row r="2786" spans="1:11" s="11" customFormat="1" ht="22.5" hidden="1" customHeight="1" x14ac:dyDescent="0.3">
      <c r="A2786" s="3">
        <v>2022</v>
      </c>
      <c r="B2786" s="3" t="s">
        <v>360</v>
      </c>
      <c r="C2786" s="5">
        <v>44872</v>
      </c>
      <c r="D2786" s="79" t="s">
        <v>1479</v>
      </c>
      <c r="E2786" s="3" t="s">
        <v>99</v>
      </c>
      <c r="F2786" s="66"/>
      <c r="G2786" s="66">
        <v>800</v>
      </c>
      <c r="H2786" s="4">
        <f t="shared" si="43"/>
        <v>18410.380000000056</v>
      </c>
      <c r="I2786" s="1"/>
      <c r="J2786" s="3" t="s">
        <v>1535</v>
      </c>
      <c r="K2786" s="3"/>
    </row>
    <row r="2787" spans="1:11" s="11" customFormat="1" ht="22.5" hidden="1" customHeight="1" x14ac:dyDescent="0.3">
      <c r="A2787" s="3">
        <v>2022</v>
      </c>
      <c r="B2787" s="3" t="s">
        <v>360</v>
      </c>
      <c r="C2787" s="5">
        <v>44873</v>
      </c>
      <c r="D2787" s="79" t="s">
        <v>158</v>
      </c>
      <c r="E2787" s="3" t="s">
        <v>310</v>
      </c>
      <c r="F2787" s="66">
        <v>12300</v>
      </c>
      <c r="G2787" s="66"/>
      <c r="H2787" s="4">
        <f t="shared" si="43"/>
        <v>30710.380000000056</v>
      </c>
      <c r="I2787" s="1"/>
      <c r="J2787" s="3" t="s">
        <v>1541</v>
      </c>
      <c r="K2787" s="3"/>
    </row>
    <row r="2788" spans="1:11" s="11" customFormat="1" ht="22.5" hidden="1" customHeight="1" x14ac:dyDescent="0.3">
      <c r="A2788" s="3">
        <v>2022</v>
      </c>
      <c r="B2788" s="3" t="s">
        <v>360</v>
      </c>
      <c r="C2788" s="5">
        <v>44873</v>
      </c>
      <c r="D2788" s="79" t="s">
        <v>376</v>
      </c>
      <c r="E2788" s="3" t="s">
        <v>100</v>
      </c>
      <c r="F2788" s="66"/>
      <c r="G2788" s="66">
        <v>800</v>
      </c>
      <c r="H2788" s="4">
        <f t="shared" si="43"/>
        <v>29910.380000000056</v>
      </c>
      <c r="I2788" s="1"/>
      <c r="J2788" s="3" t="s">
        <v>1536</v>
      </c>
      <c r="K2788" s="3"/>
    </row>
    <row r="2789" spans="1:11" s="11" customFormat="1" ht="22.5" hidden="1" customHeight="1" x14ac:dyDescent="0.3">
      <c r="A2789" s="3">
        <v>2022</v>
      </c>
      <c r="B2789" s="3" t="s">
        <v>360</v>
      </c>
      <c r="C2789" s="5">
        <v>44873</v>
      </c>
      <c r="D2789" s="79" t="s">
        <v>615</v>
      </c>
      <c r="E2789" s="3" t="s">
        <v>99</v>
      </c>
      <c r="F2789" s="66"/>
      <c r="G2789" s="66">
        <v>600</v>
      </c>
      <c r="H2789" s="4">
        <f t="shared" si="43"/>
        <v>29310.380000000056</v>
      </c>
      <c r="I2789" s="1"/>
      <c r="J2789" s="3" t="s">
        <v>1537</v>
      </c>
      <c r="K2789" s="3"/>
    </row>
    <row r="2790" spans="1:11" s="11" customFormat="1" ht="22.5" hidden="1" customHeight="1" x14ac:dyDescent="0.3">
      <c r="A2790" s="3">
        <v>2022</v>
      </c>
      <c r="B2790" s="3" t="s">
        <v>360</v>
      </c>
      <c r="C2790" s="5">
        <v>44873</v>
      </c>
      <c r="D2790" s="79" t="s">
        <v>42</v>
      </c>
      <c r="E2790" s="3" t="s">
        <v>99</v>
      </c>
      <c r="F2790" s="66"/>
      <c r="G2790" s="66">
        <v>3912</v>
      </c>
      <c r="H2790" s="4">
        <f t="shared" si="43"/>
        <v>25398.380000000056</v>
      </c>
      <c r="I2790" s="1"/>
      <c r="J2790" s="3" t="s">
        <v>1527</v>
      </c>
      <c r="K2790" s="3"/>
    </row>
    <row r="2791" spans="1:11" s="11" customFormat="1" ht="22.5" hidden="1" customHeight="1" x14ac:dyDescent="0.3">
      <c r="A2791" s="3">
        <v>2022</v>
      </c>
      <c r="B2791" s="3" t="s">
        <v>360</v>
      </c>
      <c r="C2791" s="5">
        <v>44873</v>
      </c>
      <c r="D2791" s="79" t="s">
        <v>30</v>
      </c>
      <c r="E2791" s="3" t="s">
        <v>99</v>
      </c>
      <c r="F2791" s="66"/>
      <c r="G2791" s="66">
        <v>357.7</v>
      </c>
      <c r="H2791" s="4">
        <f t="shared" si="43"/>
        <v>25040.680000000055</v>
      </c>
      <c r="I2791" s="1"/>
      <c r="J2791" s="3" t="s">
        <v>1528</v>
      </c>
      <c r="K2791" s="3"/>
    </row>
    <row r="2792" spans="1:11" s="11" customFormat="1" ht="22.5" hidden="1" customHeight="1" x14ac:dyDescent="0.3">
      <c r="A2792" s="3">
        <v>2022</v>
      </c>
      <c r="B2792" s="3" t="s">
        <v>360</v>
      </c>
      <c r="C2792" s="5">
        <v>44873</v>
      </c>
      <c r="D2792" s="79" t="s">
        <v>112</v>
      </c>
      <c r="E2792" s="3" t="s">
        <v>99</v>
      </c>
      <c r="F2792" s="66"/>
      <c r="G2792" s="66">
        <v>63.6</v>
      </c>
      <c r="H2792" s="4">
        <f t="shared" si="43"/>
        <v>24977.080000000056</v>
      </c>
      <c r="I2792" s="1"/>
      <c r="J2792" s="3" t="s">
        <v>1529</v>
      </c>
      <c r="K2792" s="3"/>
    </row>
    <row r="2793" spans="1:11" s="11" customFormat="1" ht="22.5" hidden="1" customHeight="1" x14ac:dyDescent="0.3">
      <c r="A2793" s="3">
        <v>2022</v>
      </c>
      <c r="B2793" s="3" t="s">
        <v>360</v>
      </c>
      <c r="C2793" s="5">
        <v>44873</v>
      </c>
      <c r="D2793" s="79" t="s">
        <v>35</v>
      </c>
      <c r="E2793" s="3" t="s">
        <v>99</v>
      </c>
      <c r="F2793" s="66"/>
      <c r="G2793" s="66">
        <v>255</v>
      </c>
      <c r="H2793" s="4">
        <f t="shared" si="43"/>
        <v>24722.080000000056</v>
      </c>
      <c r="I2793" s="1"/>
      <c r="J2793" s="3" t="s">
        <v>1530</v>
      </c>
      <c r="K2793" s="3"/>
    </row>
    <row r="2794" spans="1:11" s="11" customFormat="1" ht="22.5" hidden="1" customHeight="1" x14ac:dyDescent="0.3">
      <c r="A2794" s="3">
        <v>2022</v>
      </c>
      <c r="B2794" s="3" t="s">
        <v>360</v>
      </c>
      <c r="C2794" s="5">
        <v>44873</v>
      </c>
      <c r="D2794" s="79" t="s">
        <v>323</v>
      </c>
      <c r="E2794" s="3" t="s">
        <v>99</v>
      </c>
      <c r="F2794" s="66"/>
      <c r="G2794" s="66">
        <v>5000</v>
      </c>
      <c r="H2794" s="4">
        <f t="shared" si="43"/>
        <v>19722.080000000056</v>
      </c>
      <c r="I2794" s="1"/>
      <c r="J2794" s="3" t="s">
        <v>1538</v>
      </c>
      <c r="K2794" s="3"/>
    </row>
    <row r="2795" spans="1:11" s="11" customFormat="1" ht="22.5" hidden="1" customHeight="1" x14ac:dyDescent="0.3">
      <c r="A2795" s="3">
        <v>2022</v>
      </c>
      <c r="B2795" s="3" t="s">
        <v>360</v>
      </c>
      <c r="C2795" s="5">
        <v>44873</v>
      </c>
      <c r="D2795" s="79" t="s">
        <v>608</v>
      </c>
      <c r="E2795" s="3" t="s">
        <v>310</v>
      </c>
      <c r="F2795" s="66">
        <v>1100</v>
      </c>
      <c r="G2795" s="66"/>
      <c r="H2795" s="4">
        <f t="shared" si="43"/>
        <v>20822.080000000056</v>
      </c>
      <c r="I2795" s="1"/>
      <c r="J2795" s="3" t="s">
        <v>1556</v>
      </c>
      <c r="K2795" s="3"/>
    </row>
    <row r="2796" spans="1:11" s="11" customFormat="1" ht="22.5" hidden="1" customHeight="1" x14ac:dyDescent="0.3">
      <c r="A2796" s="3">
        <v>2022</v>
      </c>
      <c r="B2796" s="3" t="s">
        <v>360</v>
      </c>
      <c r="C2796" s="5">
        <v>44876</v>
      </c>
      <c r="D2796" s="79" t="s">
        <v>45</v>
      </c>
      <c r="E2796" s="3" t="s">
        <v>310</v>
      </c>
      <c r="F2796" s="66">
        <v>9900</v>
      </c>
      <c r="G2796" s="66"/>
      <c r="H2796" s="4">
        <f t="shared" si="43"/>
        <v>30722.080000000056</v>
      </c>
      <c r="I2796" s="1"/>
      <c r="J2796" s="3" t="s">
        <v>1557</v>
      </c>
      <c r="K2796" s="3"/>
    </row>
    <row r="2797" spans="1:11" s="11" customFormat="1" ht="22.5" hidden="1" customHeight="1" x14ac:dyDescent="0.3">
      <c r="A2797" s="3">
        <v>2022</v>
      </c>
      <c r="B2797" s="3" t="s">
        <v>360</v>
      </c>
      <c r="C2797" s="5">
        <v>44876</v>
      </c>
      <c r="D2797" s="79" t="s">
        <v>1061</v>
      </c>
      <c r="E2797" s="3" t="s">
        <v>310</v>
      </c>
      <c r="F2797" s="66">
        <v>1300</v>
      </c>
      <c r="G2797" s="66"/>
      <c r="H2797" s="4">
        <f t="shared" si="43"/>
        <v>32022.080000000056</v>
      </c>
      <c r="I2797" s="1"/>
      <c r="J2797" s="3" t="s">
        <v>1558</v>
      </c>
      <c r="K2797" s="3"/>
    </row>
    <row r="2798" spans="1:11" s="11" customFormat="1" ht="22.5" hidden="1" customHeight="1" x14ac:dyDescent="0.3">
      <c r="A2798" s="3">
        <v>2022</v>
      </c>
      <c r="B2798" s="3" t="s">
        <v>360</v>
      </c>
      <c r="C2798" s="5">
        <v>44880</v>
      </c>
      <c r="D2798" s="79" t="s">
        <v>151</v>
      </c>
      <c r="E2798" s="3" t="s">
        <v>310</v>
      </c>
      <c r="F2798" s="66">
        <v>3796</v>
      </c>
      <c r="G2798" s="66"/>
      <c r="H2798" s="4">
        <f t="shared" si="43"/>
        <v>35818.08000000006</v>
      </c>
      <c r="I2798" s="1"/>
      <c r="J2798" s="3" t="s">
        <v>1559</v>
      </c>
      <c r="K2798" s="3"/>
    </row>
    <row r="2799" spans="1:11" s="11" customFormat="1" ht="22.5" hidden="1" customHeight="1" x14ac:dyDescent="0.3">
      <c r="A2799" s="3">
        <v>2022</v>
      </c>
      <c r="B2799" s="3" t="s">
        <v>360</v>
      </c>
      <c r="C2799" s="5">
        <v>44880</v>
      </c>
      <c r="D2799" s="79" t="s">
        <v>323</v>
      </c>
      <c r="E2799" s="3" t="s">
        <v>99</v>
      </c>
      <c r="F2799" s="66"/>
      <c r="G2799" s="66">
        <v>5000</v>
      </c>
      <c r="H2799" s="4">
        <f t="shared" si="43"/>
        <v>30818.08000000006</v>
      </c>
      <c r="I2799" s="1"/>
      <c r="J2799" s="3" t="s">
        <v>1569</v>
      </c>
      <c r="K2799" s="3"/>
    </row>
    <row r="2800" spans="1:11" s="11" customFormat="1" ht="22.5" hidden="1" customHeight="1" x14ac:dyDescent="0.3">
      <c r="A2800" s="3">
        <v>2022</v>
      </c>
      <c r="B2800" s="3" t="s">
        <v>360</v>
      </c>
      <c r="C2800" s="5">
        <v>44880</v>
      </c>
      <c r="D2800" s="79" t="s">
        <v>158</v>
      </c>
      <c r="E2800" s="3" t="s">
        <v>310</v>
      </c>
      <c r="F2800" s="66">
        <v>10995</v>
      </c>
      <c r="G2800" s="66"/>
      <c r="H2800" s="4">
        <f t="shared" si="43"/>
        <v>41813.08000000006</v>
      </c>
      <c r="I2800" s="1"/>
      <c r="J2800" s="3" t="s">
        <v>1560</v>
      </c>
      <c r="K2800" s="3"/>
    </row>
    <row r="2801" spans="1:11" s="130" customFormat="1" ht="22.5" hidden="1" customHeight="1" x14ac:dyDescent="0.3">
      <c r="A2801" s="123">
        <v>2022</v>
      </c>
      <c r="B2801" s="123" t="s">
        <v>360</v>
      </c>
      <c r="C2801" s="126">
        <v>44882</v>
      </c>
      <c r="D2801" s="134" t="s">
        <v>26</v>
      </c>
      <c r="E2801" s="123" t="s">
        <v>310</v>
      </c>
      <c r="F2801" s="127">
        <v>475</v>
      </c>
      <c r="G2801" s="127"/>
      <c r="H2801" s="128">
        <f t="shared" si="43"/>
        <v>42288.08000000006</v>
      </c>
      <c r="I2801" s="129" t="s">
        <v>1583</v>
      </c>
      <c r="J2801" s="123" t="s">
        <v>1591</v>
      </c>
      <c r="K2801" s="123"/>
    </row>
    <row r="2802" spans="1:11" s="11" customFormat="1" ht="22.5" hidden="1" customHeight="1" x14ac:dyDescent="0.3">
      <c r="A2802" s="3">
        <v>2022</v>
      </c>
      <c r="B2802" s="3" t="s">
        <v>360</v>
      </c>
      <c r="C2802" s="5">
        <v>44883</v>
      </c>
      <c r="D2802" s="79" t="s">
        <v>86</v>
      </c>
      <c r="E2802" s="3" t="s">
        <v>99</v>
      </c>
      <c r="F2802" s="66"/>
      <c r="G2802" s="66">
        <v>797.8</v>
      </c>
      <c r="H2802" s="4">
        <f t="shared" si="43"/>
        <v>41490.280000000057</v>
      </c>
      <c r="I2802" s="1" t="s">
        <v>1553</v>
      </c>
      <c r="J2802" s="3" t="s">
        <v>1570</v>
      </c>
      <c r="K2802" s="3"/>
    </row>
    <row r="2803" spans="1:11" s="11" customFormat="1" ht="22.5" hidden="1" customHeight="1" x14ac:dyDescent="0.3">
      <c r="A2803" s="3">
        <v>2022</v>
      </c>
      <c r="B2803" s="3" t="s">
        <v>360</v>
      </c>
      <c r="C2803" s="5">
        <v>44883</v>
      </c>
      <c r="D2803" s="79" t="s">
        <v>359</v>
      </c>
      <c r="E2803" s="3" t="s">
        <v>310</v>
      </c>
      <c r="F2803" s="66">
        <v>5600</v>
      </c>
      <c r="G2803" s="66"/>
      <c r="H2803" s="4">
        <f t="shared" si="43"/>
        <v>47090.280000000057</v>
      </c>
      <c r="I2803" s="1"/>
      <c r="J2803" s="3" t="s">
        <v>1561</v>
      </c>
      <c r="K2803" s="3"/>
    </row>
    <row r="2804" spans="1:11" s="11" customFormat="1" ht="22.5" hidden="1" customHeight="1" x14ac:dyDescent="0.3">
      <c r="A2804" s="3">
        <v>2022</v>
      </c>
      <c r="B2804" s="3" t="s">
        <v>360</v>
      </c>
      <c r="C2804" s="5">
        <v>44886</v>
      </c>
      <c r="D2804" s="79" t="s">
        <v>461</v>
      </c>
      <c r="E2804" s="3" t="s">
        <v>310</v>
      </c>
      <c r="F2804" s="66">
        <v>3900</v>
      </c>
      <c r="G2804" s="66"/>
      <c r="H2804" s="4">
        <f t="shared" si="43"/>
        <v>50990.280000000057</v>
      </c>
      <c r="I2804" s="1"/>
      <c r="J2804" s="3" t="s">
        <v>1554</v>
      </c>
      <c r="K2804" s="3"/>
    </row>
    <row r="2805" spans="1:11" s="11" customFormat="1" ht="22.5" hidden="1" customHeight="1" x14ac:dyDescent="0.3">
      <c r="A2805" s="3">
        <v>2022</v>
      </c>
      <c r="B2805" s="3" t="s">
        <v>360</v>
      </c>
      <c r="C2805" s="5">
        <v>44886</v>
      </c>
      <c r="D2805" s="79" t="s">
        <v>323</v>
      </c>
      <c r="E2805" s="3" t="s">
        <v>99</v>
      </c>
      <c r="F2805" s="66"/>
      <c r="G2805" s="66">
        <v>5000</v>
      </c>
      <c r="H2805" s="4">
        <f t="shared" si="43"/>
        <v>45990.280000000057</v>
      </c>
      <c r="I2805" s="1"/>
      <c r="J2805" s="3" t="s">
        <v>1571</v>
      </c>
      <c r="K2805" s="3"/>
    </row>
    <row r="2806" spans="1:11" s="11" customFormat="1" ht="22.5" hidden="1" customHeight="1" x14ac:dyDescent="0.3">
      <c r="A2806" s="3">
        <v>2022</v>
      </c>
      <c r="B2806" s="3" t="s">
        <v>360</v>
      </c>
      <c r="C2806" s="5">
        <v>44886</v>
      </c>
      <c r="D2806" s="79" t="s">
        <v>322</v>
      </c>
      <c r="E2806" s="3" t="s">
        <v>99</v>
      </c>
      <c r="F2806" s="66"/>
      <c r="G2806" s="66">
        <v>5000</v>
      </c>
      <c r="H2806" s="4">
        <f t="shared" si="43"/>
        <v>40990.280000000057</v>
      </c>
      <c r="I2806" s="1"/>
      <c r="J2806" s="3" t="s">
        <v>1572</v>
      </c>
      <c r="K2806" s="3"/>
    </row>
    <row r="2807" spans="1:11" s="11" customFormat="1" ht="22.5" hidden="1" customHeight="1" x14ac:dyDescent="0.3">
      <c r="A2807" s="3">
        <v>2022</v>
      </c>
      <c r="B2807" s="3" t="s">
        <v>360</v>
      </c>
      <c r="C2807" s="5">
        <v>44887</v>
      </c>
      <c r="D2807" s="79" t="s">
        <v>461</v>
      </c>
      <c r="E2807" s="3" t="s">
        <v>310</v>
      </c>
      <c r="F2807" s="66">
        <v>2600</v>
      </c>
      <c r="G2807" s="66"/>
      <c r="H2807" s="4">
        <f t="shared" si="43"/>
        <v>43590.280000000057</v>
      </c>
      <c r="I2807" s="1"/>
      <c r="J2807" s="3" t="s">
        <v>1555</v>
      </c>
      <c r="K2807" s="3"/>
    </row>
    <row r="2808" spans="1:11" s="11" customFormat="1" ht="22.5" hidden="1" customHeight="1" x14ac:dyDescent="0.3">
      <c r="A2808" s="3">
        <v>2022</v>
      </c>
      <c r="B2808" s="3" t="s">
        <v>360</v>
      </c>
      <c r="C2808" s="5">
        <v>44887</v>
      </c>
      <c r="D2808" s="79" t="s">
        <v>547</v>
      </c>
      <c r="E2808" s="3" t="s">
        <v>100</v>
      </c>
      <c r="F2808" s="66"/>
      <c r="G2808" s="66">
        <v>800</v>
      </c>
      <c r="H2808" s="4">
        <f t="shared" si="43"/>
        <v>42790.280000000057</v>
      </c>
      <c r="I2808" s="1"/>
      <c r="J2808" s="3" t="s">
        <v>1573</v>
      </c>
      <c r="K2808" s="3"/>
    </row>
    <row r="2809" spans="1:11" s="11" customFormat="1" ht="22.5" hidden="1" customHeight="1" x14ac:dyDescent="0.3">
      <c r="A2809" s="3">
        <v>2022</v>
      </c>
      <c r="B2809" s="3" t="s">
        <v>360</v>
      </c>
      <c r="C2809" s="5">
        <v>44887</v>
      </c>
      <c r="D2809" s="79" t="s">
        <v>283</v>
      </c>
      <c r="E2809" s="3" t="s">
        <v>100</v>
      </c>
      <c r="F2809" s="66"/>
      <c r="G2809" s="66">
        <v>6024.83</v>
      </c>
      <c r="H2809" s="4">
        <f t="shared" si="43"/>
        <v>36765.450000000055</v>
      </c>
      <c r="I2809" s="1"/>
      <c r="J2809" s="3" t="s">
        <v>1574</v>
      </c>
      <c r="K2809" s="3"/>
    </row>
    <row r="2810" spans="1:11" s="11" customFormat="1" ht="22.5" hidden="1" customHeight="1" x14ac:dyDescent="0.3">
      <c r="A2810" s="3">
        <v>2022</v>
      </c>
      <c r="B2810" s="3" t="s">
        <v>360</v>
      </c>
      <c r="C2810" s="5">
        <v>44887</v>
      </c>
      <c r="D2810" s="79" t="s">
        <v>562</v>
      </c>
      <c r="E2810" s="3" t="s">
        <v>100</v>
      </c>
      <c r="F2810" s="66"/>
      <c r="G2810" s="66">
        <v>161.6</v>
      </c>
      <c r="H2810" s="4">
        <f t="shared" si="43"/>
        <v>36603.850000000057</v>
      </c>
      <c r="I2810" s="1"/>
      <c r="J2810" s="3" t="s">
        <v>1575</v>
      </c>
      <c r="K2810" s="3"/>
    </row>
    <row r="2811" spans="1:11" s="11" customFormat="1" ht="22.5" hidden="1" customHeight="1" x14ac:dyDescent="0.3">
      <c r="A2811" s="3">
        <v>2022</v>
      </c>
      <c r="B2811" s="3" t="s">
        <v>360</v>
      </c>
      <c r="C2811" s="5">
        <v>44888</v>
      </c>
      <c r="D2811" s="79" t="s">
        <v>548</v>
      </c>
      <c r="E2811" s="3" t="s">
        <v>310</v>
      </c>
      <c r="F2811" s="66">
        <v>1350</v>
      </c>
      <c r="G2811" s="66"/>
      <c r="H2811" s="4">
        <f t="shared" si="43"/>
        <v>37953.850000000057</v>
      </c>
      <c r="I2811" s="1"/>
      <c r="J2811" s="3" t="s">
        <v>1562</v>
      </c>
      <c r="K2811" s="3"/>
    </row>
    <row r="2812" spans="1:11" s="11" customFormat="1" ht="22.5" hidden="1" customHeight="1" x14ac:dyDescent="0.3">
      <c r="A2812" s="3">
        <v>2022</v>
      </c>
      <c r="B2812" s="3" t="s">
        <v>360</v>
      </c>
      <c r="C2812" s="5">
        <v>44889</v>
      </c>
      <c r="D2812" s="79" t="s">
        <v>461</v>
      </c>
      <c r="E2812" s="3" t="s">
        <v>310</v>
      </c>
      <c r="F2812" s="66">
        <v>2600</v>
      </c>
      <c r="G2812" s="66"/>
      <c r="H2812" s="4">
        <f t="shared" si="43"/>
        <v>40553.850000000057</v>
      </c>
      <c r="I2812" s="1"/>
      <c r="J2812" s="3" t="s">
        <v>1586</v>
      </c>
      <c r="K2812" s="3"/>
    </row>
    <row r="2813" spans="1:11" s="11" customFormat="1" ht="22.5" hidden="1" customHeight="1" x14ac:dyDescent="0.3">
      <c r="A2813" s="3">
        <v>2022</v>
      </c>
      <c r="B2813" s="3" t="s">
        <v>360</v>
      </c>
      <c r="C2813" s="5">
        <v>44890</v>
      </c>
      <c r="D2813" s="79" t="s">
        <v>461</v>
      </c>
      <c r="E2813" s="3" t="s">
        <v>310</v>
      </c>
      <c r="F2813" s="66">
        <v>1350</v>
      </c>
      <c r="G2813" s="66"/>
      <c r="H2813" s="4">
        <f t="shared" si="43"/>
        <v>41903.850000000057</v>
      </c>
      <c r="I2813" s="1"/>
      <c r="J2813" s="3" t="s">
        <v>1585</v>
      </c>
      <c r="K2813" s="3"/>
    </row>
    <row r="2814" spans="1:11" s="11" customFormat="1" ht="22.5" hidden="1" customHeight="1" x14ac:dyDescent="0.3">
      <c r="A2814" s="3">
        <v>2022</v>
      </c>
      <c r="B2814" s="3" t="s">
        <v>360</v>
      </c>
      <c r="C2814" s="5">
        <v>44891</v>
      </c>
      <c r="D2814" s="79" t="s">
        <v>323</v>
      </c>
      <c r="E2814" s="3" t="s">
        <v>99</v>
      </c>
      <c r="F2814" s="66"/>
      <c r="G2814" s="66">
        <v>10000</v>
      </c>
      <c r="H2814" s="4">
        <f t="shared" si="43"/>
        <v>31903.850000000057</v>
      </c>
      <c r="I2814" s="1"/>
      <c r="J2814" s="3" t="s">
        <v>1587</v>
      </c>
      <c r="K2814" s="3"/>
    </row>
    <row r="2815" spans="1:11" s="11" customFormat="1" ht="22.5" hidden="1" customHeight="1" x14ac:dyDescent="0.3">
      <c r="A2815" s="3">
        <v>2022</v>
      </c>
      <c r="B2815" s="3" t="s">
        <v>360</v>
      </c>
      <c r="C2815" s="5">
        <v>44893</v>
      </c>
      <c r="D2815" s="79" t="s">
        <v>313</v>
      </c>
      <c r="E2815" s="3" t="s">
        <v>99</v>
      </c>
      <c r="F2815" s="66">
        <v>50000</v>
      </c>
      <c r="G2815" s="66"/>
      <c r="H2815" s="4">
        <f t="shared" si="43"/>
        <v>81903.850000000064</v>
      </c>
      <c r="I2815" s="1"/>
      <c r="J2815" s="3" t="s">
        <v>1589</v>
      </c>
      <c r="K2815" s="3"/>
    </row>
    <row r="2816" spans="1:11" s="11" customFormat="1" ht="22.5" hidden="1" customHeight="1" x14ac:dyDescent="0.3">
      <c r="A2816" s="3">
        <v>2022</v>
      </c>
      <c r="B2816" s="3" t="s">
        <v>360</v>
      </c>
      <c r="C2816" s="5">
        <v>44893</v>
      </c>
      <c r="D2816" s="79" t="s">
        <v>158</v>
      </c>
      <c r="E2816" s="3" t="s">
        <v>310</v>
      </c>
      <c r="F2816" s="66">
        <v>8950</v>
      </c>
      <c r="G2816" s="66"/>
      <c r="H2816" s="4">
        <f t="shared" si="43"/>
        <v>90853.850000000064</v>
      </c>
      <c r="I2816" s="1"/>
      <c r="J2816" s="3" t="s">
        <v>1590</v>
      </c>
      <c r="K2816" s="3"/>
    </row>
    <row r="2817" spans="1:11" s="11" customFormat="1" ht="22.5" hidden="1" customHeight="1" x14ac:dyDescent="0.3">
      <c r="A2817" s="3">
        <v>2022</v>
      </c>
      <c r="B2817" s="3" t="s">
        <v>360</v>
      </c>
      <c r="C2817" s="5">
        <v>44893</v>
      </c>
      <c r="D2817" s="79" t="s">
        <v>285</v>
      </c>
      <c r="E2817" s="3" t="s">
        <v>99</v>
      </c>
      <c r="F2817" s="66"/>
      <c r="G2817" s="66">
        <v>1802</v>
      </c>
      <c r="H2817" s="4">
        <f t="shared" si="43"/>
        <v>89051.850000000064</v>
      </c>
      <c r="I2817" s="1"/>
      <c r="J2817" s="3" t="s">
        <v>1588</v>
      </c>
      <c r="K2817" s="3"/>
    </row>
    <row r="2818" spans="1:11" s="11" customFormat="1" ht="22.5" hidden="1" customHeight="1" x14ac:dyDescent="0.3">
      <c r="A2818" s="3">
        <v>2022</v>
      </c>
      <c r="B2818" s="3" t="s">
        <v>360</v>
      </c>
      <c r="C2818" s="5">
        <v>44893</v>
      </c>
      <c r="D2818" s="79" t="s">
        <v>1446</v>
      </c>
      <c r="E2818" s="3" t="s">
        <v>100</v>
      </c>
      <c r="F2818" s="66"/>
      <c r="G2818" s="66">
        <v>750</v>
      </c>
      <c r="H2818" s="4">
        <f t="shared" si="43"/>
        <v>88301.850000000064</v>
      </c>
      <c r="I2818" s="1"/>
      <c r="J2818" s="3" t="s">
        <v>1592</v>
      </c>
      <c r="K2818" s="3"/>
    </row>
    <row r="2819" spans="1:11" s="11" customFormat="1" ht="22.5" hidden="1" customHeight="1" x14ac:dyDescent="0.3">
      <c r="A2819" s="3">
        <v>2022</v>
      </c>
      <c r="B2819" s="3" t="s">
        <v>360</v>
      </c>
      <c r="C2819" s="5">
        <v>44893</v>
      </c>
      <c r="D2819" s="79" t="s">
        <v>1505</v>
      </c>
      <c r="E2819" s="3" t="s">
        <v>100</v>
      </c>
      <c r="F2819" s="66"/>
      <c r="G2819" s="66">
        <v>1300</v>
      </c>
      <c r="H2819" s="4">
        <f t="shared" si="43"/>
        <v>87001.850000000064</v>
      </c>
      <c r="I2819" s="1"/>
      <c r="J2819" s="3" t="s">
        <v>1599</v>
      </c>
      <c r="K2819" s="3"/>
    </row>
    <row r="2820" spans="1:11" s="11" customFormat="1" ht="22.5" hidden="1" customHeight="1" x14ac:dyDescent="0.3">
      <c r="A2820" s="3">
        <v>2022</v>
      </c>
      <c r="B2820" s="3" t="s">
        <v>360</v>
      </c>
      <c r="C2820" s="5">
        <v>44893</v>
      </c>
      <c r="D2820" s="79" t="s">
        <v>151</v>
      </c>
      <c r="E2820" s="3" t="s">
        <v>100</v>
      </c>
      <c r="F2820" s="66"/>
      <c r="G2820" s="66">
        <v>700</v>
      </c>
      <c r="H2820" s="4">
        <f t="shared" ref="H2820:H2883" si="44">H2819+F2820-G2820</f>
        <v>86301.850000000064</v>
      </c>
      <c r="I2820" s="1"/>
      <c r="J2820" s="3" t="s">
        <v>1600</v>
      </c>
      <c r="K2820" s="3"/>
    </row>
    <row r="2821" spans="1:11" s="11" customFormat="1" ht="22.5" hidden="1" customHeight="1" x14ac:dyDescent="0.3">
      <c r="A2821" s="3">
        <v>2022</v>
      </c>
      <c r="B2821" s="3" t="s">
        <v>360</v>
      </c>
      <c r="C2821" s="5">
        <v>44893</v>
      </c>
      <c r="D2821" s="79" t="s">
        <v>462</v>
      </c>
      <c r="E2821" s="3" t="s">
        <v>100</v>
      </c>
      <c r="F2821" s="66"/>
      <c r="G2821" s="66">
        <v>6000</v>
      </c>
      <c r="H2821" s="4">
        <f t="shared" si="44"/>
        <v>80301.850000000064</v>
      </c>
      <c r="I2821" s="1"/>
      <c r="J2821" s="3" t="s">
        <v>1601</v>
      </c>
      <c r="K2821" s="3"/>
    </row>
    <row r="2822" spans="1:11" s="11" customFormat="1" ht="22.5" hidden="1" customHeight="1" x14ac:dyDescent="0.3">
      <c r="A2822" s="3">
        <v>2022</v>
      </c>
      <c r="B2822" s="3" t="s">
        <v>360</v>
      </c>
      <c r="C2822" s="5">
        <v>44893</v>
      </c>
      <c r="D2822" s="79" t="s">
        <v>261</v>
      </c>
      <c r="E2822" s="3" t="s">
        <v>100</v>
      </c>
      <c r="F2822" s="66"/>
      <c r="G2822" s="66">
        <v>3700</v>
      </c>
      <c r="H2822" s="4">
        <f t="shared" si="44"/>
        <v>76601.850000000064</v>
      </c>
      <c r="I2822" s="1"/>
      <c r="J2822" s="3" t="s">
        <v>1602</v>
      </c>
      <c r="K2822" s="3"/>
    </row>
    <row r="2823" spans="1:11" s="11" customFormat="1" ht="22.5" hidden="1" customHeight="1" x14ac:dyDescent="0.3">
      <c r="A2823" s="3">
        <v>2022</v>
      </c>
      <c r="B2823" s="3" t="s">
        <v>360</v>
      </c>
      <c r="C2823" s="5">
        <v>44893</v>
      </c>
      <c r="D2823" s="79" t="s">
        <v>610</v>
      </c>
      <c r="E2823" s="3" t="s">
        <v>100</v>
      </c>
      <c r="F2823" s="66"/>
      <c r="G2823" s="66">
        <v>7520</v>
      </c>
      <c r="H2823" s="4">
        <f t="shared" si="44"/>
        <v>69081.850000000064</v>
      </c>
      <c r="I2823" s="1"/>
      <c r="J2823" s="3" t="s">
        <v>1603</v>
      </c>
      <c r="K2823" s="3"/>
    </row>
    <row r="2824" spans="1:11" s="11" customFormat="1" ht="22.5" hidden="1" customHeight="1" x14ac:dyDescent="0.3">
      <c r="A2824" s="3">
        <v>2022</v>
      </c>
      <c r="B2824" s="3" t="s">
        <v>360</v>
      </c>
      <c r="C2824" s="5">
        <v>44893</v>
      </c>
      <c r="D2824" s="79" t="s">
        <v>404</v>
      </c>
      <c r="E2824" s="3" t="s">
        <v>100</v>
      </c>
      <c r="F2824" s="66"/>
      <c r="G2824" s="66">
        <v>10365.209999999999</v>
      </c>
      <c r="H2824" s="4">
        <f t="shared" si="44"/>
        <v>58716.640000000065</v>
      </c>
      <c r="I2824" s="1"/>
      <c r="J2824" s="3" t="s">
        <v>1593</v>
      </c>
      <c r="K2824" s="3"/>
    </row>
    <row r="2825" spans="1:11" s="11" customFormat="1" ht="22.5" hidden="1" customHeight="1" x14ac:dyDescent="0.3">
      <c r="A2825" s="3">
        <v>2022</v>
      </c>
      <c r="B2825" s="3" t="s">
        <v>360</v>
      </c>
      <c r="C2825" s="5">
        <v>44893</v>
      </c>
      <c r="D2825" s="79" t="s">
        <v>573</v>
      </c>
      <c r="E2825" s="3" t="s">
        <v>100</v>
      </c>
      <c r="F2825" s="66"/>
      <c r="G2825" s="66">
        <v>4345</v>
      </c>
      <c r="H2825" s="4">
        <f t="shared" si="44"/>
        <v>54371.640000000065</v>
      </c>
      <c r="I2825" s="1"/>
      <c r="J2825" s="3" t="s">
        <v>1594</v>
      </c>
      <c r="K2825" s="3"/>
    </row>
    <row r="2826" spans="1:11" s="11" customFormat="1" ht="22.5" hidden="1" customHeight="1" x14ac:dyDescent="0.3">
      <c r="A2826" s="3">
        <v>2022</v>
      </c>
      <c r="B2826" s="3" t="s">
        <v>360</v>
      </c>
      <c r="C2826" s="5">
        <v>44893</v>
      </c>
      <c r="D2826" s="79" t="s">
        <v>541</v>
      </c>
      <c r="E2826" s="3" t="s">
        <v>100</v>
      </c>
      <c r="F2826" s="66"/>
      <c r="G2826" s="66">
        <v>12915</v>
      </c>
      <c r="H2826" s="4">
        <f t="shared" si="44"/>
        <v>41456.640000000065</v>
      </c>
      <c r="I2826" s="1"/>
      <c r="J2826" s="3" t="s">
        <v>1595</v>
      </c>
      <c r="K2826" s="3"/>
    </row>
    <row r="2827" spans="1:11" s="11" customFormat="1" ht="22.5" hidden="1" customHeight="1" x14ac:dyDescent="0.3">
      <c r="A2827" s="3">
        <v>2022</v>
      </c>
      <c r="B2827" s="3" t="s">
        <v>360</v>
      </c>
      <c r="C2827" s="5">
        <v>44893</v>
      </c>
      <c r="D2827" s="79" t="s">
        <v>513</v>
      </c>
      <c r="E2827" s="3" t="s">
        <v>100</v>
      </c>
      <c r="F2827" s="66"/>
      <c r="G2827" s="66">
        <v>9960</v>
      </c>
      <c r="H2827" s="4">
        <f t="shared" si="44"/>
        <v>31496.640000000065</v>
      </c>
      <c r="I2827" s="1"/>
      <c r="J2827" s="3" t="s">
        <v>1597</v>
      </c>
      <c r="K2827" s="3"/>
    </row>
    <row r="2828" spans="1:11" s="11" customFormat="1" ht="22.5" hidden="1" customHeight="1" x14ac:dyDescent="0.3">
      <c r="A2828" s="3">
        <v>2022</v>
      </c>
      <c r="B2828" s="3" t="s">
        <v>360</v>
      </c>
      <c r="C2828" s="5">
        <v>44893</v>
      </c>
      <c r="D2828" s="79" t="s">
        <v>504</v>
      </c>
      <c r="E2828" s="3" t="s">
        <v>100</v>
      </c>
      <c r="F2828" s="66"/>
      <c r="G2828" s="66">
        <v>1212.46</v>
      </c>
      <c r="H2828" s="4">
        <f t="shared" si="44"/>
        <v>30284.180000000066</v>
      </c>
      <c r="I2828" s="1"/>
      <c r="J2828" s="3" t="s">
        <v>1596</v>
      </c>
      <c r="K2828" s="3"/>
    </row>
    <row r="2829" spans="1:11" s="11" customFormat="1" ht="22.5" hidden="1" customHeight="1" x14ac:dyDescent="0.3">
      <c r="A2829" s="3">
        <v>2022</v>
      </c>
      <c r="B2829" s="3" t="s">
        <v>360</v>
      </c>
      <c r="C2829" s="5">
        <v>44893</v>
      </c>
      <c r="D2829" s="79" t="s">
        <v>506</v>
      </c>
      <c r="E2829" s="3" t="s">
        <v>100</v>
      </c>
      <c r="F2829" s="66"/>
      <c r="G2829" s="66">
        <v>120</v>
      </c>
      <c r="H2829" s="4">
        <f t="shared" si="44"/>
        <v>30164.180000000066</v>
      </c>
      <c r="I2829" s="1"/>
      <c r="J2829" s="3" t="s">
        <v>1598</v>
      </c>
      <c r="K2829" s="3"/>
    </row>
    <row r="2830" spans="1:11" s="80" customFormat="1" ht="22.5" hidden="1" customHeight="1" thickBot="1" x14ac:dyDescent="0.35">
      <c r="A2830" s="34">
        <v>2022</v>
      </c>
      <c r="B2830" s="34" t="s">
        <v>360</v>
      </c>
      <c r="C2830" s="19">
        <v>44893</v>
      </c>
      <c r="D2830" s="132" t="s">
        <v>1584</v>
      </c>
      <c r="E2830" s="34" t="s">
        <v>100</v>
      </c>
      <c r="F2830" s="71"/>
      <c r="G2830" s="71">
        <v>2500</v>
      </c>
      <c r="H2830" s="22">
        <f t="shared" si="44"/>
        <v>27664.180000000066</v>
      </c>
      <c r="I2830" s="24"/>
      <c r="J2830" s="34" t="s">
        <v>1604</v>
      </c>
      <c r="K2830" s="34"/>
    </row>
    <row r="2831" spans="1:11" s="11" customFormat="1" ht="22.5" hidden="1" customHeight="1" x14ac:dyDescent="0.3">
      <c r="A2831" s="3">
        <v>2022</v>
      </c>
      <c r="B2831" s="3" t="s">
        <v>159</v>
      </c>
      <c r="C2831" s="5">
        <v>44900</v>
      </c>
      <c r="D2831" s="79" t="s">
        <v>376</v>
      </c>
      <c r="E2831" s="3" t="s">
        <v>100</v>
      </c>
      <c r="F2831" s="66"/>
      <c r="G2831" s="66">
        <v>800</v>
      </c>
      <c r="H2831" s="4">
        <f t="shared" si="44"/>
        <v>26864.180000000066</v>
      </c>
      <c r="I2831" s="1"/>
      <c r="J2831" s="3" t="s">
        <v>1625</v>
      </c>
      <c r="K2831" s="3"/>
    </row>
    <row r="2832" spans="1:11" s="11" customFormat="1" ht="22.5" hidden="1" customHeight="1" x14ac:dyDescent="0.3">
      <c r="A2832" s="3">
        <v>2022</v>
      </c>
      <c r="B2832" s="3" t="s">
        <v>159</v>
      </c>
      <c r="C2832" s="5">
        <v>44900</v>
      </c>
      <c r="D2832" s="79" t="s">
        <v>615</v>
      </c>
      <c r="E2832" s="3" t="s">
        <v>99</v>
      </c>
      <c r="F2832" s="66"/>
      <c r="G2832" s="66">
        <v>600</v>
      </c>
      <c r="H2832" s="4">
        <f t="shared" si="44"/>
        <v>26264.180000000066</v>
      </c>
      <c r="I2832" s="1"/>
      <c r="J2832" s="3" t="s">
        <v>1626</v>
      </c>
      <c r="K2832" s="3"/>
    </row>
    <row r="2833" spans="1:11" s="11" customFormat="1" ht="22.5" hidden="1" customHeight="1" x14ac:dyDescent="0.3">
      <c r="A2833" s="3">
        <v>2022</v>
      </c>
      <c r="B2833" s="3" t="s">
        <v>159</v>
      </c>
      <c r="C2833" s="5">
        <v>44900</v>
      </c>
      <c r="D2833" s="79" t="s">
        <v>323</v>
      </c>
      <c r="E2833" s="3" t="s">
        <v>99</v>
      </c>
      <c r="F2833" s="66"/>
      <c r="G2833" s="66">
        <v>5000</v>
      </c>
      <c r="H2833" s="4">
        <f t="shared" si="44"/>
        <v>21264.180000000066</v>
      </c>
      <c r="I2833" s="1"/>
      <c r="J2833" s="3" t="s">
        <v>1628</v>
      </c>
      <c r="K2833" s="3"/>
    </row>
    <row r="2834" spans="1:11" s="11" customFormat="1" ht="22.5" hidden="1" customHeight="1" x14ac:dyDescent="0.3">
      <c r="A2834" s="3">
        <v>2022</v>
      </c>
      <c r="B2834" s="3" t="s">
        <v>159</v>
      </c>
      <c r="C2834" s="5">
        <v>44900</v>
      </c>
      <c r="D2834" s="79" t="s">
        <v>283</v>
      </c>
      <c r="E2834" s="3" t="s">
        <v>100</v>
      </c>
      <c r="F2834" s="66"/>
      <c r="G2834" s="66">
        <v>4654.9799999999996</v>
      </c>
      <c r="H2834" s="4">
        <f t="shared" si="44"/>
        <v>16609.200000000066</v>
      </c>
      <c r="I2834" s="1"/>
      <c r="J2834" s="3" t="s">
        <v>1627</v>
      </c>
      <c r="K2834" s="3"/>
    </row>
    <row r="2835" spans="1:11" s="11" customFormat="1" ht="22.5" hidden="1" customHeight="1" x14ac:dyDescent="0.3">
      <c r="A2835" s="3">
        <v>2022</v>
      </c>
      <c r="B2835" s="3" t="s">
        <v>159</v>
      </c>
      <c r="C2835" s="5">
        <v>44900</v>
      </c>
      <c r="D2835" s="79" t="s">
        <v>524</v>
      </c>
      <c r="E2835" s="3" t="s">
        <v>310</v>
      </c>
      <c r="F2835" s="66">
        <v>3750</v>
      </c>
      <c r="G2835" s="66"/>
      <c r="H2835" s="4">
        <f t="shared" si="44"/>
        <v>20359.200000000066</v>
      </c>
      <c r="I2835" s="1"/>
      <c r="J2835" s="3" t="s">
        <v>1620</v>
      </c>
      <c r="K2835" s="3"/>
    </row>
    <row r="2836" spans="1:11" s="11" customFormat="1" ht="22.5" hidden="1" customHeight="1" x14ac:dyDescent="0.3">
      <c r="A2836" s="3">
        <v>2022</v>
      </c>
      <c r="B2836" s="3" t="s">
        <v>159</v>
      </c>
      <c r="C2836" s="5">
        <v>44901</v>
      </c>
      <c r="D2836" s="79" t="s">
        <v>461</v>
      </c>
      <c r="E2836" s="3" t="s">
        <v>310</v>
      </c>
      <c r="F2836" s="66">
        <v>3900</v>
      </c>
      <c r="G2836" s="66"/>
      <c r="H2836" s="4">
        <f t="shared" si="44"/>
        <v>24259.200000000066</v>
      </c>
      <c r="I2836" s="1"/>
      <c r="J2836" s="3" t="s">
        <v>1621</v>
      </c>
      <c r="K2836" s="3"/>
    </row>
    <row r="2837" spans="1:11" s="11" customFormat="1" ht="22.5" hidden="1" customHeight="1" x14ac:dyDescent="0.3">
      <c r="A2837" s="3">
        <v>2022</v>
      </c>
      <c r="B2837" s="3" t="s">
        <v>159</v>
      </c>
      <c r="C2837" s="5">
        <v>44901</v>
      </c>
      <c r="D2837" s="79" t="s">
        <v>151</v>
      </c>
      <c r="E2837" s="3" t="s">
        <v>310</v>
      </c>
      <c r="F2837" s="66">
        <v>1440</v>
      </c>
      <c r="G2837" s="66"/>
      <c r="H2837" s="4">
        <f t="shared" si="44"/>
        <v>25699.200000000066</v>
      </c>
      <c r="I2837" s="1"/>
      <c r="J2837" s="3" t="s">
        <v>1622</v>
      </c>
      <c r="K2837" s="3"/>
    </row>
    <row r="2838" spans="1:11" s="11" customFormat="1" ht="22.5" hidden="1" customHeight="1" x14ac:dyDescent="0.3">
      <c r="A2838" s="3">
        <v>2022</v>
      </c>
      <c r="B2838" s="3" t="s">
        <v>159</v>
      </c>
      <c r="C2838" s="5">
        <v>44902</v>
      </c>
      <c r="D2838" s="79" t="s">
        <v>1479</v>
      </c>
      <c r="E2838" s="3" t="s">
        <v>99</v>
      </c>
      <c r="F2838" s="66"/>
      <c r="G2838" s="66">
        <v>300</v>
      </c>
      <c r="H2838" s="4">
        <f t="shared" si="44"/>
        <v>25399.200000000066</v>
      </c>
      <c r="I2838" s="1"/>
      <c r="J2838" s="3" t="s">
        <v>1629</v>
      </c>
      <c r="K2838" s="3"/>
    </row>
    <row r="2839" spans="1:11" s="11" customFormat="1" ht="22.5" hidden="1" customHeight="1" x14ac:dyDescent="0.3">
      <c r="A2839" s="3">
        <v>2022</v>
      </c>
      <c r="B2839" s="3" t="s">
        <v>159</v>
      </c>
      <c r="C2839" s="5">
        <v>44902</v>
      </c>
      <c r="D2839" s="79" t="s">
        <v>86</v>
      </c>
      <c r="E2839" s="3" t="s">
        <v>99</v>
      </c>
      <c r="F2839" s="66"/>
      <c r="G2839" s="66">
        <v>17696.900000000001</v>
      </c>
      <c r="H2839" s="4">
        <f t="shared" si="44"/>
        <v>7702.3000000000648</v>
      </c>
      <c r="I2839" s="1"/>
      <c r="J2839" s="3" t="s">
        <v>1630</v>
      </c>
      <c r="K2839" s="3"/>
    </row>
    <row r="2840" spans="1:11" s="11" customFormat="1" ht="22.5" hidden="1" customHeight="1" x14ac:dyDescent="0.3">
      <c r="A2840" s="3">
        <v>2022</v>
      </c>
      <c r="B2840" s="3" t="s">
        <v>159</v>
      </c>
      <c r="C2840" s="5">
        <v>44903</v>
      </c>
      <c r="D2840" s="79" t="s">
        <v>45</v>
      </c>
      <c r="E2840" s="3" t="s">
        <v>310</v>
      </c>
      <c r="F2840" s="66">
        <v>7200</v>
      </c>
      <c r="G2840" s="66"/>
      <c r="H2840" s="4">
        <f t="shared" si="44"/>
        <v>14902.300000000065</v>
      </c>
      <c r="I2840" s="1"/>
      <c r="J2840" s="3" t="s">
        <v>1623</v>
      </c>
      <c r="K2840" s="3"/>
    </row>
    <row r="2841" spans="1:11" s="11" customFormat="1" ht="22.5" hidden="1" customHeight="1" x14ac:dyDescent="0.3">
      <c r="A2841" s="3">
        <v>2022</v>
      </c>
      <c r="B2841" s="3" t="s">
        <v>159</v>
      </c>
      <c r="C2841" s="5">
        <v>44903</v>
      </c>
      <c r="D2841" s="79" t="s">
        <v>461</v>
      </c>
      <c r="E2841" s="3" t="s">
        <v>310</v>
      </c>
      <c r="F2841" s="66">
        <v>2600</v>
      </c>
      <c r="G2841" s="66"/>
      <c r="H2841" s="4">
        <f t="shared" si="44"/>
        <v>17502.300000000065</v>
      </c>
      <c r="I2841" s="1"/>
      <c r="J2841" s="3" t="s">
        <v>1624</v>
      </c>
      <c r="K2841" s="3"/>
    </row>
    <row r="2842" spans="1:11" s="11" customFormat="1" ht="22.5" hidden="1" customHeight="1" x14ac:dyDescent="0.3">
      <c r="A2842" s="3">
        <v>2022</v>
      </c>
      <c r="B2842" s="3" t="s">
        <v>159</v>
      </c>
      <c r="C2842" s="5">
        <v>44904</v>
      </c>
      <c r="D2842" s="79" t="s">
        <v>323</v>
      </c>
      <c r="E2842" s="3" t="s">
        <v>99</v>
      </c>
      <c r="F2842" s="66"/>
      <c r="G2842" s="66">
        <v>5000</v>
      </c>
      <c r="H2842" s="4">
        <f t="shared" si="44"/>
        <v>12502.300000000065</v>
      </c>
      <c r="I2842" s="1"/>
      <c r="J2842" s="3" t="s">
        <v>1632</v>
      </c>
      <c r="K2842" s="3"/>
    </row>
    <row r="2843" spans="1:11" s="141" customFormat="1" ht="22.5" hidden="1" customHeight="1" x14ac:dyDescent="0.3">
      <c r="A2843" s="119">
        <v>2022</v>
      </c>
      <c r="B2843" s="119" t="s">
        <v>159</v>
      </c>
      <c r="C2843" s="138">
        <v>44904</v>
      </c>
      <c r="D2843" s="133" t="s">
        <v>401</v>
      </c>
      <c r="E2843" s="119" t="s">
        <v>310</v>
      </c>
      <c r="F2843" s="121">
        <v>700</v>
      </c>
      <c r="G2843" s="121">
        <v>0</v>
      </c>
      <c r="H2843" s="139">
        <f t="shared" si="44"/>
        <v>13202.300000000065</v>
      </c>
      <c r="I2843" s="140"/>
      <c r="J2843" s="119" t="s">
        <v>1691</v>
      </c>
      <c r="K2843" s="119"/>
    </row>
    <row r="2844" spans="1:11" s="11" customFormat="1" ht="22.5" hidden="1" customHeight="1" x14ac:dyDescent="0.3">
      <c r="A2844" s="3">
        <v>2022</v>
      </c>
      <c r="B2844" s="3" t="s">
        <v>159</v>
      </c>
      <c r="C2844" s="5">
        <v>44905</v>
      </c>
      <c r="D2844" s="79" t="s">
        <v>42</v>
      </c>
      <c r="E2844" s="3" t="s">
        <v>99</v>
      </c>
      <c r="F2844" s="66"/>
      <c r="G2844" s="66">
        <v>4272</v>
      </c>
      <c r="H2844" s="4">
        <f t="shared" si="44"/>
        <v>8930.3000000000648</v>
      </c>
      <c r="I2844" s="1"/>
      <c r="J2844" s="3" t="s">
        <v>1642</v>
      </c>
      <c r="K2844" s="3"/>
    </row>
    <row r="2845" spans="1:11" s="11" customFormat="1" ht="22.5" hidden="1" customHeight="1" x14ac:dyDescent="0.3">
      <c r="A2845" s="3">
        <v>2022</v>
      </c>
      <c r="B2845" s="3" t="s">
        <v>159</v>
      </c>
      <c r="C2845" s="5">
        <v>44905</v>
      </c>
      <c r="D2845" s="79" t="s">
        <v>30</v>
      </c>
      <c r="E2845" s="3" t="s">
        <v>99</v>
      </c>
      <c r="F2845" s="66"/>
      <c r="G2845" s="66">
        <v>390.3</v>
      </c>
      <c r="H2845" s="4">
        <f t="shared" si="44"/>
        <v>8540.0000000000655</v>
      </c>
      <c r="I2845" s="1"/>
      <c r="J2845" s="3" t="s">
        <v>1643</v>
      </c>
      <c r="K2845" s="3"/>
    </row>
    <row r="2846" spans="1:11" s="11" customFormat="1" ht="22.5" hidden="1" customHeight="1" x14ac:dyDescent="0.3">
      <c r="A2846" s="3">
        <v>2022</v>
      </c>
      <c r="B2846" s="3" t="s">
        <v>159</v>
      </c>
      <c r="C2846" s="5">
        <v>44905</v>
      </c>
      <c r="D2846" s="79" t="s">
        <v>112</v>
      </c>
      <c r="E2846" s="3" t="s">
        <v>99</v>
      </c>
      <c r="F2846" s="66"/>
      <c r="G2846" s="66">
        <v>69.400000000000006</v>
      </c>
      <c r="H2846" s="4">
        <f t="shared" si="44"/>
        <v>8470.6000000000658</v>
      </c>
      <c r="I2846" s="1"/>
      <c r="J2846" s="3" t="s">
        <v>1645</v>
      </c>
      <c r="K2846" s="3"/>
    </row>
    <row r="2847" spans="1:11" s="11" customFormat="1" ht="22.5" hidden="1" customHeight="1" x14ac:dyDescent="0.3">
      <c r="A2847" s="3">
        <v>2022</v>
      </c>
      <c r="B2847" s="3" t="s">
        <v>159</v>
      </c>
      <c r="C2847" s="5">
        <v>44905</v>
      </c>
      <c r="D2847" s="79" t="s">
        <v>35</v>
      </c>
      <c r="E2847" s="3" t="s">
        <v>99</v>
      </c>
      <c r="F2847" s="66"/>
      <c r="G2847" s="66">
        <v>255</v>
      </c>
      <c r="H2847" s="4">
        <f t="shared" si="44"/>
        <v>8215.6000000000658</v>
      </c>
      <c r="I2847" s="1"/>
      <c r="J2847" s="3" t="s">
        <v>1646</v>
      </c>
      <c r="K2847" s="3"/>
    </row>
    <row r="2848" spans="1:11" s="11" customFormat="1" ht="22.5" hidden="1" customHeight="1" x14ac:dyDescent="0.3">
      <c r="A2848" s="3">
        <v>2022</v>
      </c>
      <c r="B2848" s="3" t="s">
        <v>159</v>
      </c>
      <c r="C2848" s="5">
        <v>44909</v>
      </c>
      <c r="D2848" s="79" t="s">
        <v>110</v>
      </c>
      <c r="E2848" s="3" t="s">
        <v>310</v>
      </c>
      <c r="F2848" s="66">
        <v>1100</v>
      </c>
      <c r="G2848" s="66"/>
      <c r="H2848" s="4">
        <f t="shared" si="44"/>
        <v>9315.6000000000658</v>
      </c>
      <c r="I2848" s="1"/>
      <c r="J2848" s="3" t="s">
        <v>1649</v>
      </c>
      <c r="K2848" s="3"/>
    </row>
    <row r="2849" spans="1:11" s="11" customFormat="1" ht="22.5" hidden="1" customHeight="1" x14ac:dyDescent="0.3">
      <c r="A2849" s="3">
        <v>2022</v>
      </c>
      <c r="B2849" s="3" t="s">
        <v>159</v>
      </c>
      <c r="C2849" s="5">
        <v>44910</v>
      </c>
      <c r="D2849" s="79" t="s">
        <v>323</v>
      </c>
      <c r="E2849" s="3" t="s">
        <v>99</v>
      </c>
      <c r="F2849" s="66"/>
      <c r="G2849" s="66">
        <v>5000</v>
      </c>
      <c r="H2849" s="4">
        <f t="shared" si="44"/>
        <v>4315.6000000000658</v>
      </c>
      <c r="I2849" s="1"/>
      <c r="J2849" s="3" t="s">
        <v>1644</v>
      </c>
      <c r="K2849" s="3"/>
    </row>
    <row r="2850" spans="1:11" s="11" customFormat="1" ht="22.5" hidden="1" customHeight="1" x14ac:dyDescent="0.3">
      <c r="A2850" s="3">
        <v>2022</v>
      </c>
      <c r="B2850" s="3" t="s">
        <v>159</v>
      </c>
      <c r="C2850" s="5">
        <v>44910</v>
      </c>
      <c r="D2850" s="79" t="s">
        <v>604</v>
      </c>
      <c r="E2850" s="3" t="s">
        <v>99</v>
      </c>
      <c r="F2850" s="66"/>
      <c r="G2850" s="66">
        <v>500</v>
      </c>
      <c r="H2850" s="4">
        <f t="shared" si="44"/>
        <v>3815.6000000000658</v>
      </c>
      <c r="I2850" s="1"/>
      <c r="J2850" s="3" t="s">
        <v>1647</v>
      </c>
      <c r="K2850" s="3"/>
    </row>
    <row r="2851" spans="1:11" s="11" customFormat="1" ht="22.5" hidden="1" customHeight="1" x14ac:dyDescent="0.3">
      <c r="A2851" s="3">
        <v>2022</v>
      </c>
      <c r="B2851" s="3" t="s">
        <v>159</v>
      </c>
      <c r="C2851" s="5">
        <v>44910</v>
      </c>
      <c r="D2851" s="79" t="s">
        <v>359</v>
      </c>
      <c r="E2851" s="3" t="s">
        <v>310</v>
      </c>
      <c r="F2851" s="66">
        <v>3480</v>
      </c>
      <c r="G2851" s="66"/>
      <c r="H2851" s="4">
        <f t="shared" si="44"/>
        <v>7295.6000000000658</v>
      </c>
      <c r="I2851" s="1"/>
      <c r="J2851" s="3" t="s">
        <v>1634</v>
      </c>
      <c r="K2851" s="3"/>
    </row>
    <row r="2852" spans="1:11" s="11" customFormat="1" ht="22.5" hidden="1" customHeight="1" x14ac:dyDescent="0.3">
      <c r="A2852" s="3">
        <v>2022</v>
      </c>
      <c r="B2852" s="3" t="s">
        <v>159</v>
      </c>
      <c r="C2852" s="5">
        <v>44911</v>
      </c>
      <c r="D2852" s="79" t="s">
        <v>1061</v>
      </c>
      <c r="E2852" s="3" t="s">
        <v>310</v>
      </c>
      <c r="F2852" s="66">
        <v>1500</v>
      </c>
      <c r="G2852" s="66"/>
      <c r="H2852" s="4">
        <f t="shared" si="44"/>
        <v>8795.6000000000658</v>
      </c>
      <c r="I2852" s="1"/>
      <c r="J2852" s="3" t="s">
        <v>1635</v>
      </c>
      <c r="K2852" s="3"/>
    </row>
    <row r="2853" spans="1:11" s="11" customFormat="1" ht="22.5" hidden="1" customHeight="1" x14ac:dyDescent="0.3">
      <c r="A2853" s="3">
        <v>2022</v>
      </c>
      <c r="B2853" s="3" t="s">
        <v>159</v>
      </c>
      <c r="C2853" s="5">
        <v>44914</v>
      </c>
      <c r="D2853" s="79" t="s">
        <v>158</v>
      </c>
      <c r="E2853" s="3" t="s">
        <v>310</v>
      </c>
      <c r="F2853" s="66">
        <v>10350</v>
      </c>
      <c r="G2853" s="66"/>
      <c r="H2853" s="4">
        <f t="shared" si="44"/>
        <v>19145.600000000064</v>
      </c>
      <c r="I2853" s="1"/>
      <c r="J2853" s="3" t="s">
        <v>1636</v>
      </c>
      <c r="K2853" s="3"/>
    </row>
    <row r="2854" spans="1:11" s="11" customFormat="1" ht="22.5" hidden="1" customHeight="1" x14ac:dyDescent="0.3">
      <c r="A2854" s="3">
        <v>2022</v>
      </c>
      <c r="B2854" s="3" t="s">
        <v>159</v>
      </c>
      <c r="C2854" s="5">
        <v>44915</v>
      </c>
      <c r="D2854" s="79" t="s">
        <v>323</v>
      </c>
      <c r="E2854" s="3" t="s">
        <v>99</v>
      </c>
      <c r="F2854" s="66"/>
      <c r="G2854" s="66">
        <v>5000</v>
      </c>
      <c r="H2854" s="4">
        <f t="shared" si="44"/>
        <v>14145.600000000064</v>
      </c>
      <c r="I2854" s="1"/>
      <c r="J2854" s="3" t="s">
        <v>1648</v>
      </c>
      <c r="K2854" s="3"/>
    </row>
    <row r="2855" spans="1:11" s="11" customFormat="1" ht="22.5" hidden="1" customHeight="1" x14ac:dyDescent="0.3">
      <c r="A2855" s="3">
        <v>2022</v>
      </c>
      <c r="B2855" s="3" t="s">
        <v>159</v>
      </c>
      <c r="C2855" s="5">
        <v>44918</v>
      </c>
      <c r="D2855" s="79" t="s">
        <v>461</v>
      </c>
      <c r="E2855" s="3" t="s">
        <v>310</v>
      </c>
      <c r="F2855" s="66">
        <v>2000</v>
      </c>
      <c r="G2855" s="66"/>
      <c r="H2855" s="4">
        <f t="shared" si="44"/>
        <v>16145.600000000064</v>
      </c>
      <c r="I2855" s="1"/>
      <c r="J2855" s="3" t="s">
        <v>1650</v>
      </c>
      <c r="K2855" s="3"/>
    </row>
    <row r="2856" spans="1:11" s="11" customFormat="1" ht="22.5" hidden="1" customHeight="1" x14ac:dyDescent="0.3">
      <c r="A2856" s="3">
        <v>2022</v>
      </c>
      <c r="B2856" s="3" t="s">
        <v>159</v>
      </c>
      <c r="C2856" s="5">
        <v>44918</v>
      </c>
      <c r="D2856" s="79" t="s">
        <v>183</v>
      </c>
      <c r="E2856" s="3" t="s">
        <v>310</v>
      </c>
      <c r="F2856" s="66">
        <v>3769.14</v>
      </c>
      <c r="G2856" s="66"/>
      <c r="H2856" s="4">
        <f t="shared" si="44"/>
        <v>19914.740000000063</v>
      </c>
      <c r="I2856" s="1"/>
      <c r="J2856" s="3" t="s">
        <v>1651</v>
      </c>
      <c r="K2856" s="3"/>
    </row>
    <row r="2857" spans="1:11" s="11" customFormat="1" ht="22.5" hidden="1" customHeight="1" x14ac:dyDescent="0.3">
      <c r="A2857" s="3">
        <v>2022</v>
      </c>
      <c r="B2857" s="3" t="s">
        <v>159</v>
      </c>
      <c r="C2857" s="5">
        <v>44922</v>
      </c>
      <c r="D2857" s="79" t="s">
        <v>613</v>
      </c>
      <c r="E2857" s="3" t="s">
        <v>310</v>
      </c>
      <c r="F2857" s="66">
        <v>21700</v>
      </c>
      <c r="G2857" s="66"/>
      <c r="H2857" s="4">
        <f t="shared" si="44"/>
        <v>41614.740000000063</v>
      </c>
      <c r="I2857" s="1"/>
      <c r="J2857" s="3" t="s">
        <v>1652</v>
      </c>
      <c r="K2857" s="3"/>
    </row>
    <row r="2858" spans="1:11" s="11" customFormat="1" ht="22.5" hidden="1" customHeight="1" x14ac:dyDescent="0.3">
      <c r="A2858" s="3">
        <v>2022</v>
      </c>
      <c r="B2858" s="3" t="s">
        <v>159</v>
      </c>
      <c r="C2858" s="5">
        <v>44922</v>
      </c>
      <c r="D2858" s="79" t="s">
        <v>461</v>
      </c>
      <c r="E2858" s="3" t="s">
        <v>310</v>
      </c>
      <c r="F2858" s="66">
        <v>3000</v>
      </c>
      <c r="G2858" s="66"/>
      <c r="H2858" s="4">
        <f t="shared" si="44"/>
        <v>44614.740000000063</v>
      </c>
      <c r="I2858" s="1"/>
      <c r="J2858" s="3" t="s">
        <v>1653</v>
      </c>
      <c r="K2858" s="3"/>
    </row>
    <row r="2859" spans="1:11" s="11" customFormat="1" ht="22.5" hidden="1" customHeight="1" x14ac:dyDescent="0.3">
      <c r="A2859" s="3">
        <v>2022</v>
      </c>
      <c r="B2859" s="3" t="s">
        <v>159</v>
      </c>
      <c r="C2859" s="5">
        <v>44923</v>
      </c>
      <c r="D2859" s="79" t="s">
        <v>461</v>
      </c>
      <c r="E2859" s="3" t="s">
        <v>310</v>
      </c>
      <c r="F2859" s="66">
        <v>1500</v>
      </c>
      <c r="G2859" s="66"/>
      <c r="H2859" s="4">
        <f t="shared" si="44"/>
        <v>46114.740000000063</v>
      </c>
      <c r="I2859" s="1"/>
      <c r="J2859" s="3" t="s">
        <v>1654</v>
      </c>
      <c r="K2859" s="3"/>
    </row>
    <row r="2860" spans="1:11" s="11" customFormat="1" ht="22.5" hidden="1" customHeight="1" x14ac:dyDescent="0.3">
      <c r="A2860" s="3">
        <v>2022</v>
      </c>
      <c r="B2860" s="3" t="s">
        <v>159</v>
      </c>
      <c r="C2860" s="5">
        <v>44923</v>
      </c>
      <c r="D2860" s="79" t="s">
        <v>323</v>
      </c>
      <c r="E2860" s="3" t="s">
        <v>99</v>
      </c>
      <c r="F2860" s="66"/>
      <c r="G2860" s="66">
        <v>5000</v>
      </c>
      <c r="H2860" s="4">
        <f t="shared" si="44"/>
        <v>41114.740000000063</v>
      </c>
      <c r="I2860" s="1"/>
      <c r="J2860" s="3" t="s">
        <v>1656</v>
      </c>
      <c r="K2860" s="3"/>
    </row>
    <row r="2861" spans="1:11" s="11" customFormat="1" ht="22.5" hidden="1" customHeight="1" x14ac:dyDescent="0.3">
      <c r="A2861" s="3">
        <v>2022</v>
      </c>
      <c r="B2861" s="3" t="s">
        <v>159</v>
      </c>
      <c r="C2861" s="5">
        <v>44923</v>
      </c>
      <c r="D2861" s="79" t="s">
        <v>547</v>
      </c>
      <c r="E2861" s="3" t="s">
        <v>100</v>
      </c>
      <c r="F2861" s="66"/>
      <c r="G2861" s="66">
        <v>800</v>
      </c>
      <c r="H2861" s="4">
        <f t="shared" si="44"/>
        <v>40314.740000000063</v>
      </c>
      <c r="I2861" s="1"/>
      <c r="J2861" s="3" t="s">
        <v>1657</v>
      </c>
      <c r="K2861" s="3"/>
    </row>
    <row r="2862" spans="1:11" s="11" customFormat="1" ht="22.5" hidden="1" customHeight="1" x14ac:dyDescent="0.3">
      <c r="A2862" s="3">
        <v>2022</v>
      </c>
      <c r="B2862" s="3" t="s">
        <v>159</v>
      </c>
      <c r="C2862" s="5">
        <v>44924</v>
      </c>
      <c r="D2862" s="79" t="s">
        <v>313</v>
      </c>
      <c r="E2862" s="3" t="s">
        <v>99</v>
      </c>
      <c r="F2862" s="66">
        <v>80000</v>
      </c>
      <c r="G2862" s="66"/>
      <c r="H2862" s="4">
        <f t="shared" si="44"/>
        <v>120314.74000000006</v>
      </c>
      <c r="I2862" s="1"/>
      <c r="J2862" s="3" t="s">
        <v>1655</v>
      </c>
      <c r="K2862" s="3"/>
    </row>
    <row r="2863" spans="1:11" s="11" customFormat="1" ht="22.5" hidden="1" customHeight="1" x14ac:dyDescent="0.3">
      <c r="A2863" s="3">
        <v>2022</v>
      </c>
      <c r="B2863" s="3" t="s">
        <v>159</v>
      </c>
      <c r="C2863" s="5">
        <v>44924</v>
      </c>
      <c r="D2863" s="79" t="s">
        <v>283</v>
      </c>
      <c r="E2863" s="3" t="s">
        <v>100</v>
      </c>
      <c r="F2863" s="66"/>
      <c r="G2863" s="66">
        <v>955.56</v>
      </c>
      <c r="H2863" s="4">
        <f t="shared" si="44"/>
        <v>119359.18000000007</v>
      </c>
      <c r="I2863" s="1"/>
      <c r="J2863" s="3" t="s">
        <v>1681</v>
      </c>
      <c r="K2863" s="3"/>
    </row>
    <row r="2864" spans="1:11" s="11" customFormat="1" ht="22.5" hidden="1" customHeight="1" x14ac:dyDescent="0.3">
      <c r="A2864" s="3">
        <v>2022</v>
      </c>
      <c r="B2864" s="3" t="s">
        <v>159</v>
      </c>
      <c r="C2864" s="5">
        <v>44924</v>
      </c>
      <c r="D2864" s="79" t="s">
        <v>401</v>
      </c>
      <c r="E2864" s="3" t="s">
        <v>100</v>
      </c>
      <c r="F2864" s="66"/>
      <c r="G2864" s="66">
        <v>1300</v>
      </c>
      <c r="H2864" s="4">
        <f t="shared" si="44"/>
        <v>118059.18000000007</v>
      </c>
      <c r="I2864" s="1"/>
      <c r="J2864" s="3" t="s">
        <v>1658</v>
      </c>
      <c r="K2864" s="3"/>
    </row>
    <row r="2865" spans="1:11" s="11" customFormat="1" ht="22.5" hidden="1" customHeight="1" x14ac:dyDescent="0.3">
      <c r="A2865" s="3">
        <v>2022</v>
      </c>
      <c r="B2865" s="3" t="s">
        <v>159</v>
      </c>
      <c r="C2865" s="5">
        <v>44924</v>
      </c>
      <c r="D2865" s="79" t="s">
        <v>473</v>
      </c>
      <c r="E2865" s="3" t="s">
        <v>100</v>
      </c>
      <c r="F2865" s="66"/>
      <c r="G2865" s="66">
        <v>2200</v>
      </c>
      <c r="H2865" s="4">
        <f t="shared" si="44"/>
        <v>115859.18000000007</v>
      </c>
      <c r="I2865" s="1"/>
      <c r="J2865" s="3" t="s">
        <v>1659</v>
      </c>
      <c r="K2865" s="3"/>
    </row>
    <row r="2866" spans="1:11" s="11" customFormat="1" ht="22.5" hidden="1" customHeight="1" x14ac:dyDescent="0.3">
      <c r="A2866" s="3">
        <v>2022</v>
      </c>
      <c r="B2866" s="3" t="s">
        <v>159</v>
      </c>
      <c r="C2866" s="5">
        <v>44924</v>
      </c>
      <c r="D2866" s="79" t="s">
        <v>404</v>
      </c>
      <c r="E2866" s="3" t="s">
        <v>100</v>
      </c>
      <c r="F2866" s="66"/>
      <c r="G2866" s="66">
        <v>12230</v>
      </c>
      <c r="H2866" s="4">
        <f t="shared" si="44"/>
        <v>103629.18000000007</v>
      </c>
      <c r="I2866" s="1"/>
      <c r="J2866" s="3" t="s">
        <v>1660</v>
      </c>
      <c r="K2866" s="3"/>
    </row>
    <row r="2867" spans="1:11" s="11" customFormat="1" ht="22.5" hidden="1" customHeight="1" x14ac:dyDescent="0.3">
      <c r="A2867" s="3">
        <v>2022</v>
      </c>
      <c r="B2867" s="3" t="s">
        <v>159</v>
      </c>
      <c r="C2867" s="5">
        <v>44924</v>
      </c>
      <c r="D2867" s="79" t="s">
        <v>610</v>
      </c>
      <c r="E2867" s="3" t="s">
        <v>100</v>
      </c>
      <c r="F2867" s="66"/>
      <c r="G2867" s="66">
        <v>18920</v>
      </c>
      <c r="H2867" s="4">
        <f t="shared" si="44"/>
        <v>84709.180000000066</v>
      </c>
      <c r="I2867" s="1"/>
      <c r="J2867" s="3" t="s">
        <v>1661</v>
      </c>
      <c r="K2867" s="3"/>
    </row>
    <row r="2868" spans="1:11" s="11" customFormat="1" ht="22.5" hidden="1" customHeight="1" x14ac:dyDescent="0.3">
      <c r="A2868" s="3">
        <v>2022</v>
      </c>
      <c r="B2868" s="3" t="s">
        <v>159</v>
      </c>
      <c r="C2868" s="5">
        <v>44924</v>
      </c>
      <c r="D2868" s="79" t="s">
        <v>541</v>
      </c>
      <c r="E2868" s="3" t="s">
        <v>100</v>
      </c>
      <c r="F2868" s="66"/>
      <c r="G2868" s="66">
        <v>16753</v>
      </c>
      <c r="H2868" s="4">
        <f t="shared" si="44"/>
        <v>67956.180000000066</v>
      </c>
      <c r="I2868" s="1"/>
      <c r="J2868" s="3" t="s">
        <v>1662</v>
      </c>
      <c r="K2868" s="3"/>
    </row>
    <row r="2869" spans="1:11" s="11" customFormat="1" ht="22.5" hidden="1" customHeight="1" x14ac:dyDescent="0.3">
      <c r="A2869" s="3">
        <v>2022</v>
      </c>
      <c r="B2869" s="3" t="s">
        <v>159</v>
      </c>
      <c r="C2869" s="5">
        <v>44924</v>
      </c>
      <c r="D2869" s="79" t="s">
        <v>513</v>
      </c>
      <c r="E2869" s="3" t="s">
        <v>100</v>
      </c>
      <c r="F2869" s="66"/>
      <c r="G2869" s="66">
        <v>7445</v>
      </c>
      <c r="H2869" s="4">
        <f t="shared" si="44"/>
        <v>60511.180000000066</v>
      </c>
      <c r="I2869" s="1"/>
      <c r="J2869" s="3" t="s">
        <v>1663</v>
      </c>
      <c r="K2869" s="3"/>
    </row>
    <row r="2870" spans="1:11" s="11" customFormat="1" ht="22.5" hidden="1" customHeight="1" x14ac:dyDescent="0.3">
      <c r="A2870" s="3">
        <v>2022</v>
      </c>
      <c r="B2870" s="3" t="s">
        <v>159</v>
      </c>
      <c r="C2870" s="5">
        <v>44924</v>
      </c>
      <c r="D2870" s="79" t="s">
        <v>111</v>
      </c>
      <c r="E2870" s="3" t="s">
        <v>100</v>
      </c>
      <c r="F2870" s="66"/>
      <c r="G2870" s="66">
        <v>2300</v>
      </c>
      <c r="H2870" s="4">
        <f t="shared" si="44"/>
        <v>58211.180000000066</v>
      </c>
      <c r="I2870" s="1"/>
      <c r="J2870" s="3" t="s">
        <v>1664</v>
      </c>
      <c r="K2870" s="3"/>
    </row>
    <row r="2871" spans="1:11" s="11" customFormat="1" ht="22.5" hidden="1" customHeight="1" x14ac:dyDescent="0.3">
      <c r="A2871" s="3">
        <v>2022</v>
      </c>
      <c r="B2871" s="3" t="s">
        <v>159</v>
      </c>
      <c r="C2871" s="5">
        <v>44924</v>
      </c>
      <c r="D2871" s="79" t="s">
        <v>504</v>
      </c>
      <c r="E2871" s="3" t="s">
        <v>100</v>
      </c>
      <c r="F2871" s="66"/>
      <c r="G2871" s="66">
        <v>1205.25</v>
      </c>
      <c r="H2871" s="4">
        <f t="shared" si="44"/>
        <v>57005.930000000066</v>
      </c>
      <c r="I2871" s="1"/>
      <c r="J2871" s="3" t="s">
        <v>1665</v>
      </c>
      <c r="K2871" s="3"/>
    </row>
    <row r="2872" spans="1:11" s="11" customFormat="1" ht="22.5" hidden="1" customHeight="1" x14ac:dyDescent="0.3">
      <c r="A2872" s="3">
        <v>2022</v>
      </c>
      <c r="B2872" s="3" t="s">
        <v>159</v>
      </c>
      <c r="C2872" s="5">
        <v>44924</v>
      </c>
      <c r="D2872" s="79" t="s">
        <v>573</v>
      </c>
      <c r="E2872" s="3" t="s">
        <v>100</v>
      </c>
      <c r="F2872" s="66"/>
      <c r="G2872" s="66">
        <v>580</v>
      </c>
      <c r="H2872" s="4">
        <f t="shared" si="44"/>
        <v>56425.930000000066</v>
      </c>
      <c r="I2872" s="1"/>
      <c r="J2872" s="3" t="s">
        <v>1666</v>
      </c>
      <c r="K2872" s="3"/>
    </row>
    <row r="2873" spans="1:11" s="11" customFormat="1" ht="22.5" hidden="1" customHeight="1" x14ac:dyDescent="0.3">
      <c r="A2873" s="3">
        <v>2022</v>
      </c>
      <c r="B2873" s="3" t="s">
        <v>159</v>
      </c>
      <c r="C2873" s="5">
        <v>44924</v>
      </c>
      <c r="D2873" s="79" t="s">
        <v>506</v>
      </c>
      <c r="E2873" s="3" t="s">
        <v>100</v>
      </c>
      <c r="F2873" s="66"/>
      <c r="G2873" s="66">
        <v>290</v>
      </c>
      <c r="H2873" s="4">
        <f t="shared" si="44"/>
        <v>56135.930000000066</v>
      </c>
      <c r="I2873" s="1"/>
      <c r="J2873" s="3" t="s">
        <v>1667</v>
      </c>
      <c r="K2873" s="3"/>
    </row>
    <row r="2874" spans="1:11" s="11" customFormat="1" ht="22.5" hidden="1" customHeight="1" x14ac:dyDescent="0.3">
      <c r="A2874" s="3">
        <v>2022</v>
      </c>
      <c r="B2874" s="3" t="s">
        <v>159</v>
      </c>
      <c r="C2874" s="5">
        <v>44924</v>
      </c>
      <c r="D2874" s="79" t="s">
        <v>183</v>
      </c>
      <c r="E2874" s="3" t="s">
        <v>100</v>
      </c>
      <c r="F2874" s="66"/>
      <c r="G2874" s="66">
        <v>1720.98</v>
      </c>
      <c r="H2874" s="4">
        <f t="shared" si="44"/>
        <v>54414.950000000063</v>
      </c>
      <c r="I2874" s="1"/>
      <c r="J2874" s="3" t="s">
        <v>1668</v>
      </c>
      <c r="K2874" s="3"/>
    </row>
    <row r="2875" spans="1:11" s="11" customFormat="1" ht="22.5" hidden="1" customHeight="1" x14ac:dyDescent="0.3">
      <c r="A2875" s="3">
        <v>2022</v>
      </c>
      <c r="B2875" s="3" t="s">
        <v>159</v>
      </c>
      <c r="C2875" s="5">
        <v>44924</v>
      </c>
      <c r="D2875" s="79" t="s">
        <v>462</v>
      </c>
      <c r="E2875" s="3" t="s">
        <v>100</v>
      </c>
      <c r="F2875" s="66"/>
      <c r="G2875" s="66">
        <v>7350</v>
      </c>
      <c r="H2875" s="4">
        <f t="shared" si="44"/>
        <v>47064.950000000063</v>
      </c>
      <c r="I2875" s="1"/>
      <c r="J2875" s="3" t="s">
        <v>1669</v>
      </c>
      <c r="K2875" s="3"/>
    </row>
    <row r="2876" spans="1:11" s="11" customFormat="1" ht="22.5" hidden="1" customHeight="1" x14ac:dyDescent="0.3">
      <c r="A2876" s="3">
        <v>2022</v>
      </c>
      <c r="B2876" s="3" t="s">
        <v>159</v>
      </c>
      <c r="C2876" s="5">
        <v>44924</v>
      </c>
      <c r="D2876" s="79" t="s">
        <v>576</v>
      </c>
      <c r="E2876" s="3" t="s">
        <v>100</v>
      </c>
      <c r="F2876" s="66"/>
      <c r="G2876" s="66">
        <v>1200</v>
      </c>
      <c r="H2876" s="4">
        <f t="shared" si="44"/>
        <v>45864.950000000063</v>
      </c>
      <c r="I2876" s="1"/>
      <c r="J2876" s="3" t="s">
        <v>1670</v>
      </c>
      <c r="K2876" s="3"/>
    </row>
    <row r="2877" spans="1:11" s="11" customFormat="1" ht="22.5" hidden="1" customHeight="1" x14ac:dyDescent="0.3">
      <c r="A2877" s="3">
        <v>2022</v>
      </c>
      <c r="B2877" s="3" t="s">
        <v>159</v>
      </c>
      <c r="C2877" s="5">
        <v>44924</v>
      </c>
      <c r="D2877" s="79" t="s">
        <v>25</v>
      </c>
      <c r="E2877" s="3" t="s">
        <v>100</v>
      </c>
      <c r="F2877" s="66"/>
      <c r="G2877" s="66">
        <v>1200</v>
      </c>
      <c r="H2877" s="4">
        <f t="shared" si="44"/>
        <v>44664.950000000063</v>
      </c>
      <c r="I2877" s="1"/>
      <c r="J2877" s="3" t="s">
        <v>1671</v>
      </c>
      <c r="K2877" s="3"/>
    </row>
    <row r="2878" spans="1:11" s="11" customFormat="1" ht="22.5" hidden="1" customHeight="1" x14ac:dyDescent="0.3">
      <c r="A2878" s="3">
        <v>2022</v>
      </c>
      <c r="B2878" s="3" t="s">
        <v>159</v>
      </c>
      <c r="C2878" s="5">
        <v>44924</v>
      </c>
      <c r="D2878" s="79" t="s">
        <v>1505</v>
      </c>
      <c r="E2878" s="3" t="s">
        <v>100</v>
      </c>
      <c r="F2878" s="66"/>
      <c r="G2878" s="66">
        <v>1050</v>
      </c>
      <c r="H2878" s="4">
        <f t="shared" si="44"/>
        <v>43614.950000000063</v>
      </c>
      <c r="I2878" s="1"/>
      <c r="J2878" s="3" t="s">
        <v>1672</v>
      </c>
      <c r="K2878" s="3"/>
    </row>
    <row r="2879" spans="1:11" s="11" customFormat="1" ht="22.5" hidden="1" customHeight="1" x14ac:dyDescent="0.3">
      <c r="A2879" s="3">
        <v>2022</v>
      </c>
      <c r="B2879" s="3" t="s">
        <v>159</v>
      </c>
      <c r="C2879" s="5">
        <v>44924</v>
      </c>
      <c r="D2879" s="79" t="s">
        <v>484</v>
      </c>
      <c r="E2879" s="3" t="s">
        <v>100</v>
      </c>
      <c r="F2879" s="66"/>
      <c r="G2879" s="66">
        <v>1000</v>
      </c>
      <c r="H2879" s="4">
        <f t="shared" si="44"/>
        <v>42614.950000000063</v>
      </c>
      <c r="I2879" s="1"/>
      <c r="J2879" s="3" t="s">
        <v>1673</v>
      </c>
      <c r="K2879" s="3"/>
    </row>
    <row r="2880" spans="1:11" s="11" customFormat="1" ht="22.5" hidden="1" customHeight="1" x14ac:dyDescent="0.3">
      <c r="A2880" s="3">
        <v>2022</v>
      </c>
      <c r="B2880" s="3" t="s">
        <v>159</v>
      </c>
      <c r="C2880" s="5">
        <v>44924</v>
      </c>
      <c r="D2880" s="79" t="s">
        <v>45</v>
      </c>
      <c r="E2880" s="3" t="s">
        <v>100</v>
      </c>
      <c r="F2880" s="66"/>
      <c r="G2880" s="66">
        <v>2400</v>
      </c>
      <c r="H2880" s="4">
        <f t="shared" si="44"/>
        <v>40214.950000000063</v>
      </c>
      <c r="I2880" s="1"/>
      <c r="J2880" s="3" t="s">
        <v>1527</v>
      </c>
      <c r="K2880" s="3"/>
    </row>
    <row r="2881" spans="1:11" s="11" customFormat="1" ht="22.5" hidden="1" customHeight="1" x14ac:dyDescent="0.3">
      <c r="A2881" s="3">
        <v>2022</v>
      </c>
      <c r="B2881" s="3" t="s">
        <v>159</v>
      </c>
      <c r="C2881" s="5">
        <v>44924</v>
      </c>
      <c r="D2881" s="79" t="s">
        <v>562</v>
      </c>
      <c r="E2881" s="3" t="s">
        <v>100</v>
      </c>
      <c r="F2881" s="66"/>
      <c r="G2881" s="66">
        <v>211.65</v>
      </c>
      <c r="H2881" s="4">
        <f t="shared" si="44"/>
        <v>40003.300000000061</v>
      </c>
      <c r="I2881" s="1"/>
      <c r="J2881" s="3" t="s">
        <v>1674</v>
      </c>
      <c r="K2881" s="3"/>
    </row>
    <row r="2882" spans="1:11" s="11" customFormat="1" ht="22.5" hidden="1" customHeight="1" x14ac:dyDescent="0.3">
      <c r="A2882" s="3">
        <v>2022</v>
      </c>
      <c r="B2882" s="3" t="s">
        <v>159</v>
      </c>
      <c r="C2882" s="5">
        <v>44924</v>
      </c>
      <c r="D2882" s="79" t="s">
        <v>501</v>
      </c>
      <c r="E2882" s="3" t="s">
        <v>100</v>
      </c>
      <c r="F2882" s="66"/>
      <c r="G2882" s="66">
        <v>5000</v>
      </c>
      <c r="H2882" s="4">
        <f t="shared" si="44"/>
        <v>35003.300000000061</v>
      </c>
      <c r="I2882" s="1"/>
      <c r="J2882" s="3" t="s">
        <v>1675</v>
      </c>
      <c r="K2882" s="3"/>
    </row>
    <row r="2883" spans="1:11" s="141" customFormat="1" ht="22.5" hidden="1" customHeight="1" x14ac:dyDescent="0.3">
      <c r="A2883" s="119">
        <v>2022</v>
      </c>
      <c r="B2883" s="119" t="s">
        <v>159</v>
      </c>
      <c r="C2883" s="138">
        <v>44924</v>
      </c>
      <c r="D2883" s="133" t="s">
        <v>122</v>
      </c>
      <c r="E2883" s="119" t="s">
        <v>310</v>
      </c>
      <c r="F2883" s="121">
        <v>2000</v>
      </c>
      <c r="G2883" s="121"/>
      <c r="H2883" s="139">
        <f t="shared" si="44"/>
        <v>37003.300000000061</v>
      </c>
      <c r="I2883" s="140"/>
      <c r="J2883" s="119" t="s">
        <v>1692</v>
      </c>
      <c r="K2883" s="119"/>
    </row>
    <row r="2884" spans="1:11" s="11" customFormat="1" ht="22.5" hidden="1" customHeight="1" x14ac:dyDescent="0.3">
      <c r="A2884" s="3">
        <v>2022</v>
      </c>
      <c r="B2884" s="3" t="s">
        <v>159</v>
      </c>
      <c r="C2884" s="5">
        <v>44925</v>
      </c>
      <c r="D2884" s="79" t="s">
        <v>613</v>
      </c>
      <c r="E2884" s="3" t="s">
        <v>310</v>
      </c>
      <c r="F2884" s="66">
        <v>15910</v>
      </c>
      <c r="G2884" s="66"/>
      <c r="H2884" s="4">
        <f t="shared" ref="H2884:H2885" si="45">H2883+F2884-G2884</f>
        <v>52913.300000000061</v>
      </c>
      <c r="I2884" s="1"/>
      <c r="J2884" s="3" t="s">
        <v>1685</v>
      </c>
      <c r="K2884" s="3"/>
    </row>
    <row r="2885" spans="1:11" s="11" customFormat="1" ht="22.5" hidden="1" customHeight="1" x14ac:dyDescent="0.3">
      <c r="A2885" s="3">
        <v>2022</v>
      </c>
      <c r="B2885" s="3" t="s">
        <v>159</v>
      </c>
      <c r="C2885" s="5">
        <v>44925</v>
      </c>
      <c r="D2885" s="79" t="s">
        <v>322</v>
      </c>
      <c r="E2885" s="3" t="s">
        <v>99</v>
      </c>
      <c r="F2885" s="66"/>
      <c r="G2885" s="66">
        <v>10000</v>
      </c>
      <c r="H2885" s="4">
        <f t="shared" si="45"/>
        <v>42913.300000000061</v>
      </c>
      <c r="I2885" s="1"/>
      <c r="J2885" s="3" t="s">
        <v>1687</v>
      </c>
      <c r="K2885" s="3"/>
    </row>
    <row r="2886" spans="1:11" s="80" customFormat="1" ht="22.5" hidden="1" customHeight="1" thickBot="1" x14ac:dyDescent="0.35">
      <c r="A2886" s="34">
        <v>2022</v>
      </c>
      <c r="B2886" s="34" t="s">
        <v>159</v>
      </c>
      <c r="C2886" s="19">
        <v>44925</v>
      </c>
      <c r="D2886" s="24" t="s">
        <v>1684</v>
      </c>
      <c r="E2886" s="34" t="s">
        <v>71</v>
      </c>
      <c r="F2886" s="71"/>
      <c r="G2886" s="21">
        <v>1110</v>
      </c>
      <c r="H2886" s="22">
        <v>41803.30000000009</v>
      </c>
      <c r="I2886" s="24"/>
      <c r="J2886" s="34" t="s">
        <v>1688</v>
      </c>
      <c r="K2886" s="34"/>
    </row>
    <row r="2887" spans="1:11" s="11" customFormat="1" ht="22.5" hidden="1" customHeight="1" x14ac:dyDescent="0.3">
      <c r="A2887" s="3">
        <v>2023</v>
      </c>
      <c r="B2887" s="3" t="s">
        <v>104</v>
      </c>
      <c r="C2887" s="5">
        <v>44927</v>
      </c>
      <c r="D2887" s="79" t="s">
        <v>312</v>
      </c>
      <c r="E2887" s="3" t="s">
        <v>99</v>
      </c>
      <c r="F2887" s="66"/>
      <c r="G2887" s="66">
        <v>40</v>
      </c>
      <c r="H2887" s="4">
        <f t="shared" ref="H2887:H2950" si="46">H2886+F2887-G2887</f>
        <v>41763.30000000009</v>
      </c>
      <c r="I2887" s="1"/>
      <c r="J2887" s="3" t="s">
        <v>1706</v>
      </c>
      <c r="K2887" s="3"/>
    </row>
    <row r="2888" spans="1:11" s="11" customFormat="1" ht="22.5" hidden="1" customHeight="1" x14ac:dyDescent="0.3">
      <c r="A2888" s="3">
        <v>2023</v>
      </c>
      <c r="B2888" s="3" t="s">
        <v>104</v>
      </c>
      <c r="C2888" s="5">
        <v>44927</v>
      </c>
      <c r="D2888" s="1" t="s">
        <v>323</v>
      </c>
      <c r="E2888" s="3" t="s">
        <v>99</v>
      </c>
      <c r="F2888" s="77"/>
      <c r="G2888" s="26">
        <v>5000</v>
      </c>
      <c r="H2888" s="4">
        <f t="shared" si="46"/>
        <v>36763.30000000009</v>
      </c>
      <c r="I2888" s="1"/>
      <c r="J2888" s="3" t="s">
        <v>1707</v>
      </c>
      <c r="K2888" s="3"/>
    </row>
    <row r="2889" spans="1:11" s="11" customFormat="1" ht="22.5" hidden="1" customHeight="1" x14ac:dyDescent="0.3">
      <c r="A2889" s="3">
        <v>2023</v>
      </c>
      <c r="B2889" s="3" t="s">
        <v>104</v>
      </c>
      <c r="C2889" s="5">
        <v>44931</v>
      </c>
      <c r="D2889" s="79" t="s">
        <v>461</v>
      </c>
      <c r="E2889" s="3" t="s">
        <v>310</v>
      </c>
      <c r="F2889" s="66">
        <v>1500</v>
      </c>
      <c r="G2889" s="66"/>
      <c r="H2889" s="4">
        <f t="shared" si="46"/>
        <v>38263.30000000009</v>
      </c>
      <c r="I2889" s="1"/>
      <c r="J2889" s="3" t="s">
        <v>1702</v>
      </c>
      <c r="K2889" s="3"/>
    </row>
    <row r="2890" spans="1:11" s="11" customFormat="1" ht="22.5" hidden="1" customHeight="1" x14ac:dyDescent="0.3">
      <c r="A2890" s="3">
        <v>2023</v>
      </c>
      <c r="B2890" s="3" t="s">
        <v>104</v>
      </c>
      <c r="C2890" s="5">
        <v>44932</v>
      </c>
      <c r="D2890" s="1" t="s">
        <v>461</v>
      </c>
      <c r="E2890" s="3" t="s">
        <v>310</v>
      </c>
      <c r="F2890" s="77">
        <v>2600</v>
      </c>
      <c r="G2890" s="26"/>
      <c r="H2890" s="4">
        <f t="shared" si="46"/>
        <v>40863.30000000009</v>
      </c>
      <c r="I2890" s="1"/>
      <c r="J2890" s="3" t="s">
        <v>1703</v>
      </c>
      <c r="K2890" s="3"/>
    </row>
    <row r="2891" spans="1:11" s="11" customFormat="1" ht="22.5" hidden="1" customHeight="1" x14ac:dyDescent="0.3">
      <c r="A2891" s="3">
        <v>2023</v>
      </c>
      <c r="B2891" s="3" t="s">
        <v>104</v>
      </c>
      <c r="C2891" s="5">
        <v>44932</v>
      </c>
      <c r="D2891" s="79" t="s">
        <v>151</v>
      </c>
      <c r="E2891" s="3" t="s">
        <v>310</v>
      </c>
      <c r="F2891" s="66">
        <v>1981</v>
      </c>
      <c r="G2891" s="66"/>
      <c r="H2891" s="4">
        <f t="shared" si="46"/>
        <v>42844.30000000009</v>
      </c>
      <c r="I2891" s="1"/>
      <c r="J2891" s="3" t="s">
        <v>1704</v>
      </c>
      <c r="K2891" s="3"/>
    </row>
    <row r="2892" spans="1:11" s="11" customFormat="1" ht="22.5" hidden="1" customHeight="1" x14ac:dyDescent="0.3">
      <c r="A2892" s="3">
        <v>2023</v>
      </c>
      <c r="B2892" s="3" t="s">
        <v>104</v>
      </c>
      <c r="C2892" s="5">
        <v>44933</v>
      </c>
      <c r="D2892" s="1" t="s">
        <v>322</v>
      </c>
      <c r="E2892" s="3" t="s">
        <v>99</v>
      </c>
      <c r="F2892" s="77"/>
      <c r="G2892" s="26">
        <v>10000</v>
      </c>
      <c r="H2892" s="4">
        <f t="shared" si="46"/>
        <v>32844.30000000009</v>
      </c>
      <c r="I2892" s="1"/>
      <c r="J2892" s="3" t="s">
        <v>1708</v>
      </c>
      <c r="K2892" s="3"/>
    </row>
    <row r="2893" spans="1:11" s="11" customFormat="1" ht="22.5" hidden="1" customHeight="1" x14ac:dyDescent="0.3">
      <c r="A2893" s="3">
        <v>2023</v>
      </c>
      <c r="B2893" s="3" t="s">
        <v>104</v>
      </c>
      <c r="C2893" s="5">
        <v>44933</v>
      </c>
      <c r="D2893" s="1" t="s">
        <v>285</v>
      </c>
      <c r="E2893" s="3" t="s">
        <v>99</v>
      </c>
      <c r="F2893" s="77"/>
      <c r="G2893" s="26">
        <v>1802</v>
      </c>
      <c r="H2893" s="4">
        <f t="shared" si="46"/>
        <v>31042.30000000009</v>
      </c>
      <c r="I2893" s="1"/>
      <c r="J2893" s="3" t="s">
        <v>1709</v>
      </c>
      <c r="K2893" s="3"/>
    </row>
    <row r="2894" spans="1:11" s="11" customFormat="1" ht="22.5" hidden="1" customHeight="1" x14ac:dyDescent="0.3">
      <c r="A2894" s="3">
        <v>2023</v>
      </c>
      <c r="B2894" s="3" t="s">
        <v>104</v>
      </c>
      <c r="C2894" s="5">
        <v>44933</v>
      </c>
      <c r="D2894" s="1" t="s">
        <v>86</v>
      </c>
      <c r="E2894" s="3" t="s">
        <v>99</v>
      </c>
      <c r="F2894" s="66"/>
      <c r="G2894" s="2">
        <v>18747.800000000003</v>
      </c>
      <c r="H2894" s="4">
        <f t="shared" si="46"/>
        <v>12294.500000000087</v>
      </c>
      <c r="I2894" s="1"/>
      <c r="J2894" s="3" t="s">
        <v>1710</v>
      </c>
      <c r="K2894" s="3"/>
    </row>
    <row r="2895" spans="1:11" s="11" customFormat="1" ht="22.5" hidden="1" customHeight="1" x14ac:dyDescent="0.3">
      <c r="A2895" s="3">
        <v>2023</v>
      </c>
      <c r="B2895" s="3" t="s">
        <v>104</v>
      </c>
      <c r="C2895" s="5">
        <v>44933</v>
      </c>
      <c r="D2895" s="1" t="s">
        <v>1479</v>
      </c>
      <c r="E2895" s="3" t="s">
        <v>99</v>
      </c>
      <c r="F2895" s="66"/>
      <c r="G2895" s="2">
        <v>700</v>
      </c>
      <c r="H2895" s="4">
        <f t="shared" si="46"/>
        <v>11594.500000000087</v>
      </c>
      <c r="I2895" s="1"/>
      <c r="J2895" s="3" t="s">
        <v>1711</v>
      </c>
      <c r="K2895" s="3"/>
    </row>
    <row r="2896" spans="1:11" s="11" customFormat="1" ht="22.5" hidden="1" customHeight="1" x14ac:dyDescent="0.3">
      <c r="A2896" s="3">
        <v>2023</v>
      </c>
      <c r="B2896" s="3" t="s">
        <v>104</v>
      </c>
      <c r="C2896" s="5">
        <v>44935</v>
      </c>
      <c r="D2896" s="1" t="s">
        <v>376</v>
      </c>
      <c r="E2896" s="3" t="s">
        <v>1695</v>
      </c>
      <c r="F2896" s="66"/>
      <c r="G2896" s="2">
        <v>800</v>
      </c>
      <c r="H2896" s="4">
        <f t="shared" si="46"/>
        <v>10794.500000000087</v>
      </c>
      <c r="I2896" s="1"/>
      <c r="J2896" s="3" t="s">
        <v>1712</v>
      </c>
      <c r="K2896" s="3"/>
    </row>
    <row r="2897" spans="1:11" s="11" customFormat="1" ht="22.5" hidden="1" customHeight="1" x14ac:dyDescent="0.3">
      <c r="A2897" s="3">
        <v>2023</v>
      </c>
      <c r="B2897" s="3" t="s">
        <v>104</v>
      </c>
      <c r="C2897" s="5">
        <v>44935</v>
      </c>
      <c r="D2897" s="1" t="s">
        <v>615</v>
      </c>
      <c r="E2897" s="3" t="s">
        <v>99</v>
      </c>
      <c r="F2897" s="66"/>
      <c r="G2897" s="2">
        <v>600</v>
      </c>
      <c r="H2897" s="4">
        <f t="shared" si="46"/>
        <v>10194.500000000087</v>
      </c>
      <c r="I2897" s="1"/>
      <c r="J2897" s="3" t="s">
        <v>1713</v>
      </c>
      <c r="K2897" s="3"/>
    </row>
    <row r="2898" spans="1:11" s="11" customFormat="1" ht="22.5" hidden="1" customHeight="1" x14ac:dyDescent="0.3">
      <c r="A2898" s="3">
        <v>2023</v>
      </c>
      <c r="B2898" s="3" t="s">
        <v>104</v>
      </c>
      <c r="C2898" s="5">
        <v>44935</v>
      </c>
      <c r="D2898" s="1" t="s">
        <v>323</v>
      </c>
      <c r="E2898" s="3" t="s">
        <v>99</v>
      </c>
      <c r="F2898" s="66"/>
      <c r="G2898" s="2">
        <v>5000</v>
      </c>
      <c r="H2898" s="4">
        <f t="shared" si="46"/>
        <v>5194.5000000000873</v>
      </c>
      <c r="I2898" s="1"/>
      <c r="J2898" s="3" t="s">
        <v>1714</v>
      </c>
      <c r="K2898" s="3"/>
    </row>
    <row r="2899" spans="1:11" s="11" customFormat="1" ht="22.5" hidden="1" customHeight="1" x14ac:dyDescent="0.3">
      <c r="A2899" s="3">
        <v>2023</v>
      </c>
      <c r="B2899" s="3" t="s">
        <v>104</v>
      </c>
      <c r="C2899" s="5">
        <v>44936</v>
      </c>
      <c r="D2899" s="1" t="s">
        <v>26</v>
      </c>
      <c r="E2899" s="3" t="s">
        <v>310</v>
      </c>
      <c r="F2899" s="66">
        <v>1100</v>
      </c>
      <c r="G2899" s="2"/>
      <c r="H2899" s="4">
        <f t="shared" si="46"/>
        <v>6294.5000000000873</v>
      </c>
      <c r="I2899" s="1"/>
      <c r="J2899" s="3" t="s">
        <v>1705</v>
      </c>
      <c r="K2899" s="3"/>
    </row>
    <row r="2900" spans="1:11" s="11" customFormat="1" ht="22.5" hidden="1" customHeight="1" x14ac:dyDescent="0.3">
      <c r="A2900" s="3">
        <v>2023</v>
      </c>
      <c r="B2900" s="3" t="s">
        <v>104</v>
      </c>
      <c r="C2900" s="5">
        <v>44939</v>
      </c>
      <c r="D2900" s="1" t="s">
        <v>323</v>
      </c>
      <c r="E2900" s="3" t="s">
        <v>99</v>
      </c>
      <c r="F2900" s="66"/>
      <c r="G2900" s="2">
        <v>5000</v>
      </c>
      <c r="H2900" s="4">
        <f t="shared" si="46"/>
        <v>1294.5000000000873</v>
      </c>
      <c r="I2900" s="1"/>
      <c r="J2900" s="3" t="s">
        <v>1715</v>
      </c>
      <c r="K2900" s="3"/>
    </row>
    <row r="2901" spans="1:11" s="11" customFormat="1" ht="22.5" hidden="1" customHeight="1" x14ac:dyDescent="0.3">
      <c r="A2901" s="3">
        <v>2023</v>
      </c>
      <c r="B2901" s="3" t="s">
        <v>104</v>
      </c>
      <c r="C2901" s="5">
        <v>44939</v>
      </c>
      <c r="D2901" s="1" t="s">
        <v>313</v>
      </c>
      <c r="E2901" s="3" t="s">
        <v>99</v>
      </c>
      <c r="F2901" s="66">
        <v>20000</v>
      </c>
      <c r="G2901" s="2"/>
      <c r="H2901" s="4">
        <f t="shared" si="46"/>
        <v>21294.500000000087</v>
      </c>
      <c r="I2901" s="1"/>
      <c r="J2901" s="3" t="s">
        <v>1716</v>
      </c>
      <c r="K2901" s="3"/>
    </row>
    <row r="2902" spans="1:11" s="11" customFormat="1" ht="22.5" hidden="1" customHeight="1" x14ac:dyDescent="0.3">
      <c r="A2902" s="3">
        <v>2023</v>
      </c>
      <c r="B2902" s="3" t="s">
        <v>104</v>
      </c>
      <c r="C2902" s="5">
        <v>44939</v>
      </c>
      <c r="D2902" s="1" t="s">
        <v>42</v>
      </c>
      <c r="E2902" s="3" t="s">
        <v>99</v>
      </c>
      <c r="F2902" s="66"/>
      <c r="G2902" s="2">
        <v>4187</v>
      </c>
      <c r="H2902" s="4">
        <f t="shared" si="46"/>
        <v>17107.500000000087</v>
      </c>
      <c r="I2902" s="1"/>
      <c r="J2902" s="3" t="s">
        <v>1717</v>
      </c>
      <c r="K2902" s="3"/>
    </row>
    <row r="2903" spans="1:11" s="11" customFormat="1" ht="22.5" hidden="1" customHeight="1" x14ac:dyDescent="0.3">
      <c r="A2903" s="3">
        <v>2023</v>
      </c>
      <c r="B2903" s="3" t="s">
        <v>104</v>
      </c>
      <c r="C2903" s="5">
        <v>44939</v>
      </c>
      <c r="D2903" s="1" t="s">
        <v>30</v>
      </c>
      <c r="E2903" s="3" t="s">
        <v>99</v>
      </c>
      <c r="F2903" s="66"/>
      <c r="G2903" s="2">
        <v>383.6</v>
      </c>
      <c r="H2903" s="4">
        <f t="shared" si="46"/>
        <v>16723.900000000089</v>
      </c>
      <c r="I2903" s="1"/>
      <c r="J2903" s="3" t="s">
        <v>1718</v>
      </c>
      <c r="K2903" s="3"/>
    </row>
    <row r="2904" spans="1:11" s="11" customFormat="1" ht="22.5" hidden="1" customHeight="1" x14ac:dyDescent="0.3">
      <c r="A2904" s="3">
        <v>2023</v>
      </c>
      <c r="B2904" s="3" t="s">
        <v>104</v>
      </c>
      <c r="C2904" s="5">
        <v>44939</v>
      </c>
      <c r="D2904" s="1" t="s">
        <v>112</v>
      </c>
      <c r="E2904" s="3" t="s">
        <v>99</v>
      </c>
      <c r="F2904" s="66"/>
      <c r="G2904" s="2">
        <v>68.2</v>
      </c>
      <c r="H2904" s="4">
        <f t="shared" si="46"/>
        <v>16655.700000000088</v>
      </c>
      <c r="I2904" s="1"/>
      <c r="J2904" s="3" t="s">
        <v>1719</v>
      </c>
      <c r="K2904" s="3"/>
    </row>
    <row r="2905" spans="1:11" s="11" customFormat="1" ht="22.5" hidden="1" customHeight="1" x14ac:dyDescent="0.3">
      <c r="A2905" s="3">
        <v>2023</v>
      </c>
      <c r="B2905" s="3" t="s">
        <v>104</v>
      </c>
      <c r="C2905" s="5">
        <v>44939</v>
      </c>
      <c r="D2905" s="1" t="s">
        <v>35</v>
      </c>
      <c r="E2905" s="3" t="s">
        <v>99</v>
      </c>
      <c r="F2905" s="66"/>
      <c r="G2905" s="2">
        <v>255</v>
      </c>
      <c r="H2905" s="4">
        <f t="shared" si="46"/>
        <v>16400.700000000088</v>
      </c>
      <c r="I2905" s="1"/>
      <c r="J2905" s="3" t="s">
        <v>1720</v>
      </c>
      <c r="K2905" s="3"/>
    </row>
    <row r="2906" spans="1:11" s="11" customFormat="1" ht="22.5" hidden="1" customHeight="1" x14ac:dyDescent="0.3">
      <c r="A2906" s="3">
        <v>2023</v>
      </c>
      <c r="B2906" s="3" t="s">
        <v>104</v>
      </c>
      <c r="C2906" s="5">
        <v>44939</v>
      </c>
      <c r="D2906" s="1" t="s">
        <v>1061</v>
      </c>
      <c r="E2906" s="3" t="s">
        <v>310</v>
      </c>
      <c r="F2906" s="66">
        <v>2000</v>
      </c>
      <c r="G2906" s="2"/>
      <c r="H2906" s="4">
        <f t="shared" si="46"/>
        <v>18400.700000000088</v>
      </c>
      <c r="I2906" s="1"/>
      <c r="J2906" s="3" t="s">
        <v>1721</v>
      </c>
      <c r="K2906" s="3"/>
    </row>
    <row r="2907" spans="1:11" s="11" customFormat="1" ht="22.5" hidden="1" customHeight="1" x14ac:dyDescent="0.3">
      <c r="A2907" s="3">
        <v>2023</v>
      </c>
      <c r="B2907" s="3" t="s">
        <v>104</v>
      </c>
      <c r="C2907" s="5">
        <v>44942</v>
      </c>
      <c r="D2907" s="1" t="s">
        <v>261</v>
      </c>
      <c r="E2907" s="3" t="s">
        <v>310</v>
      </c>
      <c r="F2907" s="66">
        <v>1000</v>
      </c>
      <c r="G2907" s="2"/>
      <c r="H2907" s="4">
        <f t="shared" si="46"/>
        <v>19400.700000000088</v>
      </c>
      <c r="I2907" s="1"/>
      <c r="J2907" s="3" t="s">
        <v>1726</v>
      </c>
      <c r="K2907" s="3"/>
    </row>
    <row r="2908" spans="1:11" s="11" customFormat="1" ht="22.5" hidden="1" customHeight="1" x14ac:dyDescent="0.3">
      <c r="A2908" s="3">
        <v>2023</v>
      </c>
      <c r="B2908" s="3" t="s">
        <v>104</v>
      </c>
      <c r="C2908" s="5">
        <v>44942</v>
      </c>
      <c r="D2908" s="1" t="s">
        <v>285</v>
      </c>
      <c r="E2908" s="3" t="s">
        <v>99</v>
      </c>
      <c r="F2908" s="66"/>
      <c r="G2908" s="2">
        <v>3002</v>
      </c>
      <c r="H2908" s="4">
        <f t="shared" si="46"/>
        <v>16398.700000000088</v>
      </c>
      <c r="I2908" s="1"/>
      <c r="J2908" s="3" t="s">
        <v>1728</v>
      </c>
      <c r="K2908" s="3"/>
    </row>
    <row r="2909" spans="1:11" s="11" customFormat="1" ht="22.5" hidden="1" customHeight="1" x14ac:dyDescent="0.3">
      <c r="A2909" s="3">
        <v>2023</v>
      </c>
      <c r="B2909" s="3" t="s">
        <v>104</v>
      </c>
      <c r="C2909" s="5">
        <v>44942</v>
      </c>
      <c r="D2909" s="1" t="s">
        <v>359</v>
      </c>
      <c r="E2909" s="3" t="s">
        <v>310</v>
      </c>
      <c r="F2909" s="66">
        <v>5280</v>
      </c>
      <c r="G2909" s="2"/>
      <c r="H2909" s="4">
        <f t="shared" si="46"/>
        <v>21678.700000000088</v>
      </c>
      <c r="I2909" s="1"/>
      <c r="J2909" s="3" t="s">
        <v>1727</v>
      </c>
      <c r="K2909" s="3"/>
    </row>
    <row r="2910" spans="1:11" s="11" customFormat="1" ht="22.5" hidden="1" customHeight="1" x14ac:dyDescent="0.3">
      <c r="A2910" s="3">
        <v>2023</v>
      </c>
      <c r="B2910" s="3" t="s">
        <v>104</v>
      </c>
      <c r="C2910" s="5">
        <v>44943</v>
      </c>
      <c r="D2910" s="1" t="s">
        <v>1722</v>
      </c>
      <c r="E2910" s="3" t="s">
        <v>71</v>
      </c>
      <c r="F2910" s="66"/>
      <c r="G2910" s="2">
        <v>260</v>
      </c>
      <c r="H2910" s="4">
        <f t="shared" si="46"/>
        <v>21418.700000000088</v>
      </c>
      <c r="I2910" s="1"/>
      <c r="J2910" s="3" t="s">
        <v>1729</v>
      </c>
      <c r="K2910" s="3"/>
    </row>
    <row r="2911" spans="1:11" s="11" customFormat="1" ht="22.5" hidden="1" customHeight="1" x14ac:dyDescent="0.3">
      <c r="A2911" s="3">
        <v>2023</v>
      </c>
      <c r="B2911" s="3" t="s">
        <v>104</v>
      </c>
      <c r="C2911" s="5">
        <v>44943</v>
      </c>
      <c r="D2911" s="1" t="s">
        <v>1723</v>
      </c>
      <c r="E2911" s="3" t="s">
        <v>71</v>
      </c>
      <c r="F2911" s="77"/>
      <c r="G2911" s="26">
        <v>55</v>
      </c>
      <c r="H2911" s="4">
        <f t="shared" si="46"/>
        <v>21363.700000000088</v>
      </c>
      <c r="I2911" s="1"/>
      <c r="J2911" s="3" t="s">
        <v>1730</v>
      </c>
      <c r="K2911" s="3"/>
    </row>
    <row r="2912" spans="1:11" s="11" customFormat="1" ht="22.5" hidden="1" customHeight="1" x14ac:dyDescent="0.3">
      <c r="A2912" s="3">
        <v>2023</v>
      </c>
      <c r="B2912" s="3" t="s">
        <v>104</v>
      </c>
      <c r="C2912" s="5">
        <v>44943</v>
      </c>
      <c r="D2912" s="1" t="s">
        <v>565</v>
      </c>
      <c r="E2912" s="3" t="s">
        <v>71</v>
      </c>
      <c r="F2912" s="66"/>
      <c r="G2912" s="2">
        <v>2815</v>
      </c>
      <c r="H2912" s="4">
        <f t="shared" si="46"/>
        <v>18548.700000000088</v>
      </c>
      <c r="I2912" s="1"/>
      <c r="J2912" s="3" t="s">
        <v>1731</v>
      </c>
      <c r="K2912" s="3"/>
    </row>
    <row r="2913" spans="1:11" s="11" customFormat="1" ht="22.5" hidden="1" customHeight="1" x14ac:dyDescent="0.3">
      <c r="A2913" s="3">
        <v>2023</v>
      </c>
      <c r="B2913" s="3" t="s">
        <v>104</v>
      </c>
      <c r="C2913" s="5">
        <v>44943</v>
      </c>
      <c r="D2913" s="1" t="s">
        <v>1684</v>
      </c>
      <c r="E2913" s="3" t="s">
        <v>71</v>
      </c>
      <c r="F2913" s="66"/>
      <c r="G2913" s="2">
        <v>1221</v>
      </c>
      <c r="H2913" s="4">
        <f t="shared" si="46"/>
        <v>17327.700000000088</v>
      </c>
      <c r="I2913" s="1"/>
      <c r="J2913" s="3" t="s">
        <v>1733</v>
      </c>
      <c r="K2913" s="3"/>
    </row>
    <row r="2914" spans="1:11" s="11" customFormat="1" ht="22.5" hidden="1" customHeight="1" x14ac:dyDescent="0.3">
      <c r="A2914" s="3">
        <v>2023</v>
      </c>
      <c r="B2914" s="3" t="s">
        <v>104</v>
      </c>
      <c r="C2914" s="5">
        <v>44943</v>
      </c>
      <c r="D2914" s="1" t="s">
        <v>323</v>
      </c>
      <c r="E2914" s="3" t="s">
        <v>99</v>
      </c>
      <c r="F2914" s="66"/>
      <c r="G2914" s="2">
        <v>5000</v>
      </c>
      <c r="H2914" s="4">
        <f t="shared" si="46"/>
        <v>12327.700000000088</v>
      </c>
      <c r="I2914" s="1"/>
      <c r="J2914" s="3" t="s">
        <v>1732</v>
      </c>
      <c r="K2914" s="3"/>
    </row>
    <row r="2915" spans="1:11" s="11" customFormat="1" ht="22.5" hidden="1" customHeight="1" x14ac:dyDescent="0.3">
      <c r="A2915" s="3">
        <v>2023</v>
      </c>
      <c r="B2915" s="3" t="s">
        <v>104</v>
      </c>
      <c r="C2915" s="5">
        <v>44944</v>
      </c>
      <c r="D2915" s="1" t="s">
        <v>110</v>
      </c>
      <c r="E2915" s="3" t="s">
        <v>310</v>
      </c>
      <c r="F2915" s="66">
        <v>5771.64</v>
      </c>
      <c r="G2915" s="2"/>
      <c r="H2915" s="4">
        <f t="shared" si="46"/>
        <v>18099.340000000087</v>
      </c>
      <c r="I2915" s="1"/>
      <c r="J2915" s="3" t="s">
        <v>1764</v>
      </c>
      <c r="K2915" s="3"/>
    </row>
    <row r="2916" spans="1:11" s="11" customFormat="1" ht="22.5" hidden="1" customHeight="1" x14ac:dyDescent="0.3">
      <c r="A2916" s="3">
        <v>2023</v>
      </c>
      <c r="B2916" s="3" t="s">
        <v>104</v>
      </c>
      <c r="C2916" s="5">
        <v>44945</v>
      </c>
      <c r="D2916" s="1" t="s">
        <v>183</v>
      </c>
      <c r="E2916" s="3" t="s">
        <v>310</v>
      </c>
      <c r="F2916" s="66">
        <v>1530</v>
      </c>
      <c r="G2916" s="2"/>
      <c r="H2916" s="4">
        <f t="shared" si="46"/>
        <v>19629.340000000087</v>
      </c>
      <c r="I2916" s="1"/>
      <c r="J2916" s="3" t="s">
        <v>1765</v>
      </c>
      <c r="K2916" s="3"/>
    </row>
    <row r="2917" spans="1:11" s="11" customFormat="1" ht="22.5" hidden="1" customHeight="1" x14ac:dyDescent="0.3">
      <c r="A2917" s="3">
        <v>2023</v>
      </c>
      <c r="B2917" s="3" t="s">
        <v>104</v>
      </c>
      <c r="C2917" s="5">
        <v>44946</v>
      </c>
      <c r="D2917" s="1" t="s">
        <v>158</v>
      </c>
      <c r="E2917" s="3" t="s">
        <v>310</v>
      </c>
      <c r="F2917" s="66">
        <v>16010</v>
      </c>
      <c r="G2917" s="2"/>
      <c r="H2917" s="4">
        <f t="shared" si="46"/>
        <v>35639.340000000084</v>
      </c>
      <c r="I2917" s="1"/>
      <c r="J2917" s="3" t="s">
        <v>1766</v>
      </c>
      <c r="K2917" s="3"/>
    </row>
    <row r="2918" spans="1:11" s="11" customFormat="1" ht="22.5" hidden="1" customHeight="1" x14ac:dyDescent="0.3">
      <c r="A2918" s="3">
        <v>2023</v>
      </c>
      <c r="B2918" s="3" t="s">
        <v>104</v>
      </c>
      <c r="C2918" s="5">
        <v>44946</v>
      </c>
      <c r="D2918" s="1" t="s">
        <v>328</v>
      </c>
      <c r="E2918" s="3" t="s">
        <v>99</v>
      </c>
      <c r="F2918" s="66"/>
      <c r="G2918" s="2">
        <v>10000</v>
      </c>
      <c r="H2918" s="4">
        <f t="shared" si="46"/>
        <v>25639.340000000084</v>
      </c>
      <c r="I2918" s="1"/>
      <c r="J2918" s="3" t="s">
        <v>1741</v>
      </c>
      <c r="K2918" s="3"/>
    </row>
    <row r="2919" spans="1:11" s="11" customFormat="1" ht="22.5" hidden="1" customHeight="1" x14ac:dyDescent="0.3">
      <c r="A2919" s="3">
        <v>2023</v>
      </c>
      <c r="B2919" s="3" t="s">
        <v>104</v>
      </c>
      <c r="C2919" s="5">
        <v>44946</v>
      </c>
      <c r="D2919" s="1" t="s">
        <v>608</v>
      </c>
      <c r="E2919" s="3" t="s">
        <v>310</v>
      </c>
      <c r="F2919" s="66">
        <v>2400</v>
      </c>
      <c r="G2919" s="2"/>
      <c r="H2919" s="4">
        <f t="shared" si="46"/>
        <v>28039.340000000084</v>
      </c>
      <c r="I2919" s="1"/>
      <c r="J2919" s="3" t="s">
        <v>1767</v>
      </c>
      <c r="K2919" s="3"/>
    </row>
    <row r="2920" spans="1:11" s="11" customFormat="1" ht="22.5" hidden="1" customHeight="1" x14ac:dyDescent="0.3">
      <c r="A2920" s="3">
        <v>2023</v>
      </c>
      <c r="B2920" s="3" t="s">
        <v>104</v>
      </c>
      <c r="C2920" s="5">
        <v>44956</v>
      </c>
      <c r="D2920" s="1" t="s">
        <v>323</v>
      </c>
      <c r="E2920" s="3" t="s">
        <v>99</v>
      </c>
      <c r="F2920" s="66"/>
      <c r="G2920" s="2">
        <v>5000</v>
      </c>
      <c r="H2920" s="4">
        <f t="shared" si="46"/>
        <v>23039.340000000084</v>
      </c>
      <c r="I2920" s="1"/>
      <c r="J2920" s="3" t="s">
        <v>1747</v>
      </c>
      <c r="K2920" s="3"/>
    </row>
    <row r="2921" spans="1:11" s="11" customFormat="1" ht="22.5" hidden="1" customHeight="1" x14ac:dyDescent="0.3">
      <c r="A2921" s="3">
        <v>2023</v>
      </c>
      <c r="B2921" s="3" t="s">
        <v>104</v>
      </c>
      <c r="C2921" s="5">
        <v>44956</v>
      </c>
      <c r="D2921" s="1" t="s">
        <v>547</v>
      </c>
      <c r="E2921" s="3" t="s">
        <v>1742</v>
      </c>
      <c r="F2921" s="66"/>
      <c r="G2921" s="2">
        <v>800</v>
      </c>
      <c r="H2921" s="4">
        <f t="shared" si="46"/>
        <v>22239.340000000084</v>
      </c>
      <c r="I2921" s="1"/>
      <c r="J2921" s="3" t="s">
        <v>1750</v>
      </c>
      <c r="K2921" s="3"/>
    </row>
    <row r="2922" spans="1:11" s="11" customFormat="1" ht="22.5" hidden="1" customHeight="1" x14ac:dyDescent="0.3">
      <c r="A2922" s="3">
        <v>2023</v>
      </c>
      <c r="B2922" s="3" t="s">
        <v>104</v>
      </c>
      <c r="C2922" s="5">
        <v>44956</v>
      </c>
      <c r="D2922" s="1" t="s">
        <v>562</v>
      </c>
      <c r="E2922" s="3" t="s">
        <v>1742</v>
      </c>
      <c r="F2922" s="66"/>
      <c r="G2922" s="2">
        <v>223.1</v>
      </c>
      <c r="H2922" s="4">
        <f t="shared" si="46"/>
        <v>22016.240000000085</v>
      </c>
      <c r="I2922" s="1"/>
      <c r="J2922" s="3" t="s">
        <v>1751</v>
      </c>
      <c r="K2922" s="3"/>
    </row>
    <row r="2923" spans="1:11" s="11" customFormat="1" ht="22.5" hidden="1" customHeight="1" x14ac:dyDescent="0.3">
      <c r="A2923" s="3">
        <v>2023</v>
      </c>
      <c r="B2923" s="3" t="s">
        <v>104</v>
      </c>
      <c r="C2923" s="5">
        <v>44957</v>
      </c>
      <c r="D2923" s="1" t="s">
        <v>613</v>
      </c>
      <c r="E2923" s="3" t="s">
        <v>310</v>
      </c>
      <c r="F2923" s="66">
        <v>9810</v>
      </c>
      <c r="G2923" s="2"/>
      <c r="H2923" s="4">
        <f t="shared" si="46"/>
        <v>31826.240000000085</v>
      </c>
      <c r="I2923" s="1"/>
      <c r="J2923" s="3" t="s">
        <v>1768</v>
      </c>
      <c r="K2923" s="3"/>
    </row>
    <row r="2924" spans="1:11" s="11" customFormat="1" ht="22.5" hidden="1" customHeight="1" x14ac:dyDescent="0.3">
      <c r="A2924" s="3">
        <v>2023</v>
      </c>
      <c r="B2924" s="3" t="s">
        <v>104</v>
      </c>
      <c r="C2924" s="5">
        <v>44957</v>
      </c>
      <c r="D2924" s="1" t="s">
        <v>313</v>
      </c>
      <c r="E2924" s="3" t="s">
        <v>99</v>
      </c>
      <c r="F2924" s="66">
        <v>40000</v>
      </c>
      <c r="G2924" s="2"/>
      <c r="H2924" s="4">
        <f t="shared" si="46"/>
        <v>71826.240000000078</v>
      </c>
      <c r="I2924" s="1"/>
      <c r="J2924" s="3" t="s">
        <v>1743</v>
      </c>
      <c r="K2924" s="3"/>
    </row>
    <row r="2925" spans="1:11" s="11" customFormat="1" ht="22.5" hidden="1" customHeight="1" x14ac:dyDescent="0.3">
      <c r="A2925" s="3">
        <v>2023</v>
      </c>
      <c r="B2925" s="3" t="s">
        <v>104</v>
      </c>
      <c r="C2925" s="5">
        <v>44957</v>
      </c>
      <c r="D2925" s="1" t="s">
        <v>462</v>
      </c>
      <c r="E2925" s="3" t="s">
        <v>1742</v>
      </c>
      <c r="F2925" s="66"/>
      <c r="G2925" s="2">
        <v>1200</v>
      </c>
      <c r="H2925" s="4">
        <f t="shared" si="46"/>
        <v>70626.240000000078</v>
      </c>
      <c r="I2925" s="1"/>
      <c r="J2925" s="3" t="s">
        <v>1752</v>
      </c>
      <c r="K2925" s="3"/>
    </row>
    <row r="2926" spans="1:11" s="11" customFormat="1" ht="22.5" hidden="1" customHeight="1" x14ac:dyDescent="0.3">
      <c r="A2926" s="3">
        <v>2023</v>
      </c>
      <c r="B2926" s="3" t="s">
        <v>104</v>
      </c>
      <c r="C2926" s="5">
        <v>44957</v>
      </c>
      <c r="D2926" s="1" t="s">
        <v>1505</v>
      </c>
      <c r="E2926" s="3" t="s">
        <v>1742</v>
      </c>
      <c r="F2926" s="66"/>
      <c r="G2926" s="2">
        <v>5250</v>
      </c>
      <c r="H2926" s="4">
        <f t="shared" si="46"/>
        <v>65376.240000000078</v>
      </c>
      <c r="I2926" s="1"/>
      <c r="J2926" s="3" t="s">
        <v>1753</v>
      </c>
      <c r="K2926" s="3"/>
    </row>
    <row r="2927" spans="1:11" s="11" customFormat="1" ht="22.5" hidden="1" customHeight="1" x14ac:dyDescent="0.3">
      <c r="A2927" s="3">
        <v>2023</v>
      </c>
      <c r="B2927" s="3" t="s">
        <v>104</v>
      </c>
      <c r="C2927" s="5">
        <v>44957</v>
      </c>
      <c r="D2927" s="1" t="s">
        <v>25</v>
      </c>
      <c r="E2927" s="3" t="s">
        <v>1742</v>
      </c>
      <c r="F2927" s="66"/>
      <c r="G2927" s="2">
        <v>1800</v>
      </c>
      <c r="H2927" s="4">
        <f t="shared" si="46"/>
        <v>63576.240000000078</v>
      </c>
      <c r="I2927" s="1"/>
      <c r="J2927" s="3" t="s">
        <v>1754</v>
      </c>
      <c r="K2927" s="3"/>
    </row>
    <row r="2928" spans="1:11" s="11" customFormat="1" ht="22.5" hidden="1" customHeight="1" x14ac:dyDescent="0.3">
      <c r="A2928" s="3">
        <v>2023</v>
      </c>
      <c r="B2928" s="3" t="s">
        <v>104</v>
      </c>
      <c r="C2928" s="5">
        <v>44957</v>
      </c>
      <c r="D2928" s="1" t="s">
        <v>576</v>
      </c>
      <c r="E2928" s="3" t="s">
        <v>1742</v>
      </c>
      <c r="F2928" s="66"/>
      <c r="G2928" s="2">
        <v>1200</v>
      </c>
      <c r="H2928" s="4">
        <f t="shared" si="46"/>
        <v>62376.240000000078</v>
      </c>
      <c r="I2928" s="1"/>
      <c r="J2928" s="3" t="s">
        <v>1755</v>
      </c>
      <c r="K2928" s="3"/>
    </row>
    <row r="2929" spans="1:11" s="11" customFormat="1" ht="22.5" hidden="1" customHeight="1" x14ac:dyDescent="0.3">
      <c r="A2929" s="3">
        <v>2023</v>
      </c>
      <c r="B2929" s="3" t="s">
        <v>104</v>
      </c>
      <c r="C2929" s="5">
        <v>44957</v>
      </c>
      <c r="D2929" s="1" t="s">
        <v>111</v>
      </c>
      <c r="E2929" s="3" t="s">
        <v>1742</v>
      </c>
      <c r="F2929" s="66"/>
      <c r="G2929" s="2">
        <v>2950</v>
      </c>
      <c r="H2929" s="4">
        <f t="shared" si="46"/>
        <v>59426.240000000078</v>
      </c>
      <c r="I2929" s="1"/>
      <c r="J2929" s="3" t="s">
        <v>1756</v>
      </c>
      <c r="K2929" s="3"/>
    </row>
    <row r="2930" spans="1:11" s="11" customFormat="1" ht="22.5" hidden="1" customHeight="1" x14ac:dyDescent="0.3">
      <c r="A2930" s="3">
        <v>2023</v>
      </c>
      <c r="B2930" s="3" t="s">
        <v>104</v>
      </c>
      <c r="C2930" s="5">
        <v>44957</v>
      </c>
      <c r="D2930" s="1" t="s">
        <v>610</v>
      </c>
      <c r="E2930" s="3" t="s">
        <v>1742</v>
      </c>
      <c r="F2930" s="66"/>
      <c r="G2930" s="2">
        <v>4050</v>
      </c>
      <c r="H2930" s="4">
        <f t="shared" si="46"/>
        <v>55376.240000000078</v>
      </c>
      <c r="I2930" s="1"/>
      <c r="J2930" s="3" t="s">
        <v>1757</v>
      </c>
      <c r="K2930" s="3"/>
    </row>
    <row r="2931" spans="1:11" s="11" customFormat="1" ht="22.5" hidden="1" customHeight="1" x14ac:dyDescent="0.3">
      <c r="A2931" s="3">
        <v>2023</v>
      </c>
      <c r="B2931" s="3" t="s">
        <v>104</v>
      </c>
      <c r="C2931" s="5">
        <v>44957</v>
      </c>
      <c r="D2931" s="1" t="s">
        <v>404</v>
      </c>
      <c r="E2931" s="3" t="s">
        <v>1742</v>
      </c>
      <c r="F2931" s="66"/>
      <c r="G2931" s="2">
        <v>7090</v>
      </c>
      <c r="H2931" s="4">
        <f t="shared" si="46"/>
        <v>48286.240000000078</v>
      </c>
      <c r="I2931" s="1"/>
      <c r="J2931" s="3" t="s">
        <v>1758</v>
      </c>
      <c r="K2931" s="3"/>
    </row>
    <row r="2932" spans="1:11" s="11" customFormat="1" ht="22.5" hidden="1" customHeight="1" x14ac:dyDescent="0.3">
      <c r="A2932" s="3">
        <v>2023</v>
      </c>
      <c r="B2932" s="3" t="s">
        <v>104</v>
      </c>
      <c r="C2932" s="5">
        <v>44957</v>
      </c>
      <c r="D2932" s="1" t="s">
        <v>573</v>
      </c>
      <c r="E2932" s="3" t="s">
        <v>1742</v>
      </c>
      <c r="F2932" s="66"/>
      <c r="G2932" s="2">
        <v>440</v>
      </c>
      <c r="H2932" s="4">
        <f t="shared" si="46"/>
        <v>47846.240000000078</v>
      </c>
      <c r="I2932" s="1"/>
      <c r="J2932" s="3" t="s">
        <v>1759</v>
      </c>
      <c r="K2932" s="3"/>
    </row>
    <row r="2933" spans="1:11" s="11" customFormat="1" ht="22.5" hidden="1" customHeight="1" x14ac:dyDescent="0.3">
      <c r="A2933" s="3">
        <v>2023</v>
      </c>
      <c r="B2933" s="3" t="s">
        <v>104</v>
      </c>
      <c r="C2933" s="5">
        <v>44957</v>
      </c>
      <c r="D2933" s="1" t="s">
        <v>504</v>
      </c>
      <c r="E2933" s="3" t="s">
        <v>1742</v>
      </c>
      <c r="F2933" s="66"/>
      <c r="G2933" s="2">
        <v>1042</v>
      </c>
      <c r="H2933" s="4">
        <f t="shared" si="46"/>
        <v>46804.240000000078</v>
      </c>
      <c r="I2933" s="1"/>
      <c r="J2933" s="3" t="s">
        <v>1760</v>
      </c>
      <c r="K2933" s="3"/>
    </row>
    <row r="2934" spans="1:11" s="11" customFormat="1" ht="22.5" hidden="1" customHeight="1" x14ac:dyDescent="0.3">
      <c r="A2934" s="3">
        <v>2023</v>
      </c>
      <c r="B2934" s="3" t="s">
        <v>104</v>
      </c>
      <c r="C2934" s="5">
        <v>44957</v>
      </c>
      <c r="D2934" s="1" t="s">
        <v>506</v>
      </c>
      <c r="E2934" s="3" t="s">
        <v>1742</v>
      </c>
      <c r="F2934" s="66"/>
      <c r="G2934" s="2">
        <v>2040</v>
      </c>
      <c r="H2934" s="4">
        <f t="shared" si="46"/>
        <v>44764.240000000078</v>
      </c>
      <c r="I2934" s="1"/>
      <c r="J2934" s="3" t="s">
        <v>1761</v>
      </c>
      <c r="K2934" s="3"/>
    </row>
    <row r="2935" spans="1:11" s="11" customFormat="1" ht="22.5" hidden="1" customHeight="1" x14ac:dyDescent="0.3">
      <c r="A2935" s="3">
        <v>2023</v>
      </c>
      <c r="B2935" s="3" t="s">
        <v>104</v>
      </c>
      <c r="C2935" s="5">
        <v>44957</v>
      </c>
      <c r="D2935" s="1" t="s">
        <v>513</v>
      </c>
      <c r="E2935" s="3" t="s">
        <v>1742</v>
      </c>
      <c r="F2935" s="66"/>
      <c r="G2935" s="2">
        <v>5180</v>
      </c>
      <c r="H2935" s="4">
        <f t="shared" si="46"/>
        <v>39584.240000000078</v>
      </c>
      <c r="I2935" s="1"/>
      <c r="J2935" s="3" t="s">
        <v>1762</v>
      </c>
      <c r="K2935" s="3"/>
    </row>
    <row r="2936" spans="1:11" s="11" customFormat="1" ht="22.5" hidden="1" customHeight="1" x14ac:dyDescent="0.3">
      <c r="A2936" s="3">
        <v>2023</v>
      </c>
      <c r="B2936" s="3" t="s">
        <v>104</v>
      </c>
      <c r="C2936" s="5">
        <v>44957</v>
      </c>
      <c r="D2936" s="1" t="s">
        <v>541</v>
      </c>
      <c r="E2936" s="3" t="s">
        <v>1742</v>
      </c>
      <c r="F2936" s="66"/>
      <c r="G2936" s="2">
        <v>23181.5</v>
      </c>
      <c r="H2936" s="4">
        <f t="shared" si="46"/>
        <v>16402.740000000078</v>
      </c>
      <c r="I2936" s="1"/>
      <c r="J2936" s="3" t="s">
        <v>1763</v>
      </c>
      <c r="K2936" s="3"/>
    </row>
    <row r="2937" spans="1:11" s="11" customFormat="1" ht="22.5" hidden="1" customHeight="1" x14ac:dyDescent="0.3">
      <c r="A2937" s="3">
        <v>2023</v>
      </c>
      <c r="B2937" s="3" t="s">
        <v>358</v>
      </c>
      <c r="C2937" s="5">
        <v>44958</v>
      </c>
      <c r="D2937" s="1" t="s">
        <v>323</v>
      </c>
      <c r="E2937" s="3" t="s">
        <v>99</v>
      </c>
      <c r="F2937" s="66"/>
      <c r="G2937" s="2">
        <v>5000</v>
      </c>
      <c r="H2937" s="4">
        <f t="shared" si="46"/>
        <v>11402.740000000078</v>
      </c>
      <c r="I2937" s="1"/>
      <c r="J2937" s="3" t="s">
        <v>1779</v>
      </c>
      <c r="K2937" s="3"/>
    </row>
    <row r="2938" spans="1:11" s="11" customFormat="1" ht="22.5" hidden="1" customHeight="1" x14ac:dyDescent="0.3">
      <c r="A2938" s="3">
        <v>2023</v>
      </c>
      <c r="B2938" s="3" t="s">
        <v>358</v>
      </c>
      <c r="C2938" s="5">
        <v>44958</v>
      </c>
      <c r="D2938" s="1" t="s">
        <v>312</v>
      </c>
      <c r="E2938" s="3" t="s">
        <v>99</v>
      </c>
      <c r="F2938" s="66"/>
      <c r="G2938" s="2">
        <v>40</v>
      </c>
      <c r="H2938" s="4">
        <f t="shared" si="46"/>
        <v>11362.740000000078</v>
      </c>
      <c r="I2938" s="1"/>
      <c r="J2938" s="3" t="s">
        <v>1780</v>
      </c>
      <c r="K2938" s="3"/>
    </row>
    <row r="2939" spans="1:11" s="11" customFormat="1" ht="22.5" hidden="1" customHeight="1" x14ac:dyDescent="0.3">
      <c r="A2939" s="3">
        <v>2023</v>
      </c>
      <c r="B2939" s="3" t="s">
        <v>358</v>
      </c>
      <c r="C2939" s="5">
        <v>44959</v>
      </c>
      <c r="D2939" s="1" t="s">
        <v>548</v>
      </c>
      <c r="E2939" s="3" t="s">
        <v>310</v>
      </c>
      <c r="F2939" s="66">
        <v>1350</v>
      </c>
      <c r="G2939" s="2"/>
      <c r="H2939" s="4">
        <f t="shared" si="46"/>
        <v>12712.740000000078</v>
      </c>
      <c r="I2939" s="1"/>
      <c r="J2939" s="3" t="s">
        <v>1774</v>
      </c>
      <c r="K2939" s="3"/>
    </row>
    <row r="2940" spans="1:11" s="11" customFormat="1" ht="22.5" hidden="1" customHeight="1" x14ac:dyDescent="0.3">
      <c r="A2940" s="3">
        <v>2023</v>
      </c>
      <c r="B2940" s="3" t="s">
        <v>358</v>
      </c>
      <c r="C2940" s="5">
        <v>44963</v>
      </c>
      <c r="D2940" s="1" t="s">
        <v>322</v>
      </c>
      <c r="E2940" s="3" t="s">
        <v>99</v>
      </c>
      <c r="F2940" s="66"/>
      <c r="G2940" s="2">
        <v>5000</v>
      </c>
      <c r="H2940" s="4">
        <f t="shared" si="46"/>
        <v>7712.740000000078</v>
      </c>
      <c r="I2940" s="1"/>
      <c r="J2940" s="3" t="s">
        <v>1781</v>
      </c>
      <c r="K2940" s="3"/>
    </row>
    <row r="2941" spans="1:11" s="11" customFormat="1" ht="22.5" hidden="1" customHeight="1" x14ac:dyDescent="0.3">
      <c r="A2941" s="3">
        <v>2023</v>
      </c>
      <c r="B2941" s="3" t="s">
        <v>358</v>
      </c>
      <c r="C2941" s="5">
        <v>44964</v>
      </c>
      <c r="D2941" s="1" t="s">
        <v>461</v>
      </c>
      <c r="E2941" s="3" t="s">
        <v>310</v>
      </c>
      <c r="F2941" s="66">
        <v>2300</v>
      </c>
      <c r="G2941" s="2"/>
      <c r="H2941" s="4">
        <f t="shared" si="46"/>
        <v>10012.740000000078</v>
      </c>
      <c r="I2941" s="1"/>
      <c r="J2941" s="3" t="s">
        <v>1775</v>
      </c>
      <c r="K2941" s="3"/>
    </row>
    <row r="2942" spans="1:11" s="11" customFormat="1" ht="22.5" hidden="1" customHeight="1" x14ac:dyDescent="0.3">
      <c r="A2942" s="3">
        <v>2023</v>
      </c>
      <c r="B2942" s="3" t="s">
        <v>358</v>
      </c>
      <c r="C2942" s="5">
        <v>44964</v>
      </c>
      <c r="D2942" s="1" t="s">
        <v>461</v>
      </c>
      <c r="E2942" s="3" t="s">
        <v>310</v>
      </c>
      <c r="F2942" s="66">
        <v>9100</v>
      </c>
      <c r="G2942" s="2"/>
      <c r="H2942" s="4">
        <f t="shared" si="46"/>
        <v>19112.740000000078</v>
      </c>
      <c r="I2942" s="1"/>
      <c r="J2942" s="3" t="s">
        <v>1776</v>
      </c>
      <c r="K2942" s="3"/>
    </row>
    <row r="2943" spans="1:11" s="11" customFormat="1" ht="22.5" hidden="1" customHeight="1" x14ac:dyDescent="0.3">
      <c r="A2943" s="3">
        <v>2023</v>
      </c>
      <c r="B2943" s="3" t="s">
        <v>358</v>
      </c>
      <c r="C2943" s="5">
        <v>44964</v>
      </c>
      <c r="D2943" s="1" t="s">
        <v>86</v>
      </c>
      <c r="E2943" s="3" t="s">
        <v>99</v>
      </c>
      <c r="F2943" s="66"/>
      <c r="G2943" s="2">
        <v>16293.1</v>
      </c>
      <c r="H2943" s="4">
        <f t="shared" si="46"/>
        <v>2819.6400000000776</v>
      </c>
      <c r="I2943" s="1"/>
      <c r="J2943" s="3" t="s">
        <v>1782</v>
      </c>
      <c r="K2943" s="3"/>
    </row>
    <row r="2944" spans="1:11" s="11" customFormat="1" ht="22.5" hidden="1" customHeight="1" x14ac:dyDescent="0.3">
      <c r="A2944" s="3">
        <v>2023</v>
      </c>
      <c r="B2944" s="3" t="s">
        <v>358</v>
      </c>
      <c r="C2944" s="5">
        <v>44965</v>
      </c>
      <c r="D2944" s="1" t="s">
        <v>615</v>
      </c>
      <c r="E2944" s="3" t="s">
        <v>99</v>
      </c>
      <c r="F2944" s="66"/>
      <c r="G2944" s="2">
        <v>600</v>
      </c>
      <c r="H2944" s="4">
        <f t="shared" si="46"/>
        <v>2219.6400000000776</v>
      </c>
      <c r="I2944" s="1"/>
      <c r="J2944" s="3" t="s">
        <v>1783</v>
      </c>
      <c r="K2944" s="3"/>
    </row>
    <row r="2945" spans="1:11" s="11" customFormat="1" ht="22.5" hidden="1" customHeight="1" x14ac:dyDescent="0.3">
      <c r="A2945" s="3">
        <v>2023</v>
      </c>
      <c r="B2945" s="3" t="s">
        <v>358</v>
      </c>
      <c r="C2945" s="5">
        <v>44965</v>
      </c>
      <c r="D2945" s="1" t="s">
        <v>376</v>
      </c>
      <c r="E2945" s="3" t="s">
        <v>99</v>
      </c>
      <c r="F2945" s="66"/>
      <c r="G2945" s="2">
        <v>800</v>
      </c>
      <c r="H2945" s="4">
        <f t="shared" si="46"/>
        <v>1419.6400000000776</v>
      </c>
      <c r="I2945" s="1"/>
      <c r="J2945" s="3" t="s">
        <v>1784</v>
      </c>
      <c r="K2945" s="3"/>
    </row>
    <row r="2946" spans="1:11" s="11" customFormat="1" ht="22.5" hidden="1" customHeight="1" x14ac:dyDescent="0.3">
      <c r="A2946" s="3">
        <v>2023</v>
      </c>
      <c r="B2946" s="3" t="s">
        <v>358</v>
      </c>
      <c r="C2946" s="5">
        <v>44965</v>
      </c>
      <c r="D2946" s="1" t="s">
        <v>313</v>
      </c>
      <c r="E2946" s="3" t="s">
        <v>99</v>
      </c>
      <c r="F2946" s="66">
        <v>10000</v>
      </c>
      <c r="G2946" s="2"/>
      <c r="H2946" s="4">
        <f t="shared" si="46"/>
        <v>11419.640000000078</v>
      </c>
      <c r="I2946" s="1"/>
      <c r="J2946" s="3" t="s">
        <v>1777</v>
      </c>
      <c r="K2946" s="3"/>
    </row>
    <row r="2947" spans="1:11" s="11" customFormat="1" ht="22.5" hidden="1" customHeight="1" x14ac:dyDescent="0.3">
      <c r="A2947" s="3">
        <v>2023</v>
      </c>
      <c r="B2947" s="3" t="s">
        <v>358</v>
      </c>
      <c r="C2947" s="5">
        <v>44965</v>
      </c>
      <c r="D2947" s="1" t="s">
        <v>323</v>
      </c>
      <c r="E2947" s="3" t="s">
        <v>99</v>
      </c>
      <c r="F2947" s="66"/>
      <c r="G2947" s="2">
        <v>5000</v>
      </c>
      <c r="H2947" s="4">
        <f t="shared" si="46"/>
        <v>6419.6400000000776</v>
      </c>
      <c r="I2947" s="1"/>
      <c r="J2947" s="3" t="s">
        <v>1785</v>
      </c>
      <c r="K2947" s="3"/>
    </row>
    <row r="2948" spans="1:11" s="11" customFormat="1" ht="22.5" hidden="1" customHeight="1" x14ac:dyDescent="0.3">
      <c r="A2948" s="3">
        <v>2023</v>
      </c>
      <c r="B2948" s="3" t="s">
        <v>358</v>
      </c>
      <c r="C2948" s="5">
        <v>44965</v>
      </c>
      <c r="D2948" s="1" t="s">
        <v>42</v>
      </c>
      <c r="E2948" s="3" t="s">
        <v>99</v>
      </c>
      <c r="F2948" s="66"/>
      <c r="G2948" s="2">
        <v>4479</v>
      </c>
      <c r="H2948" s="4">
        <f t="shared" si="46"/>
        <v>1940.6400000000776</v>
      </c>
      <c r="I2948" s="1"/>
      <c r="J2948" s="3" t="s">
        <v>1786</v>
      </c>
      <c r="K2948" s="3"/>
    </row>
    <row r="2949" spans="1:11" s="11" customFormat="1" ht="22.5" hidden="1" customHeight="1" x14ac:dyDescent="0.3">
      <c r="A2949" s="3">
        <v>2023</v>
      </c>
      <c r="B2949" s="3" t="s">
        <v>358</v>
      </c>
      <c r="C2949" s="5">
        <v>44965</v>
      </c>
      <c r="D2949" s="1" t="s">
        <v>30</v>
      </c>
      <c r="E2949" s="3" t="s">
        <v>99</v>
      </c>
      <c r="F2949" s="66"/>
      <c r="G2949" s="2">
        <v>410.6</v>
      </c>
      <c r="H2949" s="4">
        <f t="shared" si="46"/>
        <v>1530.0400000000777</v>
      </c>
      <c r="I2949" s="1"/>
      <c r="J2949" s="3" t="s">
        <v>1787</v>
      </c>
      <c r="K2949" s="3"/>
    </row>
    <row r="2950" spans="1:11" s="11" customFormat="1" ht="22.5" hidden="1" customHeight="1" x14ac:dyDescent="0.3">
      <c r="A2950" s="3">
        <v>2023</v>
      </c>
      <c r="B2950" s="3" t="s">
        <v>358</v>
      </c>
      <c r="C2950" s="5">
        <v>44965</v>
      </c>
      <c r="D2950" s="1" t="s">
        <v>112</v>
      </c>
      <c r="E2950" s="3" t="s">
        <v>99</v>
      </c>
      <c r="F2950" s="66"/>
      <c r="G2950" s="2">
        <v>73</v>
      </c>
      <c r="H2950" s="4">
        <f t="shared" si="46"/>
        <v>1457.0400000000777</v>
      </c>
      <c r="I2950" s="1"/>
      <c r="J2950" s="3" t="s">
        <v>1788</v>
      </c>
      <c r="K2950" s="3"/>
    </row>
    <row r="2951" spans="1:11" s="11" customFormat="1" ht="22.5" hidden="1" customHeight="1" x14ac:dyDescent="0.3">
      <c r="A2951" s="3">
        <v>2023</v>
      </c>
      <c r="B2951" s="3" t="s">
        <v>358</v>
      </c>
      <c r="C2951" s="5">
        <v>44965</v>
      </c>
      <c r="D2951" s="1" t="s">
        <v>35</v>
      </c>
      <c r="E2951" s="3" t="s">
        <v>99</v>
      </c>
      <c r="F2951" s="66"/>
      <c r="G2951" s="2">
        <v>255</v>
      </c>
      <c r="H2951" s="4">
        <f t="shared" ref="H2951:H3014" si="47">H2950+F2951-G2951</f>
        <v>1202.0400000000777</v>
      </c>
      <c r="I2951" s="1"/>
      <c r="J2951" s="3" t="s">
        <v>1789</v>
      </c>
      <c r="K2951" s="3"/>
    </row>
    <row r="2952" spans="1:11" s="11" customFormat="1" ht="22.5" hidden="1" customHeight="1" x14ac:dyDescent="0.3">
      <c r="A2952" s="3">
        <v>2023</v>
      </c>
      <c r="B2952" s="3" t="s">
        <v>358</v>
      </c>
      <c r="C2952" s="5">
        <v>44966</v>
      </c>
      <c r="D2952" s="1" t="s">
        <v>261</v>
      </c>
      <c r="E2952" s="3" t="s">
        <v>310</v>
      </c>
      <c r="F2952" s="66">
        <v>900</v>
      </c>
      <c r="G2952" s="2"/>
      <c r="H2952" s="4">
        <f t="shared" si="47"/>
        <v>2102.0400000000777</v>
      </c>
      <c r="I2952" s="1"/>
      <c r="J2952" s="3" t="s">
        <v>1799</v>
      </c>
      <c r="K2952" s="3"/>
    </row>
    <row r="2953" spans="1:11" s="11" customFormat="1" ht="22.5" hidden="1" customHeight="1" x14ac:dyDescent="0.3">
      <c r="A2953" s="3">
        <v>2023</v>
      </c>
      <c r="B2953" s="3" t="s">
        <v>358</v>
      </c>
      <c r="C2953" s="5">
        <v>44967</v>
      </c>
      <c r="D2953" s="1" t="s">
        <v>151</v>
      </c>
      <c r="E2953" s="3" t="s">
        <v>310</v>
      </c>
      <c r="F2953" s="66">
        <v>9992</v>
      </c>
      <c r="G2953" s="2"/>
      <c r="H2953" s="4">
        <f t="shared" si="47"/>
        <v>12094.040000000077</v>
      </c>
      <c r="I2953" s="1"/>
      <c r="J2953" s="3" t="s">
        <v>1800</v>
      </c>
      <c r="K2953" s="3"/>
    </row>
    <row r="2954" spans="1:11" s="11" customFormat="1" ht="22.5" hidden="1" customHeight="1" x14ac:dyDescent="0.3">
      <c r="A2954" s="3">
        <v>2023</v>
      </c>
      <c r="B2954" s="3" t="s">
        <v>358</v>
      </c>
      <c r="C2954" s="5">
        <v>44967</v>
      </c>
      <c r="D2954" s="1" t="s">
        <v>323</v>
      </c>
      <c r="E2954" s="3" t="s">
        <v>99</v>
      </c>
      <c r="F2954" s="66"/>
      <c r="G2954" s="2">
        <v>5000</v>
      </c>
      <c r="H2954" s="4">
        <f t="shared" si="47"/>
        <v>7094.0400000000773</v>
      </c>
      <c r="I2954" s="1"/>
      <c r="J2954" s="3" t="s">
        <v>1805</v>
      </c>
      <c r="K2954" s="3"/>
    </row>
    <row r="2955" spans="1:11" s="11" customFormat="1" ht="22.5" hidden="1" customHeight="1" x14ac:dyDescent="0.3">
      <c r="A2955" s="3">
        <v>2023</v>
      </c>
      <c r="B2955" s="3" t="s">
        <v>358</v>
      </c>
      <c r="C2955" s="5">
        <v>44967</v>
      </c>
      <c r="D2955" s="1" t="s">
        <v>1061</v>
      </c>
      <c r="E2955" s="3" t="s">
        <v>310</v>
      </c>
      <c r="F2955" s="66">
        <v>1250</v>
      </c>
      <c r="G2955" s="2"/>
      <c r="H2955" s="4">
        <f t="shared" si="47"/>
        <v>8344.0400000000773</v>
      </c>
      <c r="I2955" s="1"/>
      <c r="J2955" s="3" t="s">
        <v>1801</v>
      </c>
      <c r="K2955" s="3"/>
    </row>
    <row r="2956" spans="1:11" s="11" customFormat="1" ht="22.5" hidden="1" customHeight="1" x14ac:dyDescent="0.3">
      <c r="A2956" s="3">
        <v>2023</v>
      </c>
      <c r="B2956" s="3" t="s">
        <v>358</v>
      </c>
      <c r="C2956" s="5">
        <v>44967</v>
      </c>
      <c r="D2956" s="1" t="s">
        <v>608</v>
      </c>
      <c r="E2956" s="3" t="s">
        <v>310</v>
      </c>
      <c r="F2956" s="66">
        <v>1200</v>
      </c>
      <c r="G2956" s="2"/>
      <c r="H2956" s="4">
        <f t="shared" si="47"/>
        <v>9544.0400000000773</v>
      </c>
      <c r="I2956" s="1"/>
      <c r="J2956" s="3" t="s">
        <v>1802</v>
      </c>
      <c r="K2956" s="3"/>
    </row>
    <row r="2957" spans="1:11" s="11" customFormat="1" ht="22.5" hidden="1" customHeight="1" x14ac:dyDescent="0.3">
      <c r="A2957" s="3">
        <v>2023</v>
      </c>
      <c r="B2957" s="3" t="s">
        <v>358</v>
      </c>
      <c r="C2957" s="5">
        <v>44971</v>
      </c>
      <c r="D2957" s="1" t="s">
        <v>323</v>
      </c>
      <c r="E2957" s="3" t="s">
        <v>99</v>
      </c>
      <c r="F2957" s="66"/>
      <c r="G2957" s="2">
        <v>5000</v>
      </c>
      <c r="H2957" s="4">
        <f t="shared" si="47"/>
        <v>4544.0400000000773</v>
      </c>
      <c r="I2957" s="1"/>
      <c r="J2957" s="3" t="s">
        <v>1806</v>
      </c>
      <c r="K2957" s="3"/>
    </row>
    <row r="2958" spans="1:11" s="11" customFormat="1" ht="22.5" hidden="1" customHeight="1" x14ac:dyDescent="0.3">
      <c r="A2958" s="3">
        <v>2023</v>
      </c>
      <c r="B2958" s="3" t="s">
        <v>358</v>
      </c>
      <c r="C2958" s="5">
        <v>44972</v>
      </c>
      <c r="D2958" s="1" t="s">
        <v>45</v>
      </c>
      <c r="E2958" s="3" t="s">
        <v>310</v>
      </c>
      <c r="F2958" s="66">
        <v>6300</v>
      </c>
      <c r="G2958" s="2"/>
      <c r="H2958" s="4">
        <f t="shared" si="47"/>
        <v>10844.040000000077</v>
      </c>
      <c r="I2958" s="1"/>
      <c r="J2958" s="3" t="s">
        <v>1803</v>
      </c>
      <c r="K2958" s="3"/>
    </row>
    <row r="2959" spans="1:11" s="11" customFormat="1" ht="22.5" hidden="1" customHeight="1" x14ac:dyDescent="0.3">
      <c r="A2959" s="3">
        <v>2023</v>
      </c>
      <c r="B2959" s="3" t="s">
        <v>358</v>
      </c>
      <c r="C2959" s="5">
        <v>44973</v>
      </c>
      <c r="D2959" s="1" t="s">
        <v>359</v>
      </c>
      <c r="E2959" s="3" t="s">
        <v>310</v>
      </c>
      <c r="F2959" s="66">
        <v>17670</v>
      </c>
      <c r="G2959" s="2"/>
      <c r="H2959" s="4">
        <f t="shared" si="47"/>
        <v>28514.040000000077</v>
      </c>
      <c r="I2959" s="1"/>
      <c r="J2959" s="3" t="s">
        <v>1804</v>
      </c>
      <c r="K2959" s="3"/>
    </row>
    <row r="2960" spans="1:11" s="11" customFormat="1" ht="22.5" hidden="1" customHeight="1" x14ac:dyDescent="0.3">
      <c r="A2960" s="3">
        <v>2023</v>
      </c>
      <c r="B2960" s="3" t="s">
        <v>358</v>
      </c>
      <c r="C2960" s="5">
        <v>44975</v>
      </c>
      <c r="D2960" s="1" t="s">
        <v>323</v>
      </c>
      <c r="E2960" s="3" t="s">
        <v>99</v>
      </c>
      <c r="F2960" s="77"/>
      <c r="G2960" s="26">
        <v>5000</v>
      </c>
      <c r="H2960" s="4">
        <f t="shared" si="47"/>
        <v>23514.040000000077</v>
      </c>
      <c r="I2960" s="1"/>
      <c r="J2960" s="3" t="s">
        <v>1807</v>
      </c>
      <c r="K2960" s="3"/>
    </row>
    <row r="2961" spans="1:11" s="11" customFormat="1" ht="22.5" hidden="1" customHeight="1" x14ac:dyDescent="0.3">
      <c r="A2961" s="3">
        <v>2023</v>
      </c>
      <c r="B2961" s="3" t="s">
        <v>358</v>
      </c>
      <c r="C2961" s="5">
        <v>44977</v>
      </c>
      <c r="D2961" s="1" t="s">
        <v>608</v>
      </c>
      <c r="E2961" s="3" t="s">
        <v>310</v>
      </c>
      <c r="F2961" s="66">
        <v>1100</v>
      </c>
      <c r="G2961" s="2"/>
      <c r="H2961" s="4">
        <f t="shared" si="47"/>
        <v>24614.040000000077</v>
      </c>
      <c r="I2961" s="1"/>
      <c r="J2961" s="3" t="s">
        <v>1810</v>
      </c>
      <c r="K2961" s="3"/>
    </row>
    <row r="2962" spans="1:11" s="11" customFormat="1" ht="22.5" hidden="1" customHeight="1" x14ac:dyDescent="0.3">
      <c r="A2962" s="3">
        <v>2023</v>
      </c>
      <c r="B2962" s="3" t="s">
        <v>358</v>
      </c>
      <c r="C2962" s="5">
        <v>44978</v>
      </c>
      <c r="D2962" s="1" t="s">
        <v>323</v>
      </c>
      <c r="E2962" s="3" t="s">
        <v>99</v>
      </c>
      <c r="F2962" s="66"/>
      <c r="G2962" s="2">
        <v>5000</v>
      </c>
      <c r="H2962" s="4">
        <f t="shared" si="47"/>
        <v>19614.040000000077</v>
      </c>
      <c r="I2962" s="1"/>
      <c r="J2962" s="3" t="s">
        <v>1830</v>
      </c>
      <c r="K2962" s="3"/>
    </row>
    <row r="2963" spans="1:11" s="11" customFormat="1" ht="22.5" hidden="1" customHeight="1" x14ac:dyDescent="0.3">
      <c r="A2963" s="3">
        <v>2023</v>
      </c>
      <c r="B2963" s="3" t="s">
        <v>358</v>
      </c>
      <c r="C2963" s="5">
        <v>44978</v>
      </c>
      <c r="D2963" s="1" t="s">
        <v>582</v>
      </c>
      <c r="E2963" s="3" t="s">
        <v>310</v>
      </c>
      <c r="F2963" s="66">
        <v>3040</v>
      </c>
      <c r="G2963" s="2"/>
      <c r="H2963" s="4">
        <f t="shared" si="47"/>
        <v>22654.040000000077</v>
      </c>
      <c r="I2963" s="1"/>
      <c r="J2963" s="3" t="s">
        <v>1811</v>
      </c>
      <c r="K2963" s="3"/>
    </row>
    <row r="2964" spans="1:11" s="11" customFormat="1" ht="22.5" hidden="1" customHeight="1" x14ac:dyDescent="0.3">
      <c r="A2964" s="3">
        <v>2023</v>
      </c>
      <c r="B2964" s="3" t="s">
        <v>358</v>
      </c>
      <c r="C2964" s="5">
        <v>44979</v>
      </c>
      <c r="D2964" s="1" t="s">
        <v>183</v>
      </c>
      <c r="E2964" s="3" t="s">
        <v>310</v>
      </c>
      <c r="F2964" s="66">
        <v>4151.0600000000004</v>
      </c>
      <c r="G2964" s="2"/>
      <c r="H2964" s="4">
        <f t="shared" si="47"/>
        <v>26805.100000000079</v>
      </c>
      <c r="I2964" s="1"/>
      <c r="J2964" s="3" t="s">
        <v>1813</v>
      </c>
      <c r="K2964" s="3"/>
    </row>
    <row r="2965" spans="1:11" s="11" customFormat="1" ht="22.5" hidden="1" customHeight="1" x14ac:dyDescent="0.3">
      <c r="A2965" s="3">
        <v>2023</v>
      </c>
      <c r="B2965" s="3" t="s">
        <v>358</v>
      </c>
      <c r="C2965" s="5">
        <v>44980</v>
      </c>
      <c r="D2965" s="1" t="s">
        <v>461</v>
      </c>
      <c r="E2965" s="3" t="s">
        <v>310</v>
      </c>
      <c r="F2965" s="124">
        <v>3900</v>
      </c>
      <c r="G2965" s="88"/>
      <c r="H2965" s="4">
        <f t="shared" si="47"/>
        <v>30705.100000000079</v>
      </c>
      <c r="I2965" s="1"/>
      <c r="J2965" s="3" t="s">
        <v>1847</v>
      </c>
      <c r="K2965" s="3"/>
    </row>
    <row r="2966" spans="1:11" s="11" customFormat="1" ht="22.5" hidden="1" customHeight="1" x14ac:dyDescent="0.3">
      <c r="A2966" s="3">
        <v>2023</v>
      </c>
      <c r="B2966" s="3" t="s">
        <v>358</v>
      </c>
      <c r="C2966" s="5">
        <v>44981</v>
      </c>
      <c r="D2966" s="1" t="s">
        <v>1808</v>
      </c>
      <c r="E2966" s="3" t="s">
        <v>310</v>
      </c>
      <c r="F2966" s="66">
        <v>700</v>
      </c>
      <c r="G2966" s="2"/>
      <c r="H2966" s="4">
        <f t="shared" si="47"/>
        <v>31405.100000000079</v>
      </c>
      <c r="I2966" s="1"/>
      <c r="J2966" s="3" t="s">
        <v>1814</v>
      </c>
      <c r="K2966" s="3"/>
    </row>
    <row r="2967" spans="1:11" s="11" customFormat="1" ht="22.5" hidden="1" customHeight="1" x14ac:dyDescent="0.3">
      <c r="A2967" s="3">
        <v>2023</v>
      </c>
      <c r="B2967" s="3" t="s">
        <v>358</v>
      </c>
      <c r="C2967" s="5">
        <v>44984</v>
      </c>
      <c r="D2967" s="1" t="s">
        <v>1809</v>
      </c>
      <c r="E2967" s="3" t="s">
        <v>310</v>
      </c>
      <c r="F2967" s="66">
        <v>1000</v>
      </c>
      <c r="G2967" s="2"/>
      <c r="H2967" s="4">
        <f t="shared" si="47"/>
        <v>32405.100000000079</v>
      </c>
      <c r="I2967" s="1"/>
      <c r="J2967" s="3" t="s">
        <v>1815</v>
      </c>
      <c r="K2967" s="3"/>
    </row>
    <row r="2968" spans="1:11" s="11" customFormat="1" ht="22.5" hidden="1" customHeight="1" x14ac:dyDescent="0.3">
      <c r="A2968" s="3">
        <v>2023</v>
      </c>
      <c r="B2968" s="3" t="s">
        <v>358</v>
      </c>
      <c r="C2968" s="5">
        <v>44984</v>
      </c>
      <c r="D2968" s="1" t="s">
        <v>582</v>
      </c>
      <c r="E2968" s="3" t="s">
        <v>310</v>
      </c>
      <c r="F2968" s="66">
        <v>1640</v>
      </c>
      <c r="G2968" s="2"/>
      <c r="H2968" s="4">
        <f t="shared" si="47"/>
        <v>34045.100000000079</v>
      </c>
      <c r="I2968" s="1"/>
      <c r="J2968" s="3" t="s">
        <v>1812</v>
      </c>
      <c r="K2968" s="3"/>
    </row>
    <row r="2969" spans="1:11" s="11" customFormat="1" ht="22.5" hidden="1" customHeight="1" x14ac:dyDescent="0.3">
      <c r="A2969" s="3">
        <v>2023</v>
      </c>
      <c r="B2969" s="3" t="s">
        <v>358</v>
      </c>
      <c r="C2969" s="5">
        <v>44985</v>
      </c>
      <c r="D2969" s="1" t="s">
        <v>313</v>
      </c>
      <c r="E2969" s="3" t="s">
        <v>310</v>
      </c>
      <c r="F2969" s="66">
        <v>20000</v>
      </c>
      <c r="G2969" s="2"/>
      <c r="H2969" s="4">
        <f t="shared" si="47"/>
        <v>54045.100000000079</v>
      </c>
      <c r="I2969" s="1"/>
      <c r="J2969" s="3" t="s">
        <v>1831</v>
      </c>
      <c r="K2969" s="3"/>
    </row>
    <row r="2970" spans="1:11" s="11" customFormat="1" ht="22.5" hidden="1" customHeight="1" x14ac:dyDescent="0.3">
      <c r="A2970" s="3">
        <v>2023</v>
      </c>
      <c r="B2970" s="3" t="s">
        <v>358</v>
      </c>
      <c r="C2970" s="5">
        <v>44985</v>
      </c>
      <c r="D2970" s="1" t="s">
        <v>404</v>
      </c>
      <c r="E2970" s="3" t="s">
        <v>71</v>
      </c>
      <c r="F2970" s="66"/>
      <c r="G2970" s="2">
        <v>4650</v>
      </c>
      <c r="H2970" s="4">
        <f t="shared" si="47"/>
        <v>49395.100000000079</v>
      </c>
      <c r="I2970" s="1"/>
      <c r="J2970" s="3" t="s">
        <v>1821</v>
      </c>
      <c r="K2970" s="3"/>
    </row>
    <row r="2971" spans="1:11" s="11" customFormat="1" ht="22.5" hidden="1" customHeight="1" x14ac:dyDescent="0.3">
      <c r="A2971" s="3">
        <v>2023</v>
      </c>
      <c r="B2971" s="3" t="s">
        <v>358</v>
      </c>
      <c r="C2971" s="5">
        <v>44985</v>
      </c>
      <c r="D2971" s="1" t="s">
        <v>611</v>
      </c>
      <c r="E2971" s="3" t="s">
        <v>71</v>
      </c>
      <c r="F2971" s="66"/>
      <c r="G2971" s="2">
        <v>5065</v>
      </c>
      <c r="H2971" s="4">
        <f t="shared" si="47"/>
        <v>44330.100000000079</v>
      </c>
      <c r="I2971" s="1"/>
      <c r="J2971" s="3" t="s">
        <v>1822</v>
      </c>
      <c r="K2971" s="3"/>
    </row>
    <row r="2972" spans="1:11" s="11" customFormat="1" ht="22.5" hidden="1" customHeight="1" x14ac:dyDescent="0.3">
      <c r="A2972" s="3">
        <v>2023</v>
      </c>
      <c r="B2972" s="3" t="s">
        <v>358</v>
      </c>
      <c r="C2972" s="5">
        <v>44985</v>
      </c>
      <c r="D2972" s="1" t="s">
        <v>111</v>
      </c>
      <c r="E2972" s="3" t="s">
        <v>71</v>
      </c>
      <c r="F2972" s="66"/>
      <c r="G2972" s="2">
        <v>7656.88</v>
      </c>
      <c r="H2972" s="4">
        <f t="shared" si="47"/>
        <v>36673.220000000081</v>
      </c>
      <c r="I2972" s="1"/>
      <c r="J2972" s="3" t="s">
        <v>1823</v>
      </c>
      <c r="K2972" s="3"/>
    </row>
    <row r="2973" spans="1:11" s="11" customFormat="1" ht="22.5" hidden="1" customHeight="1" x14ac:dyDescent="0.3">
      <c r="A2973" s="3">
        <v>2023</v>
      </c>
      <c r="B2973" s="3" t="s">
        <v>358</v>
      </c>
      <c r="C2973" s="5">
        <v>44985</v>
      </c>
      <c r="D2973" s="1" t="s">
        <v>573</v>
      </c>
      <c r="E2973" s="3" t="s">
        <v>71</v>
      </c>
      <c r="F2973" s="66"/>
      <c r="G2973" s="2">
        <v>2530</v>
      </c>
      <c r="H2973" s="4">
        <f t="shared" si="47"/>
        <v>34143.220000000081</v>
      </c>
      <c r="I2973" s="1"/>
      <c r="J2973" s="3" t="s">
        <v>1824</v>
      </c>
      <c r="K2973" s="3"/>
    </row>
    <row r="2974" spans="1:11" s="11" customFormat="1" ht="22.5" hidden="1" customHeight="1" x14ac:dyDescent="0.3">
      <c r="A2974" s="3">
        <v>2023</v>
      </c>
      <c r="B2974" s="3" t="s">
        <v>358</v>
      </c>
      <c r="C2974" s="5">
        <v>44985</v>
      </c>
      <c r="D2974" s="1" t="s">
        <v>610</v>
      </c>
      <c r="E2974" s="3" t="s">
        <v>71</v>
      </c>
      <c r="F2974" s="66"/>
      <c r="G2974" s="2">
        <v>9504.98</v>
      </c>
      <c r="H2974" s="4">
        <f t="shared" si="47"/>
        <v>24638.240000000082</v>
      </c>
      <c r="I2974" s="1"/>
      <c r="J2974" s="3" t="s">
        <v>1825</v>
      </c>
      <c r="K2974" s="3"/>
    </row>
    <row r="2975" spans="1:11" s="11" customFormat="1" ht="22.5" hidden="1" customHeight="1" x14ac:dyDescent="0.3">
      <c r="A2975" s="3">
        <v>2023</v>
      </c>
      <c r="B2975" s="3" t="s">
        <v>358</v>
      </c>
      <c r="C2975" s="5">
        <v>44985</v>
      </c>
      <c r="D2975" s="1" t="s">
        <v>513</v>
      </c>
      <c r="E2975" s="3" t="s">
        <v>71</v>
      </c>
      <c r="F2975" s="66"/>
      <c r="G2975" s="2">
        <v>6965</v>
      </c>
      <c r="H2975" s="4">
        <f t="shared" si="47"/>
        <v>17673.240000000082</v>
      </c>
      <c r="I2975" s="1"/>
      <c r="J2975" s="3" t="s">
        <v>1826</v>
      </c>
      <c r="K2975" s="3"/>
    </row>
    <row r="2976" spans="1:11" s="11" customFormat="1" ht="22.5" hidden="1" customHeight="1" x14ac:dyDescent="0.3">
      <c r="A2976" s="3">
        <v>2023</v>
      </c>
      <c r="B2976" s="3" t="s">
        <v>358</v>
      </c>
      <c r="C2976" s="5">
        <v>44985</v>
      </c>
      <c r="D2976" s="1" t="s">
        <v>541</v>
      </c>
      <c r="E2976" s="3" t="s">
        <v>71</v>
      </c>
      <c r="F2976" s="66"/>
      <c r="G2976" s="2">
        <v>1065</v>
      </c>
      <c r="H2976" s="4">
        <f t="shared" si="47"/>
        <v>16608.240000000082</v>
      </c>
      <c r="I2976" s="1"/>
      <c r="J2976" s="3" t="s">
        <v>1827</v>
      </c>
      <c r="K2976" s="3"/>
    </row>
    <row r="2977" spans="1:11" s="11" customFormat="1" ht="22.5" hidden="1" customHeight="1" x14ac:dyDescent="0.3">
      <c r="A2977" s="3">
        <v>2023</v>
      </c>
      <c r="B2977" s="3" t="s">
        <v>358</v>
      </c>
      <c r="C2977" s="5">
        <v>44985</v>
      </c>
      <c r="D2977" s="1" t="s">
        <v>401</v>
      </c>
      <c r="E2977" s="3" t="s">
        <v>71</v>
      </c>
      <c r="F2977" s="66"/>
      <c r="G2977" s="2">
        <v>1000</v>
      </c>
      <c r="H2977" s="4">
        <f t="shared" si="47"/>
        <v>15608.240000000082</v>
      </c>
      <c r="I2977" s="1"/>
      <c r="J2977" s="3" t="s">
        <v>1828</v>
      </c>
      <c r="K2977" s="3"/>
    </row>
    <row r="2978" spans="1:11" s="11" customFormat="1" ht="22.5" hidden="1" customHeight="1" x14ac:dyDescent="0.3">
      <c r="A2978" s="3">
        <v>2023</v>
      </c>
      <c r="B2978" s="3" t="s">
        <v>358</v>
      </c>
      <c r="C2978" s="5">
        <v>44985</v>
      </c>
      <c r="D2978" s="1" t="s">
        <v>462</v>
      </c>
      <c r="E2978" s="3" t="s">
        <v>71</v>
      </c>
      <c r="F2978" s="66"/>
      <c r="G2978" s="2">
        <v>4800</v>
      </c>
      <c r="H2978" s="4">
        <f t="shared" si="47"/>
        <v>10808.240000000082</v>
      </c>
      <c r="I2978" s="1"/>
      <c r="J2978" s="3" t="s">
        <v>1829</v>
      </c>
      <c r="K2978" s="3"/>
    </row>
    <row r="2979" spans="1:11" s="11" customFormat="1" ht="22.5" hidden="1" customHeight="1" x14ac:dyDescent="0.3">
      <c r="A2979" s="3">
        <v>2023</v>
      </c>
      <c r="B2979" s="3" t="s">
        <v>358</v>
      </c>
      <c r="C2979" s="5">
        <v>44985</v>
      </c>
      <c r="D2979" s="1" t="s">
        <v>285</v>
      </c>
      <c r="E2979" s="3" t="s">
        <v>99</v>
      </c>
      <c r="F2979" s="66"/>
      <c r="G2979" s="2">
        <v>1802</v>
      </c>
      <c r="H2979" s="4">
        <f t="shared" si="47"/>
        <v>9006.2400000000816</v>
      </c>
      <c r="I2979" s="1"/>
      <c r="J2979" s="3" t="s">
        <v>1839</v>
      </c>
      <c r="K2979" s="3"/>
    </row>
    <row r="2980" spans="1:11" s="11" customFormat="1" ht="22.5" hidden="1" customHeight="1" x14ac:dyDescent="0.3">
      <c r="A2980" s="3">
        <v>2023</v>
      </c>
      <c r="B2980" s="3" t="s">
        <v>358</v>
      </c>
      <c r="C2980" s="5">
        <v>44985</v>
      </c>
      <c r="D2980" s="1" t="s">
        <v>562</v>
      </c>
      <c r="E2980" s="3" t="s">
        <v>71</v>
      </c>
      <c r="F2980" s="66"/>
      <c r="G2980" s="2">
        <v>177.3</v>
      </c>
      <c r="H2980" s="4">
        <f t="shared" si="47"/>
        <v>8828.9400000000824</v>
      </c>
      <c r="I2980" s="1"/>
      <c r="J2980" s="3" t="s">
        <v>1841</v>
      </c>
      <c r="K2980" s="3"/>
    </row>
    <row r="2981" spans="1:11" s="80" customFormat="1" ht="22.5" hidden="1" customHeight="1" thickBot="1" x14ac:dyDescent="0.35">
      <c r="A2981" s="34">
        <v>2023</v>
      </c>
      <c r="B2981" s="34" t="s">
        <v>358</v>
      </c>
      <c r="C2981" s="19">
        <v>44985</v>
      </c>
      <c r="D2981" s="24" t="s">
        <v>547</v>
      </c>
      <c r="E2981" s="34" t="s">
        <v>71</v>
      </c>
      <c r="F2981" s="71"/>
      <c r="G2981" s="21">
        <v>800</v>
      </c>
      <c r="H2981" s="22">
        <f t="shared" si="47"/>
        <v>8028.9400000000824</v>
      </c>
      <c r="I2981" s="24"/>
      <c r="J2981" s="34" t="s">
        <v>1840</v>
      </c>
      <c r="K2981" s="34"/>
    </row>
    <row r="2982" spans="1:11" s="11" customFormat="1" ht="22.5" hidden="1" customHeight="1" x14ac:dyDescent="0.3">
      <c r="A2982" s="3">
        <v>2023</v>
      </c>
      <c r="B2982" s="3" t="s">
        <v>369</v>
      </c>
      <c r="C2982" s="5">
        <v>44986</v>
      </c>
      <c r="D2982" s="1" t="s">
        <v>312</v>
      </c>
      <c r="E2982" s="3" t="s">
        <v>99</v>
      </c>
      <c r="F2982" s="66"/>
      <c r="G2982" s="2">
        <v>40</v>
      </c>
      <c r="H2982" s="4">
        <f t="shared" si="47"/>
        <v>7988.9400000000824</v>
      </c>
      <c r="I2982" s="1"/>
      <c r="J2982" s="3" t="s">
        <v>1848</v>
      </c>
      <c r="K2982" s="3"/>
    </row>
    <row r="2983" spans="1:11" s="11" customFormat="1" ht="22.5" hidden="1" customHeight="1" x14ac:dyDescent="0.3">
      <c r="A2983" s="3">
        <v>2023</v>
      </c>
      <c r="B2983" s="3" t="s">
        <v>369</v>
      </c>
      <c r="C2983" s="5">
        <v>44986</v>
      </c>
      <c r="D2983" s="1" t="s">
        <v>323</v>
      </c>
      <c r="E2983" s="3" t="s">
        <v>99</v>
      </c>
      <c r="F2983" s="66"/>
      <c r="G2983" s="2">
        <v>5000</v>
      </c>
      <c r="H2983" s="4">
        <f t="shared" si="47"/>
        <v>2988.9400000000824</v>
      </c>
      <c r="I2983" s="1"/>
      <c r="J2983" s="3" t="s">
        <v>1849</v>
      </c>
      <c r="K2983" s="3"/>
    </row>
    <row r="2984" spans="1:11" s="11" customFormat="1" ht="22.5" hidden="1" customHeight="1" x14ac:dyDescent="0.3">
      <c r="A2984" s="3">
        <v>2023</v>
      </c>
      <c r="B2984" s="3" t="s">
        <v>369</v>
      </c>
      <c r="C2984" s="5">
        <v>44986</v>
      </c>
      <c r="D2984" s="1" t="s">
        <v>608</v>
      </c>
      <c r="E2984" s="3" t="s">
        <v>310</v>
      </c>
      <c r="F2984" s="66">
        <v>1600</v>
      </c>
      <c r="G2984" s="2"/>
      <c r="H2984" s="4">
        <f t="shared" si="47"/>
        <v>4588.9400000000824</v>
      </c>
      <c r="I2984" s="1"/>
      <c r="J2984" s="3" t="s">
        <v>1854</v>
      </c>
      <c r="K2984" s="3"/>
    </row>
    <row r="2985" spans="1:11" s="11" customFormat="1" ht="22.5" hidden="1" customHeight="1" x14ac:dyDescent="0.3">
      <c r="A2985" s="3">
        <v>2023</v>
      </c>
      <c r="B2985" s="3" t="s">
        <v>369</v>
      </c>
      <c r="C2985" s="5">
        <v>44987</v>
      </c>
      <c r="D2985" s="1" t="s">
        <v>39</v>
      </c>
      <c r="E2985" s="3" t="s">
        <v>310</v>
      </c>
      <c r="F2985" s="66">
        <v>8830</v>
      </c>
      <c r="G2985" s="2"/>
      <c r="H2985" s="4">
        <f t="shared" si="47"/>
        <v>13418.940000000082</v>
      </c>
      <c r="I2985" s="1"/>
      <c r="J2985" s="3" t="s">
        <v>1855</v>
      </c>
      <c r="K2985" s="3"/>
    </row>
    <row r="2986" spans="1:11" s="11" customFormat="1" ht="22.5" hidden="1" customHeight="1" x14ac:dyDescent="0.3">
      <c r="A2986" s="3">
        <v>2023</v>
      </c>
      <c r="B2986" s="3" t="s">
        <v>369</v>
      </c>
      <c r="C2986" s="5">
        <v>44987</v>
      </c>
      <c r="D2986" s="1" t="s">
        <v>1842</v>
      </c>
      <c r="E2986" s="3" t="s">
        <v>310</v>
      </c>
      <c r="F2986" s="66">
        <v>3870</v>
      </c>
      <c r="G2986" s="2"/>
      <c r="H2986" s="4">
        <f t="shared" si="47"/>
        <v>17288.940000000082</v>
      </c>
      <c r="I2986" s="1"/>
      <c r="J2986" s="3" t="s">
        <v>1856</v>
      </c>
      <c r="K2986" s="3"/>
    </row>
    <row r="2987" spans="1:11" s="11" customFormat="1" ht="22.5" hidden="1" customHeight="1" x14ac:dyDescent="0.3">
      <c r="A2987" s="3">
        <v>2023</v>
      </c>
      <c r="B2987" s="3" t="s">
        <v>369</v>
      </c>
      <c r="C2987" s="5">
        <v>44987</v>
      </c>
      <c r="D2987" s="1" t="s">
        <v>613</v>
      </c>
      <c r="E2987" s="3" t="s">
        <v>310</v>
      </c>
      <c r="F2987" s="66">
        <v>6200</v>
      </c>
      <c r="G2987" s="2"/>
      <c r="H2987" s="4">
        <f t="shared" si="47"/>
        <v>23488.940000000082</v>
      </c>
      <c r="I2987" s="1"/>
      <c r="J2987" s="3" t="s">
        <v>1857</v>
      </c>
      <c r="K2987" s="3"/>
    </row>
    <row r="2988" spans="1:11" s="11" customFormat="1" ht="22.5" hidden="1" customHeight="1" x14ac:dyDescent="0.3">
      <c r="A2988" s="3">
        <v>2023</v>
      </c>
      <c r="B2988" s="3" t="s">
        <v>369</v>
      </c>
      <c r="C2988" s="5">
        <v>44988</v>
      </c>
      <c r="D2988" s="1" t="s">
        <v>461</v>
      </c>
      <c r="E2988" s="3" t="s">
        <v>310</v>
      </c>
      <c r="F2988" s="66">
        <v>9100</v>
      </c>
      <c r="G2988" s="2"/>
      <c r="H2988" s="4">
        <f t="shared" si="47"/>
        <v>32588.940000000082</v>
      </c>
      <c r="I2988" s="1"/>
      <c r="J2988" s="3" t="s">
        <v>1858</v>
      </c>
      <c r="K2988" s="3"/>
    </row>
    <row r="2989" spans="1:11" s="11" customFormat="1" ht="22.5" hidden="1" customHeight="1" x14ac:dyDescent="0.3">
      <c r="A2989" s="3">
        <v>2023</v>
      </c>
      <c r="B2989" s="3" t="s">
        <v>369</v>
      </c>
      <c r="C2989" s="5">
        <v>44992</v>
      </c>
      <c r="D2989" s="1" t="s">
        <v>615</v>
      </c>
      <c r="E2989" s="3" t="s">
        <v>99</v>
      </c>
      <c r="F2989" s="66"/>
      <c r="G2989" s="2">
        <v>600</v>
      </c>
      <c r="H2989" s="4">
        <f t="shared" si="47"/>
        <v>31988.940000000082</v>
      </c>
      <c r="I2989" s="1"/>
      <c r="J2989" s="3" t="s">
        <v>1850</v>
      </c>
      <c r="K2989" s="3"/>
    </row>
    <row r="2990" spans="1:11" s="11" customFormat="1" ht="22.5" hidden="1" customHeight="1" x14ac:dyDescent="0.3">
      <c r="A2990" s="3">
        <v>2023</v>
      </c>
      <c r="B2990" s="3" t="s">
        <v>369</v>
      </c>
      <c r="C2990" s="5">
        <v>44992</v>
      </c>
      <c r="D2990" s="1" t="s">
        <v>376</v>
      </c>
      <c r="E2990" s="3" t="s">
        <v>71</v>
      </c>
      <c r="F2990" s="66"/>
      <c r="G2990" s="2">
        <v>1200</v>
      </c>
      <c r="H2990" s="4">
        <f t="shared" si="47"/>
        <v>30788.940000000082</v>
      </c>
      <c r="I2990" s="1"/>
      <c r="J2990" s="3" t="s">
        <v>1860</v>
      </c>
      <c r="K2990" s="3"/>
    </row>
    <row r="2991" spans="1:11" s="11" customFormat="1" ht="22.5" hidden="1" customHeight="1" x14ac:dyDescent="0.3">
      <c r="A2991" s="3">
        <v>2023</v>
      </c>
      <c r="B2991" s="3" t="s">
        <v>369</v>
      </c>
      <c r="C2991" s="5">
        <v>44992</v>
      </c>
      <c r="D2991" s="1" t="s">
        <v>86</v>
      </c>
      <c r="E2991" s="3" t="s">
        <v>99</v>
      </c>
      <c r="F2991" s="66"/>
      <c r="G2991" s="2">
        <v>17414</v>
      </c>
      <c r="H2991" s="4">
        <f t="shared" si="47"/>
        <v>13374.940000000082</v>
      </c>
      <c r="I2991" s="1"/>
      <c r="J2991" s="3" t="s">
        <v>1851</v>
      </c>
      <c r="K2991" s="3"/>
    </row>
    <row r="2992" spans="1:11" s="11" customFormat="1" ht="22.5" hidden="1" customHeight="1" x14ac:dyDescent="0.3">
      <c r="A2992" s="3">
        <v>2023</v>
      </c>
      <c r="B2992" s="3" t="s">
        <v>369</v>
      </c>
      <c r="C2992" s="5">
        <v>44992</v>
      </c>
      <c r="D2992" s="1" t="s">
        <v>1479</v>
      </c>
      <c r="E2992" s="3" t="s">
        <v>99</v>
      </c>
      <c r="F2992" s="66"/>
      <c r="G2992" s="2">
        <v>650</v>
      </c>
      <c r="H2992" s="4">
        <f t="shared" si="47"/>
        <v>12724.940000000082</v>
      </c>
      <c r="I2992" s="1"/>
      <c r="J2992" s="3" t="s">
        <v>1852</v>
      </c>
      <c r="K2992" s="3"/>
    </row>
    <row r="2993" spans="1:11" s="11" customFormat="1" ht="22.5" hidden="1" customHeight="1" x14ac:dyDescent="0.3">
      <c r="A2993" s="3">
        <v>2023</v>
      </c>
      <c r="B2993" s="3" t="s">
        <v>369</v>
      </c>
      <c r="C2993" s="5">
        <v>44992</v>
      </c>
      <c r="D2993" s="1" t="s">
        <v>323</v>
      </c>
      <c r="E2993" s="3" t="s">
        <v>99</v>
      </c>
      <c r="F2993" s="66"/>
      <c r="G2993" s="2">
        <v>5000</v>
      </c>
      <c r="H2993" s="4">
        <f t="shared" si="47"/>
        <v>7724.9400000000824</v>
      </c>
      <c r="I2993" s="1"/>
      <c r="J2993" s="3" t="s">
        <v>1853</v>
      </c>
      <c r="K2993" s="3"/>
    </row>
    <row r="2994" spans="1:11" s="11" customFormat="1" ht="22.5" hidden="1" customHeight="1" x14ac:dyDescent="0.3">
      <c r="A2994" s="3">
        <v>2023</v>
      </c>
      <c r="B2994" s="3" t="s">
        <v>369</v>
      </c>
      <c r="C2994" s="5">
        <v>44992</v>
      </c>
      <c r="D2994" s="1" t="s">
        <v>461</v>
      </c>
      <c r="E2994" s="3" t="s">
        <v>310</v>
      </c>
      <c r="F2994" s="66">
        <v>2200</v>
      </c>
      <c r="G2994" s="2"/>
      <c r="H2994" s="4">
        <f t="shared" si="47"/>
        <v>9924.9400000000824</v>
      </c>
      <c r="I2994" s="1"/>
      <c r="J2994" s="3" t="s">
        <v>1859</v>
      </c>
      <c r="K2994" s="3"/>
    </row>
    <row r="2995" spans="1:11" s="11" customFormat="1" ht="22.5" hidden="1" customHeight="1" x14ac:dyDescent="0.3">
      <c r="A2995" s="3">
        <v>2023</v>
      </c>
      <c r="B2995" s="3" t="s">
        <v>369</v>
      </c>
      <c r="C2995" s="5">
        <v>44994</v>
      </c>
      <c r="D2995" s="1" t="s">
        <v>177</v>
      </c>
      <c r="E2995" s="3" t="s">
        <v>310</v>
      </c>
      <c r="F2995" s="124">
        <v>5130</v>
      </c>
      <c r="G2995" s="88"/>
      <c r="H2995" s="4">
        <f t="shared" si="47"/>
        <v>15054.940000000082</v>
      </c>
      <c r="I2995" s="1"/>
      <c r="J2995" s="3" t="s">
        <v>1892</v>
      </c>
      <c r="K2995" s="3"/>
    </row>
    <row r="2996" spans="1:11" s="11" customFormat="1" ht="22.5" hidden="1" customHeight="1" x14ac:dyDescent="0.3">
      <c r="A2996" s="3">
        <v>2023</v>
      </c>
      <c r="B2996" s="3" t="s">
        <v>369</v>
      </c>
      <c r="C2996" s="5">
        <v>44995</v>
      </c>
      <c r="D2996" s="1" t="s">
        <v>151</v>
      </c>
      <c r="E2996" s="3" t="s">
        <v>310</v>
      </c>
      <c r="F2996" s="66">
        <v>5304</v>
      </c>
      <c r="G2996" s="2"/>
      <c r="H2996" s="4">
        <f t="shared" si="47"/>
        <v>20358.940000000082</v>
      </c>
      <c r="I2996" s="1"/>
      <c r="J2996" s="3" t="s">
        <v>1861</v>
      </c>
      <c r="K2996" s="3"/>
    </row>
    <row r="2997" spans="1:11" s="11" customFormat="1" ht="22.5" hidden="1" customHeight="1" x14ac:dyDescent="0.3">
      <c r="A2997" s="3">
        <v>2023</v>
      </c>
      <c r="B2997" s="3" t="s">
        <v>369</v>
      </c>
      <c r="C2997" s="5">
        <v>44998</v>
      </c>
      <c r="D2997" s="1" t="s">
        <v>541</v>
      </c>
      <c r="E2997" s="3" t="s">
        <v>71</v>
      </c>
      <c r="F2997" s="66"/>
      <c r="G2997" s="2">
        <v>9300</v>
      </c>
      <c r="H2997" s="4">
        <f t="shared" si="47"/>
        <v>11058.940000000082</v>
      </c>
      <c r="I2997" s="1"/>
      <c r="J2997" s="3" t="s">
        <v>1891</v>
      </c>
      <c r="K2997" s="3"/>
    </row>
    <row r="2998" spans="1:11" s="11" customFormat="1" ht="22.5" hidden="1" customHeight="1" x14ac:dyDescent="0.3">
      <c r="A2998" s="3">
        <v>2023</v>
      </c>
      <c r="B2998" s="3" t="s">
        <v>369</v>
      </c>
      <c r="C2998" s="5">
        <v>44998</v>
      </c>
      <c r="D2998" s="1" t="s">
        <v>323</v>
      </c>
      <c r="E2998" s="3" t="s">
        <v>99</v>
      </c>
      <c r="F2998" s="66"/>
      <c r="G2998" s="2">
        <v>5000</v>
      </c>
      <c r="H2998" s="4">
        <f t="shared" si="47"/>
        <v>6058.9400000000824</v>
      </c>
      <c r="I2998" s="1"/>
      <c r="J2998" s="3" t="s">
        <v>1884</v>
      </c>
      <c r="K2998" s="3"/>
    </row>
    <row r="2999" spans="1:11" s="11" customFormat="1" ht="22.5" hidden="1" customHeight="1" x14ac:dyDescent="0.3">
      <c r="A2999" s="3">
        <v>2023</v>
      </c>
      <c r="B2999" s="3" t="s">
        <v>369</v>
      </c>
      <c r="C2999" s="5">
        <v>44998</v>
      </c>
      <c r="D2999" s="1" t="s">
        <v>42</v>
      </c>
      <c r="E2999" s="3" t="s">
        <v>99</v>
      </c>
      <c r="F2999" s="66"/>
      <c r="G2999" s="2">
        <v>4272</v>
      </c>
      <c r="H2999" s="4">
        <f t="shared" si="47"/>
        <v>1786.9400000000824</v>
      </c>
      <c r="I2999" s="1"/>
      <c r="J2999" s="3" t="s">
        <v>1885</v>
      </c>
      <c r="K2999" s="3"/>
    </row>
    <row r="3000" spans="1:11" s="11" customFormat="1" ht="22.5" hidden="1" customHeight="1" x14ac:dyDescent="0.3">
      <c r="A3000" s="3">
        <v>2023</v>
      </c>
      <c r="B3000" s="3" t="s">
        <v>369</v>
      </c>
      <c r="C3000" s="5">
        <v>44998</v>
      </c>
      <c r="D3000" s="1" t="s">
        <v>30</v>
      </c>
      <c r="E3000" s="3" t="s">
        <v>99</v>
      </c>
      <c r="F3000" s="77"/>
      <c r="G3000" s="26">
        <v>390.3</v>
      </c>
      <c r="H3000" s="4">
        <f t="shared" si="47"/>
        <v>1396.6400000000824</v>
      </c>
      <c r="I3000" s="1"/>
      <c r="J3000" s="3" t="s">
        <v>1886</v>
      </c>
      <c r="K3000" s="3"/>
    </row>
    <row r="3001" spans="1:11" s="11" customFormat="1" ht="22.5" hidden="1" customHeight="1" x14ac:dyDescent="0.3">
      <c r="A3001" s="3">
        <v>2023</v>
      </c>
      <c r="B3001" s="3" t="s">
        <v>369</v>
      </c>
      <c r="C3001" s="5">
        <v>44998</v>
      </c>
      <c r="D3001" s="1" t="s">
        <v>112</v>
      </c>
      <c r="E3001" s="3" t="s">
        <v>99</v>
      </c>
      <c r="F3001" s="66"/>
      <c r="G3001" s="2">
        <v>69.400000000000006</v>
      </c>
      <c r="H3001" s="4">
        <f t="shared" si="47"/>
        <v>1327.2400000000823</v>
      </c>
      <c r="I3001" s="1"/>
      <c r="J3001" s="3" t="s">
        <v>1887</v>
      </c>
      <c r="K3001" s="3"/>
    </row>
    <row r="3002" spans="1:11" s="11" customFormat="1" ht="22.5" hidden="1" customHeight="1" x14ac:dyDescent="0.3">
      <c r="A3002" s="3">
        <v>2023</v>
      </c>
      <c r="B3002" s="3" t="s">
        <v>369</v>
      </c>
      <c r="C3002" s="5">
        <v>44998</v>
      </c>
      <c r="D3002" s="1" t="s">
        <v>35</v>
      </c>
      <c r="E3002" s="3" t="s">
        <v>99</v>
      </c>
      <c r="F3002" s="66"/>
      <c r="G3002" s="2">
        <v>255</v>
      </c>
      <c r="H3002" s="4">
        <f t="shared" si="47"/>
        <v>1072.2400000000823</v>
      </c>
      <c r="I3002" s="1"/>
      <c r="J3002" s="3" t="s">
        <v>1888</v>
      </c>
      <c r="K3002" s="3"/>
    </row>
    <row r="3003" spans="1:11" s="11" customFormat="1" ht="22.5" hidden="1" customHeight="1" x14ac:dyDescent="0.3">
      <c r="A3003" s="3">
        <v>2023</v>
      </c>
      <c r="B3003" s="3" t="s">
        <v>369</v>
      </c>
      <c r="C3003" s="5">
        <v>45001</v>
      </c>
      <c r="D3003" s="1" t="s">
        <v>359</v>
      </c>
      <c r="E3003" s="3" t="s">
        <v>310</v>
      </c>
      <c r="F3003" s="66">
        <v>2310</v>
      </c>
      <c r="G3003" s="2"/>
      <c r="H3003" s="4">
        <f t="shared" si="47"/>
        <v>3382.2400000000825</v>
      </c>
      <c r="I3003" s="1"/>
      <c r="J3003" s="3" t="s">
        <v>1862</v>
      </c>
      <c r="K3003" s="3"/>
    </row>
    <row r="3004" spans="1:11" s="11" customFormat="1" ht="22.5" hidden="1" customHeight="1" x14ac:dyDescent="0.3">
      <c r="A3004" s="3">
        <v>2023</v>
      </c>
      <c r="B3004" s="3" t="s">
        <v>369</v>
      </c>
      <c r="C3004" s="5">
        <v>45002</v>
      </c>
      <c r="D3004" s="1" t="s">
        <v>313</v>
      </c>
      <c r="E3004" s="3" t="s">
        <v>99</v>
      </c>
      <c r="F3004" s="66">
        <v>10000</v>
      </c>
      <c r="G3004" s="2"/>
      <c r="H3004" s="4">
        <f t="shared" si="47"/>
        <v>13382.240000000082</v>
      </c>
      <c r="I3004" s="1"/>
      <c r="J3004" s="3" t="s">
        <v>1880</v>
      </c>
      <c r="K3004" s="3"/>
    </row>
    <row r="3005" spans="1:11" s="11" customFormat="1" ht="22.5" hidden="1" customHeight="1" x14ac:dyDescent="0.3">
      <c r="A3005" s="3">
        <v>2023</v>
      </c>
      <c r="B3005" s="3" t="s">
        <v>369</v>
      </c>
      <c r="C3005" s="5">
        <v>45002</v>
      </c>
      <c r="D3005" s="1" t="s">
        <v>323</v>
      </c>
      <c r="E3005" s="3" t="s">
        <v>99</v>
      </c>
      <c r="F3005" s="66"/>
      <c r="G3005" s="2">
        <v>5000</v>
      </c>
      <c r="H3005" s="4">
        <f t="shared" si="47"/>
        <v>8382.2400000000816</v>
      </c>
      <c r="I3005" s="1"/>
      <c r="J3005" s="3" t="s">
        <v>1889</v>
      </c>
      <c r="K3005" s="3"/>
    </row>
    <row r="3006" spans="1:11" s="11" customFormat="1" ht="22.5" hidden="1" customHeight="1" x14ac:dyDescent="0.3">
      <c r="A3006" s="3">
        <v>2023</v>
      </c>
      <c r="B3006" s="3" t="s">
        <v>369</v>
      </c>
      <c r="C3006" s="5">
        <v>45006</v>
      </c>
      <c r="D3006" s="1" t="s">
        <v>158</v>
      </c>
      <c r="E3006" s="3" t="s">
        <v>310</v>
      </c>
      <c r="F3006" s="66">
        <v>16550</v>
      </c>
      <c r="G3006" s="2"/>
      <c r="H3006" s="4">
        <f t="shared" si="47"/>
        <v>24932.240000000082</v>
      </c>
      <c r="I3006" s="1"/>
      <c r="J3006" s="3" t="s">
        <v>1863</v>
      </c>
      <c r="K3006" s="3"/>
    </row>
    <row r="3007" spans="1:11" s="11" customFormat="1" ht="22.5" hidden="1" customHeight="1" x14ac:dyDescent="0.3">
      <c r="A3007" s="3">
        <v>2023</v>
      </c>
      <c r="B3007" s="3" t="s">
        <v>369</v>
      </c>
      <c r="C3007" s="5">
        <v>45006</v>
      </c>
      <c r="D3007" s="1" t="s">
        <v>323</v>
      </c>
      <c r="E3007" s="3" t="s">
        <v>99</v>
      </c>
      <c r="F3007" s="66"/>
      <c r="G3007" s="2">
        <v>3000</v>
      </c>
      <c r="H3007" s="4">
        <f t="shared" si="47"/>
        <v>21932.240000000082</v>
      </c>
      <c r="I3007" s="1"/>
      <c r="J3007" s="3" t="s">
        <v>1890</v>
      </c>
      <c r="K3007" s="3"/>
    </row>
    <row r="3008" spans="1:11" s="11" customFormat="1" ht="22.5" hidden="1" customHeight="1" x14ac:dyDescent="0.3">
      <c r="A3008" s="3">
        <v>2023</v>
      </c>
      <c r="B3008" s="3" t="s">
        <v>369</v>
      </c>
      <c r="C3008" s="5">
        <v>45006</v>
      </c>
      <c r="D3008" s="1" t="s">
        <v>328</v>
      </c>
      <c r="E3008" s="3" t="s">
        <v>99</v>
      </c>
      <c r="F3008" s="66"/>
      <c r="G3008" s="2">
        <v>20000</v>
      </c>
      <c r="H3008" s="4">
        <f t="shared" si="47"/>
        <v>1932.2400000000816</v>
      </c>
      <c r="I3008" s="1"/>
      <c r="J3008" s="3" t="s">
        <v>1881</v>
      </c>
      <c r="K3008" s="3"/>
    </row>
    <row r="3009" spans="1:11" s="11" customFormat="1" ht="22.5" hidden="1" customHeight="1" x14ac:dyDescent="0.3">
      <c r="A3009" s="3">
        <v>2023</v>
      </c>
      <c r="B3009" s="3" t="s">
        <v>369</v>
      </c>
      <c r="C3009" s="5">
        <v>45008</v>
      </c>
      <c r="D3009" s="1" t="s">
        <v>582</v>
      </c>
      <c r="E3009" s="3" t="s">
        <v>310</v>
      </c>
      <c r="F3009" s="77">
        <v>4300</v>
      </c>
      <c r="G3009" s="26"/>
      <c r="H3009" s="4">
        <f t="shared" si="47"/>
        <v>6232.2400000000816</v>
      </c>
      <c r="I3009" s="1"/>
      <c r="J3009" s="3" t="s">
        <v>1864</v>
      </c>
      <c r="K3009" s="3"/>
    </row>
    <row r="3010" spans="1:11" s="11" customFormat="1" ht="22.5" hidden="1" customHeight="1" x14ac:dyDescent="0.3">
      <c r="A3010" s="3">
        <v>2023</v>
      </c>
      <c r="B3010" s="3" t="s">
        <v>369</v>
      </c>
      <c r="C3010" s="5">
        <v>45009</v>
      </c>
      <c r="D3010" s="1" t="s">
        <v>183</v>
      </c>
      <c r="E3010" s="3" t="s">
        <v>310</v>
      </c>
      <c r="F3010" s="66">
        <v>7693.92</v>
      </c>
      <c r="G3010" s="2"/>
      <c r="H3010" s="4">
        <f t="shared" si="47"/>
        <v>13926.160000000082</v>
      </c>
      <c r="I3010" s="1"/>
      <c r="J3010" s="3" t="s">
        <v>1865</v>
      </c>
      <c r="K3010" s="3"/>
    </row>
    <row r="3011" spans="1:11" s="11" customFormat="1" ht="22.5" hidden="1" customHeight="1" x14ac:dyDescent="0.3">
      <c r="A3011" s="3">
        <v>2023</v>
      </c>
      <c r="B3011" s="3" t="s">
        <v>369</v>
      </c>
      <c r="C3011" s="5">
        <v>45010</v>
      </c>
      <c r="D3011" s="1" t="s">
        <v>45</v>
      </c>
      <c r="E3011" s="3" t="s">
        <v>310</v>
      </c>
      <c r="F3011" s="66">
        <v>10450</v>
      </c>
      <c r="G3011" s="2"/>
      <c r="H3011" s="4">
        <f t="shared" si="47"/>
        <v>24376.160000000084</v>
      </c>
      <c r="I3011" s="1"/>
      <c r="J3011" s="3" t="s">
        <v>1866</v>
      </c>
      <c r="K3011" s="3" t="s">
        <v>179</v>
      </c>
    </row>
    <row r="3012" spans="1:11" s="11" customFormat="1" ht="22.5" hidden="1" customHeight="1" x14ac:dyDescent="0.3">
      <c r="A3012" s="3">
        <v>2023</v>
      </c>
      <c r="B3012" s="3" t="s">
        <v>369</v>
      </c>
      <c r="C3012" s="5">
        <v>45012</v>
      </c>
      <c r="D3012" s="1" t="s">
        <v>323</v>
      </c>
      <c r="E3012" s="3" t="s">
        <v>99</v>
      </c>
      <c r="F3012" s="66"/>
      <c r="G3012" s="2">
        <v>3000</v>
      </c>
      <c r="H3012" s="4">
        <f t="shared" si="47"/>
        <v>21376.160000000084</v>
      </c>
      <c r="I3012" s="1"/>
      <c r="J3012" s="3" t="s">
        <v>1893</v>
      </c>
      <c r="K3012" s="3"/>
    </row>
    <row r="3013" spans="1:11" s="11" customFormat="1" ht="22.5" hidden="1" customHeight="1" x14ac:dyDescent="0.3">
      <c r="A3013" s="3">
        <v>2023</v>
      </c>
      <c r="B3013" s="3" t="s">
        <v>369</v>
      </c>
      <c r="C3013" s="5">
        <v>45013</v>
      </c>
      <c r="D3013" s="1" t="s">
        <v>499</v>
      </c>
      <c r="E3013" s="3" t="s">
        <v>71</v>
      </c>
      <c r="F3013" s="66"/>
      <c r="G3013" s="2">
        <v>1750</v>
      </c>
      <c r="H3013" s="4">
        <f t="shared" si="47"/>
        <v>19626.160000000084</v>
      </c>
      <c r="I3013" s="1"/>
      <c r="J3013" s="3" t="s">
        <v>1894</v>
      </c>
      <c r="K3013" s="3"/>
    </row>
    <row r="3014" spans="1:11" s="11" customFormat="1" ht="22.5" hidden="1" customHeight="1" x14ac:dyDescent="0.3">
      <c r="A3014" s="3">
        <v>2023</v>
      </c>
      <c r="B3014" s="3" t="s">
        <v>369</v>
      </c>
      <c r="C3014" s="5">
        <v>45013</v>
      </c>
      <c r="D3014" s="1" t="s">
        <v>484</v>
      </c>
      <c r="E3014" s="3" t="s">
        <v>71</v>
      </c>
      <c r="F3014" s="66"/>
      <c r="G3014" s="2">
        <v>2400</v>
      </c>
      <c r="H3014" s="4">
        <f t="shared" si="47"/>
        <v>17226.160000000084</v>
      </c>
      <c r="I3014" s="1"/>
      <c r="J3014" s="3" t="s">
        <v>1895</v>
      </c>
      <c r="K3014" s="3"/>
    </row>
    <row r="3015" spans="1:11" s="11" customFormat="1" ht="22.5" hidden="1" customHeight="1" x14ac:dyDescent="0.3">
      <c r="A3015" s="3">
        <v>2023</v>
      </c>
      <c r="B3015" s="3" t="s">
        <v>369</v>
      </c>
      <c r="C3015" s="5">
        <v>45013</v>
      </c>
      <c r="D3015" s="1" t="s">
        <v>323</v>
      </c>
      <c r="E3015" s="3" t="s">
        <v>99</v>
      </c>
      <c r="F3015" s="66"/>
      <c r="G3015" s="2">
        <v>3000</v>
      </c>
      <c r="H3015" s="4">
        <f t="shared" ref="H3015:H3078" si="48">H3014+F3015-G3015</f>
        <v>14226.160000000084</v>
      </c>
      <c r="I3015" s="1"/>
      <c r="J3015" s="3" t="s">
        <v>1896</v>
      </c>
      <c r="K3015" s="3"/>
    </row>
    <row r="3016" spans="1:11" s="11" customFormat="1" ht="22.5" hidden="1" customHeight="1" x14ac:dyDescent="0.3">
      <c r="A3016" s="3">
        <v>2023</v>
      </c>
      <c r="B3016" s="3" t="s">
        <v>369</v>
      </c>
      <c r="C3016" s="5">
        <v>45014</v>
      </c>
      <c r="D3016" s="1" t="s">
        <v>110</v>
      </c>
      <c r="E3016" s="3" t="s">
        <v>310</v>
      </c>
      <c r="F3016" s="66">
        <v>1579.63</v>
      </c>
      <c r="G3016" s="2"/>
      <c r="H3016" s="4">
        <f t="shared" si="48"/>
        <v>15805.790000000085</v>
      </c>
      <c r="I3016" s="1"/>
      <c r="J3016" s="3" t="s">
        <v>1908</v>
      </c>
      <c r="K3016" s="3"/>
    </row>
    <row r="3017" spans="1:11" s="11" customFormat="1" ht="22.5" hidden="1" customHeight="1" x14ac:dyDescent="0.3">
      <c r="A3017" s="3">
        <v>2023</v>
      </c>
      <c r="B3017" s="3" t="s">
        <v>369</v>
      </c>
      <c r="C3017" s="5">
        <v>45015</v>
      </c>
      <c r="D3017" s="1" t="s">
        <v>562</v>
      </c>
      <c r="E3017" s="3" t="s">
        <v>71</v>
      </c>
      <c r="F3017" s="66"/>
      <c r="G3017" s="2">
        <v>223.1</v>
      </c>
      <c r="H3017" s="4">
        <f t="shared" si="48"/>
        <v>15582.690000000084</v>
      </c>
      <c r="I3017" s="1"/>
      <c r="J3017" s="3" t="s">
        <v>1906</v>
      </c>
      <c r="K3017" s="3"/>
    </row>
    <row r="3018" spans="1:11" s="11" customFormat="1" ht="22.5" hidden="1" customHeight="1" x14ac:dyDescent="0.3">
      <c r="A3018" s="3">
        <v>2023</v>
      </c>
      <c r="B3018" s="3" t="s">
        <v>369</v>
      </c>
      <c r="C3018" s="5">
        <v>45015</v>
      </c>
      <c r="D3018" s="1" t="s">
        <v>547</v>
      </c>
      <c r="E3018" s="3" t="s">
        <v>71</v>
      </c>
      <c r="F3018" s="66"/>
      <c r="G3018" s="2">
        <v>800</v>
      </c>
      <c r="H3018" s="4">
        <f t="shared" si="48"/>
        <v>14782.690000000084</v>
      </c>
      <c r="I3018" s="1"/>
      <c r="J3018" s="3" t="s">
        <v>1907</v>
      </c>
      <c r="K3018" s="3"/>
    </row>
    <row r="3019" spans="1:11" s="11" customFormat="1" ht="22.5" hidden="1" customHeight="1" x14ac:dyDescent="0.3">
      <c r="A3019" s="3">
        <v>2023</v>
      </c>
      <c r="B3019" s="3" t="s">
        <v>369</v>
      </c>
      <c r="C3019" s="5">
        <v>45015</v>
      </c>
      <c r="D3019" s="1" t="s">
        <v>285</v>
      </c>
      <c r="E3019" s="3" t="s">
        <v>99</v>
      </c>
      <c r="F3019" s="66"/>
      <c r="G3019" s="2">
        <v>1802</v>
      </c>
      <c r="H3019" s="4">
        <f t="shared" si="48"/>
        <v>12980.690000000084</v>
      </c>
      <c r="I3019" s="1"/>
      <c r="J3019" s="3" t="s">
        <v>1905</v>
      </c>
      <c r="K3019" s="3"/>
    </row>
    <row r="3020" spans="1:11" s="80" customFormat="1" ht="22.5" hidden="1" customHeight="1" thickBot="1" x14ac:dyDescent="0.35">
      <c r="A3020" s="34">
        <v>2023</v>
      </c>
      <c r="B3020" s="34" t="s">
        <v>369</v>
      </c>
      <c r="C3020" s="19">
        <v>45015</v>
      </c>
      <c r="D3020" s="24" t="s">
        <v>313</v>
      </c>
      <c r="E3020" s="34" t="s">
        <v>99</v>
      </c>
      <c r="F3020" s="71">
        <v>20000</v>
      </c>
      <c r="G3020" s="21"/>
      <c r="H3020" s="22">
        <f t="shared" si="48"/>
        <v>32980.690000000082</v>
      </c>
      <c r="I3020" s="24"/>
      <c r="J3020" s="34" t="s">
        <v>1900</v>
      </c>
      <c r="K3020" s="34"/>
    </row>
    <row r="3021" spans="1:11" ht="22.5" hidden="1" customHeight="1" x14ac:dyDescent="0.25">
      <c r="A3021" s="3">
        <v>2023</v>
      </c>
      <c r="B3021" s="3" t="s">
        <v>389</v>
      </c>
      <c r="C3021" s="5">
        <v>45017</v>
      </c>
      <c r="D3021" s="1" t="s">
        <v>312</v>
      </c>
      <c r="E3021" s="3" t="s">
        <v>99</v>
      </c>
      <c r="F3021" s="66"/>
      <c r="G3021" s="2">
        <v>40</v>
      </c>
      <c r="H3021" s="4">
        <f t="shared" si="48"/>
        <v>32940.690000000082</v>
      </c>
      <c r="J3021" s="3" t="s">
        <v>1919</v>
      </c>
      <c r="K3021" s="3"/>
    </row>
    <row r="3022" spans="1:11" ht="22.5" hidden="1" customHeight="1" x14ac:dyDescent="0.25">
      <c r="A3022" s="3">
        <v>2023</v>
      </c>
      <c r="B3022" s="3" t="s">
        <v>389</v>
      </c>
      <c r="C3022" s="5">
        <v>45018</v>
      </c>
      <c r="D3022" s="1" t="s">
        <v>322</v>
      </c>
      <c r="E3022" s="3" t="s">
        <v>99</v>
      </c>
      <c r="F3022" s="66"/>
      <c r="G3022" s="2">
        <v>10000</v>
      </c>
      <c r="H3022" s="4">
        <f t="shared" si="48"/>
        <v>22940.690000000082</v>
      </c>
      <c r="J3022" s="3" t="s">
        <v>1920</v>
      </c>
      <c r="K3022" s="3"/>
    </row>
    <row r="3023" spans="1:11" ht="22.5" hidden="1" customHeight="1" x14ac:dyDescent="0.25">
      <c r="A3023" s="3">
        <v>2023</v>
      </c>
      <c r="B3023" s="3" t="s">
        <v>389</v>
      </c>
      <c r="C3023" s="5">
        <v>45018</v>
      </c>
      <c r="D3023" s="1" t="s">
        <v>323</v>
      </c>
      <c r="E3023" s="3" t="s">
        <v>99</v>
      </c>
      <c r="F3023" s="66"/>
      <c r="G3023" s="2">
        <v>3000</v>
      </c>
      <c r="H3023" s="4">
        <f t="shared" si="48"/>
        <v>19940.690000000082</v>
      </c>
      <c r="J3023" s="3" t="s">
        <v>1921</v>
      </c>
      <c r="K3023" s="3"/>
    </row>
    <row r="3024" spans="1:11" ht="22.5" hidden="1" customHeight="1" x14ac:dyDescent="0.25">
      <c r="A3024" s="3">
        <v>2023</v>
      </c>
      <c r="B3024" s="3" t="s">
        <v>389</v>
      </c>
      <c r="C3024" s="5">
        <v>45019</v>
      </c>
      <c r="D3024" s="1" t="s">
        <v>613</v>
      </c>
      <c r="E3024" s="3" t="s">
        <v>310</v>
      </c>
      <c r="F3024" s="66">
        <v>3820</v>
      </c>
      <c r="H3024" s="4">
        <f t="shared" si="48"/>
        <v>23760.690000000082</v>
      </c>
      <c r="J3024" s="3" t="s">
        <v>1923</v>
      </c>
      <c r="K3024" s="3"/>
    </row>
    <row r="3025" spans="1:11" ht="22.5" hidden="1" customHeight="1" x14ac:dyDescent="0.25">
      <c r="A3025" s="3">
        <v>2023</v>
      </c>
      <c r="B3025" s="3" t="s">
        <v>389</v>
      </c>
      <c r="C3025" s="5">
        <v>45022</v>
      </c>
      <c r="D3025" s="1" t="s">
        <v>323</v>
      </c>
      <c r="E3025" s="3" t="s">
        <v>99</v>
      </c>
      <c r="F3025" s="66"/>
      <c r="G3025" s="2">
        <v>5000</v>
      </c>
      <c r="H3025" s="4">
        <f t="shared" si="48"/>
        <v>18760.690000000082</v>
      </c>
      <c r="J3025" s="3" t="s">
        <v>1922</v>
      </c>
      <c r="K3025" s="3"/>
    </row>
    <row r="3026" spans="1:11" ht="22.5" hidden="1" customHeight="1" x14ac:dyDescent="0.25">
      <c r="A3026" s="3">
        <v>2023</v>
      </c>
      <c r="B3026" s="3" t="s">
        <v>389</v>
      </c>
      <c r="C3026" s="5">
        <v>45022</v>
      </c>
      <c r="D3026" s="1" t="s">
        <v>461</v>
      </c>
      <c r="E3026" s="3" t="s">
        <v>310</v>
      </c>
      <c r="F3026" s="124">
        <v>14300</v>
      </c>
      <c r="G3026" s="88"/>
      <c r="H3026" s="4">
        <f t="shared" si="48"/>
        <v>33060.690000000082</v>
      </c>
      <c r="J3026" s="3" t="s">
        <v>1953</v>
      </c>
      <c r="K3026" s="3"/>
    </row>
    <row r="3027" spans="1:11" ht="22.5" hidden="1" customHeight="1" x14ac:dyDescent="0.25">
      <c r="A3027" s="3">
        <v>2023</v>
      </c>
      <c r="B3027" s="3" t="s">
        <v>389</v>
      </c>
      <c r="C3027" s="5">
        <v>45023</v>
      </c>
      <c r="D3027" s="1" t="s">
        <v>313</v>
      </c>
      <c r="E3027" s="3" t="s">
        <v>99</v>
      </c>
      <c r="F3027" s="66">
        <v>20000</v>
      </c>
      <c r="H3027" s="4">
        <f t="shared" si="48"/>
        <v>53060.690000000082</v>
      </c>
      <c r="J3027" s="3" t="s">
        <v>1918</v>
      </c>
      <c r="K3027" s="3"/>
    </row>
    <row r="3028" spans="1:11" ht="22.5" hidden="1" customHeight="1" x14ac:dyDescent="0.25">
      <c r="A3028" s="3">
        <v>2023</v>
      </c>
      <c r="B3028" s="3" t="s">
        <v>389</v>
      </c>
      <c r="C3028" s="5">
        <v>45023</v>
      </c>
      <c r="D3028" s="1" t="s">
        <v>86</v>
      </c>
      <c r="E3028" s="3" t="s">
        <v>99</v>
      </c>
      <c r="F3028" s="66"/>
      <c r="G3028" s="2">
        <v>18510.3</v>
      </c>
      <c r="H3028" s="4">
        <f t="shared" si="48"/>
        <v>34550.390000000087</v>
      </c>
      <c r="J3028" s="3" t="s">
        <v>1930</v>
      </c>
      <c r="K3028" s="3"/>
    </row>
    <row r="3029" spans="1:11" ht="22.5" hidden="1" customHeight="1" x14ac:dyDescent="0.25">
      <c r="A3029" s="3">
        <v>2023</v>
      </c>
      <c r="B3029" s="3" t="s">
        <v>389</v>
      </c>
      <c r="C3029" s="5">
        <v>45023</v>
      </c>
      <c r="D3029" s="1" t="s">
        <v>1479</v>
      </c>
      <c r="E3029" s="3" t="s">
        <v>99</v>
      </c>
      <c r="F3029" s="66"/>
      <c r="G3029" s="2">
        <v>660</v>
      </c>
      <c r="H3029" s="4">
        <f t="shared" si="48"/>
        <v>33890.390000000087</v>
      </c>
      <c r="J3029" s="3" t="s">
        <v>1931</v>
      </c>
      <c r="K3029" s="3"/>
    </row>
    <row r="3030" spans="1:11" ht="22.5" hidden="1" customHeight="1" x14ac:dyDescent="0.25">
      <c r="A3030" s="3">
        <v>2023</v>
      </c>
      <c r="B3030" s="3" t="s">
        <v>389</v>
      </c>
      <c r="C3030" s="5">
        <v>45023</v>
      </c>
      <c r="D3030" s="1" t="s">
        <v>376</v>
      </c>
      <c r="E3030" s="3" t="s">
        <v>71</v>
      </c>
      <c r="F3030" s="66"/>
      <c r="G3030" s="2">
        <v>1200</v>
      </c>
      <c r="H3030" s="4">
        <f t="shared" si="48"/>
        <v>32690.390000000087</v>
      </c>
      <c r="J3030" s="3" t="s">
        <v>1932</v>
      </c>
      <c r="K3030" s="3"/>
    </row>
    <row r="3031" spans="1:11" ht="22.5" hidden="1" customHeight="1" x14ac:dyDescent="0.25">
      <c r="A3031" s="3">
        <v>2023</v>
      </c>
      <c r="B3031" s="3" t="s">
        <v>389</v>
      </c>
      <c r="C3031" s="5">
        <v>45023</v>
      </c>
      <c r="D3031" s="1" t="s">
        <v>615</v>
      </c>
      <c r="E3031" s="3" t="s">
        <v>99</v>
      </c>
      <c r="F3031" s="66"/>
      <c r="G3031" s="2">
        <v>600</v>
      </c>
      <c r="H3031" s="4">
        <f t="shared" si="48"/>
        <v>32090.390000000087</v>
      </c>
      <c r="J3031" s="3" t="s">
        <v>1949</v>
      </c>
      <c r="K3031" s="3"/>
    </row>
    <row r="3032" spans="1:11" ht="22.5" hidden="1" customHeight="1" x14ac:dyDescent="0.25">
      <c r="A3032" s="3">
        <v>2023</v>
      </c>
      <c r="B3032" s="3" t="s">
        <v>389</v>
      </c>
      <c r="C3032" s="5">
        <v>45026</v>
      </c>
      <c r="D3032" s="1" t="s">
        <v>151</v>
      </c>
      <c r="E3032" s="3" t="s">
        <v>310</v>
      </c>
      <c r="F3032" s="66">
        <v>1931</v>
      </c>
      <c r="H3032" s="4">
        <f t="shared" si="48"/>
        <v>34021.390000000087</v>
      </c>
      <c r="J3032" s="3" t="s">
        <v>1948</v>
      </c>
      <c r="K3032" s="3"/>
    </row>
    <row r="3033" spans="1:11" ht="22.5" hidden="1" customHeight="1" x14ac:dyDescent="0.25">
      <c r="A3033" s="3">
        <v>2023</v>
      </c>
      <c r="B3033" s="3" t="s">
        <v>389</v>
      </c>
      <c r="C3033" s="5">
        <v>45027</v>
      </c>
      <c r="D3033" s="1" t="s">
        <v>323</v>
      </c>
      <c r="E3033" s="3" t="s">
        <v>99</v>
      </c>
      <c r="F3033" s="66"/>
      <c r="G3033" s="2">
        <v>3000</v>
      </c>
      <c r="H3033" s="4">
        <f t="shared" si="48"/>
        <v>31021.390000000087</v>
      </c>
      <c r="J3033" s="3" t="s">
        <v>1950</v>
      </c>
      <c r="K3033" s="3"/>
    </row>
    <row r="3034" spans="1:11" ht="22.5" hidden="1" customHeight="1" x14ac:dyDescent="0.25">
      <c r="A3034" s="3">
        <v>2023</v>
      </c>
      <c r="B3034" s="3" t="s">
        <v>389</v>
      </c>
      <c r="C3034" s="5">
        <v>45027</v>
      </c>
      <c r="D3034" s="1" t="s">
        <v>495</v>
      </c>
      <c r="E3034" s="3" t="s">
        <v>71</v>
      </c>
      <c r="F3034" s="66"/>
      <c r="G3034" s="2">
        <v>1593.9</v>
      </c>
      <c r="H3034" s="4">
        <f t="shared" si="48"/>
        <v>29427.490000000085</v>
      </c>
      <c r="J3034" s="3" t="s">
        <v>1938</v>
      </c>
      <c r="K3034" s="3"/>
    </row>
    <row r="3035" spans="1:11" ht="22.5" hidden="1" customHeight="1" x14ac:dyDescent="0.25">
      <c r="A3035" s="3">
        <v>2023</v>
      </c>
      <c r="B3035" s="3" t="s">
        <v>389</v>
      </c>
      <c r="C3035" s="5">
        <v>45027</v>
      </c>
      <c r="D3035" s="1" t="s">
        <v>1924</v>
      </c>
      <c r="E3035" s="3" t="s">
        <v>71</v>
      </c>
      <c r="F3035" s="66"/>
      <c r="G3035" s="2">
        <v>240</v>
      </c>
      <c r="H3035" s="4">
        <f t="shared" si="48"/>
        <v>29187.490000000085</v>
      </c>
      <c r="J3035" s="3" t="s">
        <v>1933</v>
      </c>
      <c r="K3035" s="3"/>
    </row>
    <row r="3036" spans="1:11" ht="22.5" hidden="1" customHeight="1" x14ac:dyDescent="0.25">
      <c r="A3036" s="3">
        <v>2023</v>
      </c>
      <c r="B3036" s="3" t="s">
        <v>389</v>
      </c>
      <c r="C3036" s="5">
        <v>45027</v>
      </c>
      <c r="D3036" s="1" t="s">
        <v>559</v>
      </c>
      <c r="E3036" s="3" t="s">
        <v>71</v>
      </c>
      <c r="F3036" s="66"/>
      <c r="G3036" s="2">
        <v>1696</v>
      </c>
      <c r="H3036" s="4">
        <f t="shared" si="48"/>
        <v>27491.490000000085</v>
      </c>
      <c r="J3036" s="3" t="s">
        <v>1934</v>
      </c>
      <c r="K3036" s="3"/>
    </row>
    <row r="3037" spans="1:11" ht="22.5" hidden="1" customHeight="1" x14ac:dyDescent="0.25">
      <c r="A3037" s="3">
        <v>2023</v>
      </c>
      <c r="B3037" s="3" t="s">
        <v>389</v>
      </c>
      <c r="C3037" s="5">
        <v>45027</v>
      </c>
      <c r="D3037" s="1" t="s">
        <v>558</v>
      </c>
      <c r="E3037" s="3" t="s">
        <v>71</v>
      </c>
      <c r="F3037" s="77"/>
      <c r="G3037" s="26">
        <v>5082.7</v>
      </c>
      <c r="H3037" s="4">
        <f t="shared" si="48"/>
        <v>22408.790000000085</v>
      </c>
      <c r="J3037" s="3" t="s">
        <v>1935</v>
      </c>
      <c r="K3037" s="3"/>
    </row>
    <row r="3038" spans="1:11" ht="22.5" hidden="1" customHeight="1" x14ac:dyDescent="0.25">
      <c r="A3038" s="3">
        <v>2023</v>
      </c>
      <c r="B3038" s="3" t="s">
        <v>389</v>
      </c>
      <c r="C3038" s="5">
        <v>45028</v>
      </c>
      <c r="D3038" s="1" t="s">
        <v>1842</v>
      </c>
      <c r="E3038" s="3" t="s">
        <v>310</v>
      </c>
      <c r="F3038" s="66">
        <v>3100</v>
      </c>
      <c r="H3038" s="4">
        <f t="shared" si="48"/>
        <v>25508.790000000085</v>
      </c>
      <c r="J3038" s="3" t="s">
        <v>1943</v>
      </c>
      <c r="K3038" s="3"/>
    </row>
    <row r="3039" spans="1:11" ht="22.5" hidden="1" customHeight="1" x14ac:dyDescent="0.25">
      <c r="A3039" s="3">
        <v>2023</v>
      </c>
      <c r="B3039" s="3" t="s">
        <v>389</v>
      </c>
      <c r="C3039" s="5">
        <v>45030</v>
      </c>
      <c r="D3039" s="1" t="s">
        <v>610</v>
      </c>
      <c r="E3039" s="3" t="s">
        <v>71</v>
      </c>
      <c r="F3039" s="66"/>
      <c r="G3039" s="2">
        <v>5450</v>
      </c>
      <c r="H3039" s="4">
        <f t="shared" si="48"/>
        <v>20058.790000000085</v>
      </c>
      <c r="J3039" s="3" t="s">
        <v>1936</v>
      </c>
      <c r="K3039" s="3"/>
    </row>
    <row r="3040" spans="1:11" ht="22.5" hidden="1" customHeight="1" x14ac:dyDescent="0.25">
      <c r="A3040" s="3">
        <v>2023</v>
      </c>
      <c r="B3040" s="3" t="s">
        <v>389</v>
      </c>
      <c r="C3040" s="5">
        <v>45030</v>
      </c>
      <c r="D3040" s="1" t="s">
        <v>323</v>
      </c>
      <c r="E3040" s="3" t="s">
        <v>99</v>
      </c>
      <c r="F3040" s="66"/>
      <c r="G3040" s="2">
        <v>20000</v>
      </c>
      <c r="H3040" s="4">
        <f t="shared" si="48"/>
        <v>58.790000000084547</v>
      </c>
      <c r="J3040" s="3" t="s">
        <v>1951</v>
      </c>
      <c r="K3040" s="3"/>
    </row>
    <row r="3041" spans="1:11" ht="22.5" hidden="1" customHeight="1" x14ac:dyDescent="0.25">
      <c r="A3041" s="3">
        <v>2023</v>
      </c>
      <c r="B3041" s="3" t="s">
        <v>389</v>
      </c>
      <c r="C3041" s="5">
        <v>45033</v>
      </c>
      <c r="D3041" s="1" t="s">
        <v>1925</v>
      </c>
      <c r="E3041" s="3" t="s">
        <v>310</v>
      </c>
      <c r="F3041" s="66">
        <v>4200</v>
      </c>
      <c r="H3041" s="4">
        <f t="shared" si="48"/>
        <v>4258.7900000000845</v>
      </c>
      <c r="J3041" s="3" t="s">
        <v>1944</v>
      </c>
      <c r="K3041" s="3"/>
    </row>
    <row r="3042" spans="1:11" ht="22.5" hidden="1" customHeight="1" x14ac:dyDescent="0.25">
      <c r="A3042" s="3">
        <v>2023</v>
      </c>
      <c r="B3042" s="3" t="s">
        <v>389</v>
      </c>
      <c r="C3042" s="5">
        <v>45034</v>
      </c>
      <c r="D3042" s="1" t="s">
        <v>158</v>
      </c>
      <c r="E3042" s="3" t="s">
        <v>310</v>
      </c>
      <c r="F3042" s="66">
        <v>12450</v>
      </c>
      <c r="H3042" s="4">
        <f t="shared" si="48"/>
        <v>16708.790000000085</v>
      </c>
      <c r="J3042" s="3" t="s">
        <v>1945</v>
      </c>
      <c r="K3042" s="3"/>
    </row>
    <row r="3043" spans="1:11" ht="22.5" hidden="1" customHeight="1" x14ac:dyDescent="0.25">
      <c r="A3043" s="3">
        <v>2023</v>
      </c>
      <c r="B3043" s="3" t="s">
        <v>389</v>
      </c>
      <c r="C3043" s="5">
        <v>45034</v>
      </c>
      <c r="D3043" s="1" t="s">
        <v>177</v>
      </c>
      <c r="E3043" s="3" t="s">
        <v>310</v>
      </c>
      <c r="F3043" s="66">
        <v>1580</v>
      </c>
      <c r="H3043" s="4">
        <f t="shared" si="48"/>
        <v>18288.790000000085</v>
      </c>
      <c r="J3043" s="3" t="s">
        <v>1946</v>
      </c>
      <c r="K3043" s="3"/>
    </row>
    <row r="3044" spans="1:11" ht="22.5" hidden="1" customHeight="1" x14ac:dyDescent="0.25">
      <c r="A3044" s="3">
        <v>2023</v>
      </c>
      <c r="B3044" s="3" t="s">
        <v>389</v>
      </c>
      <c r="C3044" s="5">
        <v>45034</v>
      </c>
      <c r="D3044" s="1" t="s">
        <v>359</v>
      </c>
      <c r="E3044" s="3" t="s">
        <v>310</v>
      </c>
      <c r="F3044" s="66">
        <v>2080</v>
      </c>
      <c r="H3044" s="4">
        <f t="shared" si="48"/>
        <v>20368.790000000085</v>
      </c>
      <c r="J3044" s="3" t="s">
        <v>1947</v>
      </c>
      <c r="K3044" s="3"/>
    </row>
    <row r="3045" spans="1:11" ht="22.5" hidden="1" customHeight="1" x14ac:dyDescent="0.25">
      <c r="A3045" s="3">
        <v>2023</v>
      </c>
      <c r="B3045" s="3" t="s">
        <v>389</v>
      </c>
      <c r="C3045" s="5">
        <v>45035</v>
      </c>
      <c r="D3045" s="1" t="s">
        <v>42</v>
      </c>
      <c r="E3045" s="3" t="s">
        <v>99</v>
      </c>
      <c r="F3045" s="66"/>
      <c r="G3045" s="2">
        <v>4272</v>
      </c>
      <c r="H3045" s="4">
        <f t="shared" si="48"/>
        <v>16096.790000000085</v>
      </c>
      <c r="J3045" s="3" t="s">
        <v>1939</v>
      </c>
      <c r="K3045" s="3"/>
    </row>
    <row r="3046" spans="1:11" ht="22.5" hidden="1" customHeight="1" x14ac:dyDescent="0.25">
      <c r="A3046" s="3">
        <v>2023</v>
      </c>
      <c r="B3046" s="3" t="s">
        <v>389</v>
      </c>
      <c r="C3046" s="5">
        <v>45035</v>
      </c>
      <c r="D3046" s="1" t="s">
        <v>30</v>
      </c>
      <c r="E3046" s="3" t="s">
        <v>99</v>
      </c>
      <c r="F3046" s="66"/>
      <c r="G3046" s="2">
        <v>390.3</v>
      </c>
      <c r="H3046" s="4">
        <f t="shared" si="48"/>
        <v>15706.490000000085</v>
      </c>
      <c r="J3046" s="3" t="s">
        <v>1940</v>
      </c>
      <c r="K3046" s="3"/>
    </row>
    <row r="3047" spans="1:11" ht="22.5" hidden="1" customHeight="1" x14ac:dyDescent="0.25">
      <c r="A3047" s="3">
        <v>2023</v>
      </c>
      <c r="B3047" s="3" t="s">
        <v>389</v>
      </c>
      <c r="C3047" s="5">
        <v>45035</v>
      </c>
      <c r="D3047" s="1" t="s">
        <v>112</v>
      </c>
      <c r="E3047" s="3" t="s">
        <v>99</v>
      </c>
      <c r="F3047" s="66"/>
      <c r="G3047" s="2">
        <v>69.400000000000006</v>
      </c>
      <c r="H3047" s="4">
        <f t="shared" si="48"/>
        <v>15637.090000000086</v>
      </c>
      <c r="J3047" s="3" t="s">
        <v>1941</v>
      </c>
      <c r="K3047" s="3"/>
    </row>
    <row r="3048" spans="1:11" ht="22.5" hidden="1" customHeight="1" x14ac:dyDescent="0.25">
      <c r="A3048" s="3">
        <v>2023</v>
      </c>
      <c r="B3048" s="3" t="s">
        <v>389</v>
      </c>
      <c r="C3048" s="5">
        <v>45035</v>
      </c>
      <c r="D3048" s="1" t="s">
        <v>35</v>
      </c>
      <c r="E3048" s="3" t="s">
        <v>99</v>
      </c>
      <c r="F3048" s="66"/>
      <c r="G3048" s="2">
        <v>255</v>
      </c>
      <c r="H3048" s="4">
        <f t="shared" si="48"/>
        <v>15382.090000000086</v>
      </c>
      <c r="J3048" s="3" t="s">
        <v>1942</v>
      </c>
      <c r="K3048" s="3"/>
    </row>
    <row r="3049" spans="1:11" ht="22.5" hidden="1" customHeight="1" x14ac:dyDescent="0.25">
      <c r="A3049" s="3">
        <v>2023</v>
      </c>
      <c r="B3049" s="3" t="s">
        <v>389</v>
      </c>
      <c r="C3049" s="5">
        <v>45035</v>
      </c>
      <c r="D3049" s="1" t="s">
        <v>111</v>
      </c>
      <c r="E3049" s="3" t="s">
        <v>71</v>
      </c>
      <c r="F3049" s="66"/>
      <c r="G3049" s="2">
        <v>8310</v>
      </c>
      <c r="H3049" s="4">
        <f t="shared" si="48"/>
        <v>7072.0900000000856</v>
      </c>
      <c r="J3049" s="3" t="s">
        <v>1937</v>
      </c>
      <c r="K3049" s="3"/>
    </row>
    <row r="3050" spans="1:11" ht="22.5" hidden="1" customHeight="1" x14ac:dyDescent="0.25">
      <c r="A3050" s="3">
        <v>2023</v>
      </c>
      <c r="B3050" s="3" t="s">
        <v>389</v>
      </c>
      <c r="C3050" s="5">
        <v>45036</v>
      </c>
      <c r="D3050" s="1" t="s">
        <v>548</v>
      </c>
      <c r="E3050" s="3" t="s">
        <v>310</v>
      </c>
      <c r="F3050" s="66">
        <v>1350</v>
      </c>
      <c r="H3050" s="4">
        <f t="shared" si="48"/>
        <v>8422.0900000000856</v>
      </c>
      <c r="J3050" s="3" t="s">
        <v>1952</v>
      </c>
      <c r="K3050" s="3"/>
    </row>
    <row r="3051" spans="1:11" ht="22.5" hidden="1" customHeight="1" x14ac:dyDescent="0.25">
      <c r="A3051" s="3">
        <v>2023</v>
      </c>
      <c r="B3051" s="3" t="s">
        <v>389</v>
      </c>
      <c r="C3051" s="5">
        <v>45041</v>
      </c>
      <c r="D3051" s="1" t="s">
        <v>461</v>
      </c>
      <c r="E3051" s="3" t="s">
        <v>310</v>
      </c>
      <c r="F3051" s="124">
        <v>2600</v>
      </c>
      <c r="G3051" s="88"/>
      <c r="H3051" s="4">
        <f t="shared" si="48"/>
        <v>11022.090000000086</v>
      </c>
      <c r="J3051" s="3" t="s">
        <v>1958</v>
      </c>
      <c r="K3051" s="3"/>
    </row>
    <row r="3052" spans="1:11" ht="22.5" hidden="1" customHeight="1" x14ac:dyDescent="0.25">
      <c r="A3052" s="3">
        <v>2023</v>
      </c>
      <c r="B3052" s="3" t="s">
        <v>389</v>
      </c>
      <c r="C3052" s="5">
        <v>45042</v>
      </c>
      <c r="D3052" s="1" t="s">
        <v>323</v>
      </c>
      <c r="E3052" s="3" t="s">
        <v>99</v>
      </c>
      <c r="F3052" s="66"/>
      <c r="G3052" s="2">
        <v>3000</v>
      </c>
      <c r="H3052" s="4">
        <f t="shared" si="48"/>
        <v>8022.0900000000856</v>
      </c>
      <c r="J3052" s="3" t="s">
        <v>1959</v>
      </c>
      <c r="K3052" s="3"/>
    </row>
    <row r="3053" spans="1:11" ht="22.5" hidden="1" customHeight="1" x14ac:dyDescent="0.25">
      <c r="A3053" s="3">
        <v>2023</v>
      </c>
      <c r="B3053" s="3" t="s">
        <v>389</v>
      </c>
      <c r="C3053" s="5">
        <v>45042</v>
      </c>
      <c r="D3053" s="1" t="s">
        <v>461</v>
      </c>
      <c r="E3053" s="3" t="s">
        <v>310</v>
      </c>
      <c r="F3053" s="66">
        <v>2600</v>
      </c>
      <c r="H3053" s="4">
        <f t="shared" si="48"/>
        <v>10622.090000000086</v>
      </c>
      <c r="J3053" s="3" t="s">
        <v>1961</v>
      </c>
      <c r="K3053" s="3"/>
    </row>
    <row r="3054" spans="1:11" ht="22.5" hidden="1" customHeight="1" x14ac:dyDescent="0.25">
      <c r="A3054" s="3">
        <v>2023</v>
      </c>
      <c r="B3054" s="3" t="s">
        <v>389</v>
      </c>
      <c r="C3054" s="5">
        <v>45043</v>
      </c>
      <c r="D3054" s="1" t="s">
        <v>110</v>
      </c>
      <c r="E3054" s="3" t="s">
        <v>310</v>
      </c>
      <c r="F3054" s="66">
        <v>4777.04</v>
      </c>
      <c r="H3054" s="4">
        <f t="shared" si="48"/>
        <v>15399.130000000085</v>
      </c>
      <c r="J3054" s="3" t="s">
        <v>1962</v>
      </c>
      <c r="K3054" s="3"/>
    </row>
    <row r="3055" spans="1:11" ht="22.5" hidden="1" customHeight="1" x14ac:dyDescent="0.25">
      <c r="A3055" s="3">
        <v>2023</v>
      </c>
      <c r="B3055" s="3" t="s">
        <v>389</v>
      </c>
      <c r="C3055" s="5">
        <v>45043</v>
      </c>
      <c r="D3055" s="1" t="s">
        <v>183</v>
      </c>
      <c r="E3055" s="3" t="s">
        <v>310</v>
      </c>
      <c r="F3055" s="66">
        <v>1450</v>
      </c>
      <c r="H3055" s="4">
        <f t="shared" si="48"/>
        <v>16849.130000000085</v>
      </c>
      <c r="J3055" s="3" t="s">
        <v>1963</v>
      </c>
      <c r="K3055" s="3"/>
    </row>
    <row r="3056" spans="1:11" ht="22.5" hidden="1" customHeight="1" x14ac:dyDescent="0.25">
      <c r="A3056" s="3">
        <v>2023</v>
      </c>
      <c r="B3056" s="3" t="s">
        <v>389</v>
      </c>
      <c r="C3056" s="5">
        <v>45044</v>
      </c>
      <c r="D3056" s="1" t="s">
        <v>313</v>
      </c>
      <c r="E3056" s="3" t="s">
        <v>99</v>
      </c>
      <c r="F3056" s="66">
        <v>40000</v>
      </c>
      <c r="H3056" s="4">
        <f t="shared" si="48"/>
        <v>56849.130000000085</v>
      </c>
      <c r="J3056" s="3" t="s">
        <v>1964</v>
      </c>
      <c r="K3056" s="3"/>
    </row>
    <row r="3057" spans="1:11" ht="22.5" hidden="1" customHeight="1" x14ac:dyDescent="0.25">
      <c r="A3057" s="3">
        <v>2023</v>
      </c>
      <c r="B3057" s="3" t="s">
        <v>389</v>
      </c>
      <c r="C3057" s="5">
        <v>45044</v>
      </c>
      <c r="D3057" s="1" t="s">
        <v>285</v>
      </c>
      <c r="E3057" s="3" t="s">
        <v>99</v>
      </c>
      <c r="F3057" s="66"/>
      <c r="G3057" s="2">
        <v>1801</v>
      </c>
      <c r="H3057" s="4">
        <f t="shared" si="48"/>
        <v>55048.130000000085</v>
      </c>
      <c r="J3057" s="3" t="s">
        <v>1965</v>
      </c>
      <c r="K3057" s="3"/>
    </row>
    <row r="3058" spans="1:11" ht="22.5" hidden="1" customHeight="1" x14ac:dyDescent="0.25">
      <c r="A3058" s="3">
        <v>2023</v>
      </c>
      <c r="B3058" s="3" t="s">
        <v>389</v>
      </c>
      <c r="C3058" s="5">
        <v>45044</v>
      </c>
      <c r="D3058" s="1" t="s">
        <v>611</v>
      </c>
      <c r="E3058" s="3" t="s">
        <v>71</v>
      </c>
      <c r="F3058" s="66"/>
      <c r="G3058" s="2">
        <v>8293</v>
      </c>
      <c r="H3058" s="4">
        <f t="shared" si="48"/>
        <v>46755.130000000085</v>
      </c>
      <c r="J3058" s="3" t="s">
        <v>1966</v>
      </c>
      <c r="K3058" s="3"/>
    </row>
    <row r="3059" spans="1:11" ht="22.5" hidden="1" customHeight="1" x14ac:dyDescent="0.25">
      <c r="A3059" s="3">
        <v>2023</v>
      </c>
      <c r="B3059" s="3" t="s">
        <v>389</v>
      </c>
      <c r="C3059" s="5">
        <v>45044</v>
      </c>
      <c r="D3059" s="1" t="s">
        <v>504</v>
      </c>
      <c r="E3059" s="3" t="s">
        <v>71</v>
      </c>
      <c r="F3059" s="66"/>
      <c r="G3059" s="2">
        <v>958.07</v>
      </c>
      <c r="H3059" s="4">
        <f t="shared" si="48"/>
        <v>45797.060000000085</v>
      </c>
      <c r="J3059" s="3" t="s">
        <v>1967</v>
      </c>
      <c r="K3059" s="3"/>
    </row>
    <row r="3060" spans="1:11" ht="22.5" hidden="1" customHeight="1" x14ac:dyDescent="0.25">
      <c r="A3060" s="3">
        <v>2023</v>
      </c>
      <c r="B3060" s="3" t="s">
        <v>389</v>
      </c>
      <c r="C3060" s="5">
        <v>45044</v>
      </c>
      <c r="D3060" s="1" t="s">
        <v>513</v>
      </c>
      <c r="E3060" s="3" t="s">
        <v>1960</v>
      </c>
      <c r="F3060" s="66"/>
      <c r="G3060" s="2">
        <v>9500</v>
      </c>
      <c r="H3060" s="4">
        <f t="shared" si="48"/>
        <v>36297.060000000085</v>
      </c>
      <c r="J3060" s="3" t="s">
        <v>1968</v>
      </c>
      <c r="K3060" s="3"/>
    </row>
    <row r="3061" spans="1:11" ht="22.5" hidden="1" customHeight="1" x14ac:dyDescent="0.25">
      <c r="A3061" s="3">
        <v>2023</v>
      </c>
      <c r="B3061" s="3" t="s">
        <v>389</v>
      </c>
      <c r="C3061" s="5">
        <v>45044</v>
      </c>
      <c r="D3061" s="1" t="s">
        <v>541</v>
      </c>
      <c r="E3061" s="3" t="s">
        <v>71</v>
      </c>
      <c r="F3061" s="66"/>
      <c r="G3061" s="2">
        <v>6956</v>
      </c>
      <c r="H3061" s="4">
        <f t="shared" si="48"/>
        <v>29341.060000000085</v>
      </c>
      <c r="J3061" s="3" t="s">
        <v>1969</v>
      </c>
      <c r="K3061" s="3"/>
    </row>
    <row r="3062" spans="1:11" ht="22.5" hidden="1" customHeight="1" x14ac:dyDescent="0.25">
      <c r="A3062" s="3">
        <v>2023</v>
      </c>
      <c r="B3062" s="3" t="s">
        <v>389</v>
      </c>
      <c r="C3062" s="5">
        <v>45044</v>
      </c>
      <c r="D3062" s="1" t="s">
        <v>565</v>
      </c>
      <c r="E3062" s="3" t="s">
        <v>1960</v>
      </c>
      <c r="F3062" s="66"/>
      <c r="G3062" s="2">
        <v>678</v>
      </c>
      <c r="H3062" s="4">
        <f t="shared" si="48"/>
        <v>28663.060000000085</v>
      </c>
      <c r="J3062" s="3" t="s">
        <v>1970</v>
      </c>
      <c r="K3062" s="3"/>
    </row>
    <row r="3063" spans="1:11" ht="22.5" hidden="1" customHeight="1" x14ac:dyDescent="0.25">
      <c r="A3063" s="3">
        <v>2023</v>
      </c>
      <c r="B3063" s="3" t="s">
        <v>389</v>
      </c>
      <c r="C3063" s="5">
        <v>45044</v>
      </c>
      <c r="D3063" s="1" t="s">
        <v>573</v>
      </c>
      <c r="E3063" s="3" t="s">
        <v>71</v>
      </c>
      <c r="F3063" s="66"/>
      <c r="G3063" s="2">
        <v>1130</v>
      </c>
      <c r="H3063" s="4">
        <f t="shared" si="48"/>
        <v>27533.060000000085</v>
      </c>
      <c r="J3063" s="3" t="s">
        <v>1971</v>
      </c>
      <c r="K3063" s="3"/>
    </row>
    <row r="3064" spans="1:11" ht="22.5" hidden="1" customHeight="1" x14ac:dyDescent="0.25">
      <c r="A3064" s="3">
        <v>2023</v>
      </c>
      <c r="B3064" s="3" t="s">
        <v>389</v>
      </c>
      <c r="C3064" s="5">
        <v>45044</v>
      </c>
      <c r="D3064" s="1" t="s">
        <v>506</v>
      </c>
      <c r="E3064" s="3" t="s">
        <v>71</v>
      </c>
      <c r="F3064" s="66"/>
      <c r="G3064" s="2">
        <v>1010</v>
      </c>
      <c r="H3064" s="4">
        <f t="shared" si="48"/>
        <v>26523.060000000085</v>
      </c>
      <c r="J3064" s="3" t="s">
        <v>1972</v>
      </c>
      <c r="K3064" s="3"/>
    </row>
    <row r="3065" spans="1:11" ht="22.5" hidden="1" customHeight="1" x14ac:dyDescent="0.25">
      <c r="A3065" s="3">
        <v>2023</v>
      </c>
      <c r="B3065" s="3" t="s">
        <v>389</v>
      </c>
      <c r="C3065" s="5">
        <v>45044</v>
      </c>
      <c r="D3065" s="1" t="s">
        <v>551</v>
      </c>
      <c r="E3065" s="3" t="s">
        <v>1960</v>
      </c>
      <c r="F3065" s="66"/>
      <c r="G3065" s="2">
        <v>1040</v>
      </c>
      <c r="H3065" s="4">
        <f t="shared" si="48"/>
        <v>25483.060000000085</v>
      </c>
      <c r="J3065" s="3" t="s">
        <v>1973</v>
      </c>
      <c r="K3065" s="3"/>
    </row>
    <row r="3066" spans="1:11" ht="22.5" hidden="1" customHeight="1" x14ac:dyDescent="0.25">
      <c r="A3066" s="3">
        <v>2023</v>
      </c>
      <c r="B3066" s="3" t="s">
        <v>389</v>
      </c>
      <c r="C3066" s="5">
        <v>45044</v>
      </c>
      <c r="D3066" s="1" t="s">
        <v>404</v>
      </c>
      <c r="E3066" s="3" t="s">
        <v>71</v>
      </c>
      <c r="F3066" s="66"/>
      <c r="G3066" s="2">
        <v>2120</v>
      </c>
      <c r="H3066" s="4">
        <f t="shared" si="48"/>
        <v>23363.060000000085</v>
      </c>
      <c r="J3066" s="3" t="s">
        <v>1974</v>
      </c>
      <c r="K3066" s="3"/>
    </row>
    <row r="3067" spans="1:11" ht="22.5" hidden="1" customHeight="1" x14ac:dyDescent="0.25">
      <c r="A3067" s="3">
        <v>2023</v>
      </c>
      <c r="B3067" s="3" t="s">
        <v>389</v>
      </c>
      <c r="C3067" s="5">
        <v>45044</v>
      </c>
      <c r="D3067" s="1" t="s">
        <v>261</v>
      </c>
      <c r="E3067" s="3" t="s">
        <v>71</v>
      </c>
      <c r="F3067" s="66"/>
      <c r="G3067" s="2">
        <v>4250</v>
      </c>
      <c r="H3067" s="4">
        <f t="shared" si="48"/>
        <v>19113.060000000085</v>
      </c>
      <c r="J3067" s="3" t="s">
        <v>1975</v>
      </c>
      <c r="K3067" s="3"/>
    </row>
    <row r="3068" spans="1:11" ht="22.5" hidden="1" customHeight="1" x14ac:dyDescent="0.25">
      <c r="A3068" s="3">
        <v>2023</v>
      </c>
      <c r="B3068" s="3" t="s">
        <v>389</v>
      </c>
      <c r="C3068" s="5">
        <v>45044</v>
      </c>
      <c r="D3068" s="1" t="s">
        <v>1505</v>
      </c>
      <c r="E3068" s="3" t="s">
        <v>71</v>
      </c>
      <c r="F3068" s="66"/>
      <c r="G3068" s="2">
        <v>1333</v>
      </c>
      <c r="H3068" s="4">
        <f t="shared" si="48"/>
        <v>17780.060000000085</v>
      </c>
      <c r="J3068" s="3" t="s">
        <v>1976</v>
      </c>
      <c r="K3068" s="3"/>
    </row>
    <row r="3069" spans="1:11" ht="22.5" hidden="1" customHeight="1" x14ac:dyDescent="0.25">
      <c r="A3069" s="3">
        <v>2023</v>
      </c>
      <c r="B3069" s="3" t="s">
        <v>389</v>
      </c>
      <c r="C3069" s="5">
        <v>45044</v>
      </c>
      <c r="D3069" s="1" t="s">
        <v>499</v>
      </c>
      <c r="E3069" s="3" t="s">
        <v>71</v>
      </c>
      <c r="F3069" s="66"/>
      <c r="G3069" s="2">
        <v>850</v>
      </c>
      <c r="H3069" s="4">
        <f t="shared" si="48"/>
        <v>16930.060000000085</v>
      </c>
      <c r="J3069" s="3" t="s">
        <v>1977</v>
      </c>
      <c r="K3069" s="3"/>
    </row>
    <row r="3070" spans="1:11" ht="22.5" hidden="1" customHeight="1" x14ac:dyDescent="0.25">
      <c r="A3070" s="3">
        <v>2023</v>
      </c>
      <c r="B3070" s="3" t="s">
        <v>389</v>
      </c>
      <c r="C3070" s="5">
        <v>45044</v>
      </c>
      <c r="D3070" s="1" t="s">
        <v>462</v>
      </c>
      <c r="E3070" s="3" t="s">
        <v>71</v>
      </c>
      <c r="F3070" s="66"/>
      <c r="G3070" s="2">
        <v>1200</v>
      </c>
      <c r="H3070" s="4">
        <f t="shared" si="48"/>
        <v>15730.060000000085</v>
      </c>
      <c r="J3070" s="3" t="s">
        <v>1978</v>
      </c>
      <c r="K3070" s="3"/>
    </row>
    <row r="3071" spans="1:11" ht="22.5" hidden="1" customHeight="1" x14ac:dyDescent="0.25">
      <c r="A3071" s="3">
        <v>2023</v>
      </c>
      <c r="B3071" s="3" t="s">
        <v>389</v>
      </c>
      <c r="C3071" s="5">
        <v>45044</v>
      </c>
      <c r="D3071" s="1" t="s">
        <v>77</v>
      </c>
      <c r="E3071" s="3" t="s">
        <v>1960</v>
      </c>
      <c r="F3071" s="66"/>
      <c r="G3071" s="2">
        <v>1800</v>
      </c>
      <c r="H3071" s="4">
        <f t="shared" si="48"/>
        <v>13930.060000000085</v>
      </c>
      <c r="J3071" s="3" t="s">
        <v>1979</v>
      </c>
      <c r="K3071" s="3"/>
    </row>
    <row r="3072" spans="1:11" ht="22.5" hidden="1" customHeight="1" x14ac:dyDescent="0.25">
      <c r="A3072" s="3">
        <v>2023</v>
      </c>
      <c r="B3072" s="3" t="s">
        <v>389</v>
      </c>
      <c r="C3072" s="5">
        <v>45044</v>
      </c>
      <c r="D3072" s="1" t="s">
        <v>25</v>
      </c>
      <c r="E3072" s="3" t="s">
        <v>71</v>
      </c>
      <c r="F3072" s="66"/>
      <c r="G3072" s="2">
        <v>7150</v>
      </c>
      <c r="H3072" s="4">
        <f t="shared" si="48"/>
        <v>6780.060000000085</v>
      </c>
      <c r="J3072" s="3" t="s">
        <v>1980</v>
      </c>
      <c r="K3072" s="3"/>
    </row>
    <row r="3073" spans="1:11" ht="22.5" hidden="1" customHeight="1" x14ac:dyDescent="0.25">
      <c r="A3073" s="3">
        <v>2023</v>
      </c>
      <c r="B3073" s="3" t="s">
        <v>389</v>
      </c>
      <c r="C3073" s="5">
        <v>45044</v>
      </c>
      <c r="D3073" s="1" t="s">
        <v>562</v>
      </c>
      <c r="E3073" s="3" t="s">
        <v>71</v>
      </c>
      <c r="F3073" s="66"/>
      <c r="G3073" s="2">
        <v>233.1</v>
      </c>
      <c r="H3073" s="4">
        <f t="shared" si="48"/>
        <v>6546.9600000000846</v>
      </c>
      <c r="J3073" s="3" t="s">
        <v>1982</v>
      </c>
      <c r="K3073" s="3"/>
    </row>
    <row r="3074" spans="1:11" ht="22.5" hidden="1" customHeight="1" x14ac:dyDescent="0.25">
      <c r="A3074" s="3">
        <v>2023</v>
      </c>
      <c r="B3074" s="3" t="s">
        <v>389</v>
      </c>
      <c r="C3074" s="5">
        <v>45044</v>
      </c>
      <c r="D3074" s="1" t="s">
        <v>547</v>
      </c>
      <c r="E3074" s="3" t="s">
        <v>1960</v>
      </c>
      <c r="F3074" s="66"/>
      <c r="G3074" s="2">
        <v>800</v>
      </c>
      <c r="H3074" s="4">
        <f t="shared" si="48"/>
        <v>5746.9600000000846</v>
      </c>
      <c r="J3074" s="3" t="s">
        <v>1981</v>
      </c>
      <c r="K3074" s="3"/>
    </row>
    <row r="3075" spans="1:11" ht="22.5" hidden="1" customHeight="1" x14ac:dyDescent="0.25">
      <c r="A3075" s="3">
        <v>2023</v>
      </c>
      <c r="B3075" s="3" t="s">
        <v>389</v>
      </c>
      <c r="C3075" s="5">
        <v>45044</v>
      </c>
      <c r="D3075" s="1" t="s">
        <v>316</v>
      </c>
      <c r="E3075" s="3" t="s">
        <v>325</v>
      </c>
      <c r="F3075" s="66">
        <v>10000</v>
      </c>
      <c r="H3075" s="4">
        <f t="shared" si="48"/>
        <v>15746.960000000085</v>
      </c>
      <c r="J3075" s="3" t="s">
        <v>1991</v>
      </c>
      <c r="K3075" s="3"/>
    </row>
    <row r="3076" spans="1:11" s="24" customFormat="1" ht="22.5" hidden="1" customHeight="1" thickBot="1" x14ac:dyDescent="0.3">
      <c r="A3076" s="34">
        <v>2023</v>
      </c>
      <c r="B3076" s="34" t="s">
        <v>389</v>
      </c>
      <c r="C3076" s="19">
        <v>45044</v>
      </c>
      <c r="D3076" s="24" t="s">
        <v>461</v>
      </c>
      <c r="E3076" s="34" t="s">
        <v>310</v>
      </c>
      <c r="F3076" s="71">
        <v>2400</v>
      </c>
      <c r="G3076" s="21"/>
      <c r="H3076" s="22">
        <f t="shared" si="48"/>
        <v>18146.960000000086</v>
      </c>
      <c r="J3076" s="34" t="s">
        <v>1990</v>
      </c>
      <c r="K3076" s="59" t="s">
        <v>1988</v>
      </c>
    </row>
    <row r="3077" spans="1:11" ht="22.5" hidden="1" customHeight="1" x14ac:dyDescent="0.25">
      <c r="A3077" s="3">
        <v>2023</v>
      </c>
      <c r="B3077" s="3" t="s">
        <v>123</v>
      </c>
      <c r="C3077" s="5">
        <v>45047</v>
      </c>
      <c r="D3077" s="1" t="s">
        <v>312</v>
      </c>
      <c r="E3077" s="3" t="s">
        <v>99</v>
      </c>
      <c r="F3077" s="66"/>
      <c r="G3077" s="2">
        <v>40</v>
      </c>
      <c r="H3077" s="4">
        <f t="shared" si="48"/>
        <v>18106.960000000086</v>
      </c>
      <c r="J3077" s="3" t="s">
        <v>1993</v>
      </c>
      <c r="K3077" s="3"/>
    </row>
    <row r="3078" spans="1:11" ht="22.5" hidden="1" customHeight="1" x14ac:dyDescent="0.25">
      <c r="A3078" s="3">
        <v>2023</v>
      </c>
      <c r="B3078" s="3" t="s">
        <v>123</v>
      </c>
      <c r="C3078" s="5">
        <v>45048</v>
      </c>
      <c r="D3078" s="1" t="s">
        <v>177</v>
      </c>
      <c r="E3078" s="3" t="s">
        <v>310</v>
      </c>
      <c r="F3078" s="124">
        <v>4250</v>
      </c>
      <c r="G3078" s="88"/>
      <c r="H3078" s="4">
        <f t="shared" si="48"/>
        <v>22356.960000000086</v>
      </c>
      <c r="J3078" s="3" t="s">
        <v>2025</v>
      </c>
      <c r="K3078" s="3"/>
    </row>
    <row r="3079" spans="1:11" ht="22.5" hidden="1" customHeight="1" x14ac:dyDescent="0.25">
      <c r="A3079" s="3">
        <v>2023</v>
      </c>
      <c r="B3079" s="3" t="s">
        <v>123</v>
      </c>
      <c r="C3079" s="5">
        <v>45049</v>
      </c>
      <c r="D3079" s="1" t="s">
        <v>385</v>
      </c>
      <c r="E3079" s="3" t="s">
        <v>71</v>
      </c>
      <c r="F3079" s="77"/>
      <c r="G3079" s="26">
        <v>13256.4</v>
      </c>
      <c r="H3079" s="4">
        <f t="shared" ref="H3079:H3142" si="49">H3078+F3079-G3079</f>
        <v>9100.5600000000868</v>
      </c>
      <c r="J3079" s="3" t="s">
        <v>2005</v>
      </c>
      <c r="K3079" s="3"/>
    </row>
    <row r="3080" spans="1:11" ht="22.5" hidden="1" customHeight="1" x14ac:dyDescent="0.25">
      <c r="A3080" s="3">
        <v>2023</v>
      </c>
      <c r="B3080" s="3" t="s">
        <v>123</v>
      </c>
      <c r="C3080" s="5">
        <v>45049</v>
      </c>
      <c r="D3080" s="1" t="s">
        <v>376</v>
      </c>
      <c r="E3080" s="3" t="s">
        <v>71</v>
      </c>
      <c r="F3080" s="66"/>
      <c r="G3080" s="2">
        <v>1200</v>
      </c>
      <c r="H3080" s="4">
        <f t="shared" si="49"/>
        <v>7900.5600000000868</v>
      </c>
      <c r="J3080" s="3" t="s">
        <v>2006</v>
      </c>
      <c r="K3080" s="3"/>
    </row>
    <row r="3081" spans="1:11" ht="22.5" hidden="1" customHeight="1" x14ac:dyDescent="0.25">
      <c r="A3081" s="3">
        <v>2023</v>
      </c>
      <c r="B3081" s="3" t="s">
        <v>123</v>
      </c>
      <c r="C3081" s="5">
        <v>45049</v>
      </c>
      <c r="D3081" s="1" t="s">
        <v>615</v>
      </c>
      <c r="E3081" s="3" t="s">
        <v>99</v>
      </c>
      <c r="F3081" s="66"/>
      <c r="G3081" s="2">
        <v>600</v>
      </c>
      <c r="H3081" s="4">
        <f t="shared" si="49"/>
        <v>7300.5600000000868</v>
      </c>
      <c r="J3081" s="3" t="s">
        <v>1994</v>
      </c>
      <c r="K3081" s="3"/>
    </row>
    <row r="3082" spans="1:11" ht="22.5" hidden="1" customHeight="1" x14ac:dyDescent="0.25">
      <c r="A3082" s="3">
        <v>2023</v>
      </c>
      <c r="B3082" s="3" t="s">
        <v>123</v>
      </c>
      <c r="C3082" s="5">
        <v>45049</v>
      </c>
      <c r="D3082" s="1" t="s">
        <v>323</v>
      </c>
      <c r="E3082" s="3" t="s">
        <v>99</v>
      </c>
      <c r="F3082" s="66"/>
      <c r="G3082" s="2">
        <v>3000</v>
      </c>
      <c r="H3082" s="4">
        <f t="shared" si="49"/>
        <v>4300.5600000000868</v>
      </c>
      <c r="J3082" s="3" t="s">
        <v>1995</v>
      </c>
      <c r="K3082" s="3"/>
    </row>
    <row r="3083" spans="1:11" ht="22.5" hidden="1" customHeight="1" x14ac:dyDescent="0.25">
      <c r="A3083" s="3">
        <v>2023</v>
      </c>
      <c r="B3083" s="3" t="s">
        <v>123</v>
      </c>
      <c r="C3083" s="5">
        <v>45053</v>
      </c>
      <c r="D3083" s="1" t="s">
        <v>323</v>
      </c>
      <c r="E3083" s="3" t="s">
        <v>99</v>
      </c>
      <c r="F3083" s="66"/>
      <c r="G3083" s="2">
        <v>3000</v>
      </c>
      <c r="H3083" s="4">
        <f t="shared" si="49"/>
        <v>1300.5600000000868</v>
      </c>
      <c r="J3083" s="3" t="s">
        <v>1996</v>
      </c>
      <c r="K3083" s="3"/>
    </row>
    <row r="3084" spans="1:11" ht="22.5" hidden="1" customHeight="1" x14ac:dyDescent="0.25">
      <c r="A3084" s="3">
        <v>2023</v>
      </c>
      <c r="B3084" s="3" t="s">
        <v>123</v>
      </c>
      <c r="C3084" s="5">
        <v>45053</v>
      </c>
      <c r="D3084" s="1" t="s">
        <v>313</v>
      </c>
      <c r="E3084" s="3" t="s">
        <v>99</v>
      </c>
      <c r="F3084" s="66">
        <v>10000</v>
      </c>
      <c r="H3084" s="4">
        <f t="shared" si="49"/>
        <v>11300.560000000087</v>
      </c>
      <c r="J3084" s="3" t="s">
        <v>1998</v>
      </c>
      <c r="K3084" s="3"/>
    </row>
    <row r="3085" spans="1:11" ht="22.5" hidden="1" customHeight="1" x14ac:dyDescent="0.25">
      <c r="A3085" s="3">
        <v>2023</v>
      </c>
      <c r="B3085" s="3" t="s">
        <v>123</v>
      </c>
      <c r="C3085" s="5">
        <v>45053</v>
      </c>
      <c r="D3085" s="1" t="s">
        <v>86</v>
      </c>
      <c r="E3085" s="3" t="s">
        <v>99</v>
      </c>
      <c r="F3085" s="66"/>
      <c r="G3085" s="2">
        <v>9375.6</v>
      </c>
      <c r="H3085" s="4">
        <f t="shared" si="49"/>
        <v>1924.9600000000864</v>
      </c>
      <c r="J3085" s="3" t="s">
        <v>1997</v>
      </c>
      <c r="K3085" s="3"/>
    </row>
    <row r="3086" spans="1:11" ht="22.5" hidden="1" customHeight="1" x14ac:dyDescent="0.25">
      <c r="A3086" s="3">
        <v>2023</v>
      </c>
      <c r="B3086" s="3" t="s">
        <v>123</v>
      </c>
      <c r="C3086" s="5">
        <v>45054</v>
      </c>
      <c r="D3086" s="1" t="s">
        <v>1842</v>
      </c>
      <c r="E3086" s="3" t="s">
        <v>310</v>
      </c>
      <c r="F3086" s="66">
        <v>4300</v>
      </c>
      <c r="H3086" s="4">
        <f t="shared" si="49"/>
        <v>6224.9600000000864</v>
      </c>
      <c r="J3086" s="3" t="s">
        <v>2012</v>
      </c>
      <c r="K3086" s="3"/>
    </row>
    <row r="3087" spans="1:11" ht="22.5" hidden="1" customHeight="1" x14ac:dyDescent="0.25">
      <c r="A3087" s="3">
        <v>2023</v>
      </c>
      <c r="B3087" s="3" t="s">
        <v>123</v>
      </c>
      <c r="C3087" s="5">
        <v>45055</v>
      </c>
      <c r="D3087" s="1" t="s">
        <v>461</v>
      </c>
      <c r="E3087" s="3" t="s">
        <v>310</v>
      </c>
      <c r="F3087" s="124">
        <v>13000</v>
      </c>
      <c r="G3087" s="88"/>
      <c r="H3087" s="4">
        <f t="shared" si="49"/>
        <v>19224.960000000086</v>
      </c>
      <c r="J3087" s="3" t="s">
        <v>2083</v>
      </c>
      <c r="K3087" s="3"/>
    </row>
    <row r="3088" spans="1:11" ht="22.5" hidden="1" customHeight="1" x14ac:dyDescent="0.25">
      <c r="A3088" s="3">
        <v>2023</v>
      </c>
      <c r="B3088" s="3" t="s">
        <v>123</v>
      </c>
      <c r="C3088" s="5">
        <v>45056</v>
      </c>
      <c r="D3088" s="1" t="s">
        <v>323</v>
      </c>
      <c r="E3088" s="3" t="s">
        <v>99</v>
      </c>
      <c r="F3088" s="66"/>
      <c r="G3088" s="2">
        <v>3000</v>
      </c>
      <c r="H3088" s="4">
        <f t="shared" si="49"/>
        <v>16224.960000000086</v>
      </c>
      <c r="J3088" s="3" t="s">
        <v>2013</v>
      </c>
      <c r="K3088" s="3"/>
    </row>
    <row r="3089" spans="1:11" ht="22.5" hidden="1" customHeight="1" x14ac:dyDescent="0.25">
      <c r="A3089" s="3">
        <v>2023</v>
      </c>
      <c r="B3089" s="3" t="s">
        <v>123</v>
      </c>
      <c r="C3089" s="5">
        <v>45060</v>
      </c>
      <c r="D3089" s="1" t="s">
        <v>42</v>
      </c>
      <c r="E3089" s="3" t="s">
        <v>99</v>
      </c>
      <c r="F3089" s="66"/>
      <c r="G3089" s="2">
        <v>3836</v>
      </c>
      <c r="H3089" s="4">
        <f t="shared" si="49"/>
        <v>12388.960000000086</v>
      </c>
      <c r="J3089" s="3" t="s">
        <v>2020</v>
      </c>
      <c r="K3089" s="3"/>
    </row>
    <row r="3090" spans="1:11" ht="22.5" hidden="1" customHeight="1" x14ac:dyDescent="0.25">
      <c r="A3090" s="3">
        <v>2023</v>
      </c>
      <c r="B3090" s="3" t="s">
        <v>123</v>
      </c>
      <c r="C3090" s="5">
        <v>45060</v>
      </c>
      <c r="D3090" s="1" t="s">
        <v>2007</v>
      </c>
      <c r="E3090" s="3" t="s">
        <v>99</v>
      </c>
      <c r="F3090" s="66"/>
      <c r="G3090" s="2">
        <v>21</v>
      </c>
      <c r="H3090" s="4">
        <f t="shared" si="49"/>
        <v>12367.960000000086</v>
      </c>
      <c r="J3090" s="3" t="s">
        <v>2018</v>
      </c>
      <c r="K3090" s="3"/>
    </row>
    <row r="3091" spans="1:11" ht="22.5" hidden="1" customHeight="1" x14ac:dyDescent="0.25">
      <c r="A3091" s="3">
        <v>2023</v>
      </c>
      <c r="B3091" s="3" t="s">
        <v>123</v>
      </c>
      <c r="C3091" s="5">
        <v>45060</v>
      </c>
      <c r="D3091" s="1" t="s">
        <v>30</v>
      </c>
      <c r="E3091" s="3" t="s">
        <v>99</v>
      </c>
      <c r="F3091" s="66"/>
      <c r="G3091" s="2">
        <v>351</v>
      </c>
      <c r="H3091" s="4">
        <f t="shared" si="49"/>
        <v>12016.960000000086</v>
      </c>
      <c r="J3091" s="3" t="s">
        <v>2017</v>
      </c>
      <c r="K3091" s="3"/>
    </row>
    <row r="3092" spans="1:11" ht="22.5" hidden="1" customHeight="1" x14ac:dyDescent="0.25">
      <c r="A3092" s="3">
        <v>2023</v>
      </c>
      <c r="B3092" s="3" t="s">
        <v>123</v>
      </c>
      <c r="C3092" s="5">
        <v>45060</v>
      </c>
      <c r="D3092" s="1" t="s">
        <v>112</v>
      </c>
      <c r="E3092" s="3" t="s">
        <v>99</v>
      </c>
      <c r="F3092" s="66"/>
      <c r="G3092" s="2">
        <v>62.4</v>
      </c>
      <c r="H3092" s="4">
        <f t="shared" si="49"/>
        <v>11954.560000000087</v>
      </c>
      <c r="J3092" s="3" t="s">
        <v>2016</v>
      </c>
      <c r="K3092" s="3"/>
    </row>
    <row r="3093" spans="1:11" ht="22.5" hidden="1" customHeight="1" x14ac:dyDescent="0.25">
      <c r="A3093" s="3">
        <v>2023</v>
      </c>
      <c r="B3093" s="3" t="s">
        <v>123</v>
      </c>
      <c r="C3093" s="5">
        <v>45060</v>
      </c>
      <c r="D3093" s="1" t="s">
        <v>35</v>
      </c>
      <c r="E3093" s="3" t="s">
        <v>99</v>
      </c>
      <c r="F3093" s="66"/>
      <c r="G3093" s="2">
        <v>255</v>
      </c>
      <c r="H3093" s="4">
        <f t="shared" si="49"/>
        <v>11699.560000000087</v>
      </c>
      <c r="J3093" s="3" t="s">
        <v>2015</v>
      </c>
      <c r="K3093" s="3"/>
    </row>
    <row r="3094" spans="1:11" ht="22.5" hidden="1" customHeight="1" x14ac:dyDescent="0.25">
      <c r="A3094" s="3">
        <v>2023</v>
      </c>
      <c r="B3094" s="3" t="s">
        <v>123</v>
      </c>
      <c r="C3094" s="5">
        <v>45061</v>
      </c>
      <c r="D3094" s="1" t="s">
        <v>323</v>
      </c>
      <c r="E3094" s="3" t="s">
        <v>99</v>
      </c>
      <c r="F3094" s="66"/>
      <c r="G3094" s="2">
        <v>3000</v>
      </c>
      <c r="H3094" s="4">
        <f t="shared" si="49"/>
        <v>8699.5600000000868</v>
      </c>
      <c r="J3094" s="3" t="s">
        <v>2014</v>
      </c>
      <c r="K3094" s="3"/>
    </row>
    <row r="3095" spans="1:11" ht="22.5" hidden="1" customHeight="1" x14ac:dyDescent="0.25">
      <c r="A3095" s="3">
        <v>2023</v>
      </c>
      <c r="B3095" s="3" t="s">
        <v>123</v>
      </c>
      <c r="C3095" s="5">
        <v>45061</v>
      </c>
      <c r="D3095" s="1" t="s">
        <v>1925</v>
      </c>
      <c r="E3095" s="3" t="s">
        <v>310</v>
      </c>
      <c r="F3095" s="66">
        <v>1400</v>
      </c>
      <c r="H3095" s="4">
        <f t="shared" si="49"/>
        <v>10099.560000000087</v>
      </c>
      <c r="J3095" s="3" t="s">
        <v>2021</v>
      </c>
      <c r="K3095" s="3"/>
    </row>
    <row r="3096" spans="1:11" ht="22.5" hidden="1" customHeight="1" x14ac:dyDescent="0.25">
      <c r="A3096" s="3">
        <v>2023</v>
      </c>
      <c r="B3096" s="3" t="s">
        <v>123</v>
      </c>
      <c r="C3096" s="5">
        <v>45063</v>
      </c>
      <c r="D3096" s="1" t="s">
        <v>359</v>
      </c>
      <c r="E3096" s="3" t="s">
        <v>310</v>
      </c>
      <c r="F3096" s="66">
        <v>7430</v>
      </c>
      <c r="H3096" s="4">
        <f t="shared" si="49"/>
        <v>17529.560000000085</v>
      </c>
      <c r="J3096" s="3" t="s">
        <v>2022</v>
      </c>
      <c r="K3096" s="3"/>
    </row>
    <row r="3097" spans="1:11" ht="22.5" hidden="1" customHeight="1" x14ac:dyDescent="0.25">
      <c r="A3097" s="3">
        <v>2023</v>
      </c>
      <c r="B3097" s="3" t="s">
        <v>123</v>
      </c>
      <c r="C3097" s="5">
        <v>45064</v>
      </c>
      <c r="D3097" s="1" t="s">
        <v>613</v>
      </c>
      <c r="E3097" s="3" t="s">
        <v>310</v>
      </c>
      <c r="F3097" s="66">
        <v>4900</v>
      </c>
      <c r="H3097" s="4">
        <f t="shared" si="49"/>
        <v>22429.560000000085</v>
      </c>
      <c r="J3097" s="3" t="s">
        <v>2023</v>
      </c>
      <c r="K3097" s="3"/>
    </row>
    <row r="3098" spans="1:11" ht="22.5" hidden="1" customHeight="1" x14ac:dyDescent="0.25">
      <c r="A3098" s="3">
        <v>2023</v>
      </c>
      <c r="B3098" s="3" t="s">
        <v>123</v>
      </c>
      <c r="C3098" s="5">
        <v>45064</v>
      </c>
      <c r="D3098" s="1" t="s">
        <v>283</v>
      </c>
      <c r="E3098" s="3" t="s">
        <v>71</v>
      </c>
      <c r="F3098" s="66"/>
      <c r="G3098" s="2">
        <v>8193.9</v>
      </c>
      <c r="H3098" s="4">
        <f t="shared" si="49"/>
        <v>14235.660000000085</v>
      </c>
      <c r="J3098" s="3" t="s">
        <v>2024</v>
      </c>
      <c r="K3098" s="3"/>
    </row>
    <row r="3099" spans="1:11" ht="22.5" hidden="1" customHeight="1" x14ac:dyDescent="0.25">
      <c r="A3099" s="3">
        <v>2023</v>
      </c>
      <c r="B3099" s="3" t="s">
        <v>123</v>
      </c>
      <c r="C3099" s="5">
        <v>45068</v>
      </c>
      <c r="D3099" s="1" t="s">
        <v>283</v>
      </c>
      <c r="E3099" s="3" t="s">
        <v>71</v>
      </c>
      <c r="F3099" s="66"/>
      <c r="G3099" s="2">
        <v>4299.57</v>
      </c>
      <c r="H3099" s="4">
        <f t="shared" si="49"/>
        <v>9936.0900000000856</v>
      </c>
      <c r="J3099" s="3" t="s">
        <v>2036</v>
      </c>
      <c r="K3099" s="3"/>
    </row>
    <row r="3100" spans="1:11" ht="22.5" hidden="1" customHeight="1" x14ac:dyDescent="0.25">
      <c r="A3100" s="3">
        <v>2023</v>
      </c>
      <c r="B3100" s="3" t="s">
        <v>123</v>
      </c>
      <c r="C3100" s="5">
        <v>45068</v>
      </c>
      <c r="D3100" s="1" t="s">
        <v>283</v>
      </c>
      <c r="E3100" s="3" t="s">
        <v>71</v>
      </c>
      <c r="F3100" s="66"/>
      <c r="G3100" s="2">
        <v>4662.83</v>
      </c>
      <c r="H3100" s="4">
        <f t="shared" si="49"/>
        <v>5273.2600000000857</v>
      </c>
      <c r="J3100" s="3" t="s">
        <v>2035</v>
      </c>
      <c r="K3100" s="3"/>
    </row>
    <row r="3101" spans="1:11" ht="22.5" hidden="1" customHeight="1" x14ac:dyDescent="0.25">
      <c r="A3101" s="3">
        <v>2023</v>
      </c>
      <c r="B3101" s="3" t="s">
        <v>123</v>
      </c>
      <c r="C3101" s="5">
        <v>45068</v>
      </c>
      <c r="D3101" s="1" t="s">
        <v>316</v>
      </c>
      <c r="E3101" s="3" t="s">
        <v>99</v>
      </c>
      <c r="F3101" s="66">
        <v>40000</v>
      </c>
      <c r="H3101" s="4">
        <f t="shared" si="49"/>
        <v>45273.260000000082</v>
      </c>
      <c r="J3101" s="3" t="s">
        <v>2037</v>
      </c>
      <c r="K3101" s="3"/>
    </row>
    <row r="3102" spans="1:11" ht="22.5" hidden="1" customHeight="1" x14ac:dyDescent="0.25">
      <c r="A3102" s="3">
        <v>2023</v>
      </c>
      <c r="B3102" s="3" t="s">
        <v>123</v>
      </c>
      <c r="C3102" s="5">
        <v>45068</v>
      </c>
      <c r="D3102" s="1" t="s">
        <v>323</v>
      </c>
      <c r="E3102" s="3" t="s">
        <v>99</v>
      </c>
      <c r="F3102" s="66"/>
      <c r="G3102" s="2">
        <v>3000</v>
      </c>
      <c r="H3102" s="4">
        <f t="shared" si="49"/>
        <v>42273.260000000082</v>
      </c>
      <c r="J3102" s="3" t="s">
        <v>2039</v>
      </c>
      <c r="K3102" s="3"/>
    </row>
    <row r="3103" spans="1:11" ht="22.5" hidden="1" customHeight="1" x14ac:dyDescent="0.25">
      <c r="A3103" s="3">
        <v>2023</v>
      </c>
      <c r="B3103" s="3" t="s">
        <v>123</v>
      </c>
      <c r="C3103" s="5">
        <v>45069</v>
      </c>
      <c r="D3103" s="1" t="s">
        <v>405</v>
      </c>
      <c r="E3103" s="3" t="s">
        <v>310</v>
      </c>
      <c r="F3103" s="66">
        <v>24229.81</v>
      </c>
      <c r="H3103" s="4">
        <f t="shared" si="49"/>
        <v>66503.07000000008</v>
      </c>
      <c r="J3103" s="3" t="s">
        <v>2040</v>
      </c>
      <c r="K3103" s="3"/>
    </row>
    <row r="3104" spans="1:11" ht="22.5" hidden="1" customHeight="1" x14ac:dyDescent="0.25">
      <c r="A3104" s="3">
        <v>2023</v>
      </c>
      <c r="B3104" s="3" t="s">
        <v>123</v>
      </c>
      <c r="C3104" s="5">
        <v>45070</v>
      </c>
      <c r="D3104" s="1" t="s">
        <v>461</v>
      </c>
      <c r="E3104" s="3" t="s">
        <v>310</v>
      </c>
      <c r="F3104" s="66">
        <v>2300</v>
      </c>
      <c r="H3104" s="4">
        <f t="shared" si="49"/>
        <v>68803.07000000008</v>
      </c>
      <c r="J3104" s="3" t="s">
        <v>2041</v>
      </c>
      <c r="K3104" s="3"/>
    </row>
    <row r="3105" spans="1:11" ht="22.5" hidden="1" customHeight="1" x14ac:dyDescent="0.25">
      <c r="A3105" s="3">
        <v>2023</v>
      </c>
      <c r="B3105" s="3" t="s">
        <v>123</v>
      </c>
      <c r="C3105" s="5">
        <v>45070</v>
      </c>
      <c r="D3105" s="1" t="s">
        <v>183</v>
      </c>
      <c r="E3105" s="3" t="s">
        <v>310</v>
      </c>
      <c r="F3105" s="66">
        <v>3480</v>
      </c>
      <c r="H3105" s="4">
        <f t="shared" si="49"/>
        <v>72283.07000000008</v>
      </c>
      <c r="J3105" s="3" t="s">
        <v>2042</v>
      </c>
      <c r="K3105" s="3"/>
    </row>
    <row r="3106" spans="1:11" ht="22.5" hidden="1" customHeight="1" x14ac:dyDescent="0.25">
      <c r="A3106" s="3">
        <v>2023</v>
      </c>
      <c r="B3106" s="3" t="s">
        <v>123</v>
      </c>
      <c r="C3106" s="5">
        <v>45071</v>
      </c>
      <c r="D3106" s="1" t="s">
        <v>323</v>
      </c>
      <c r="E3106" s="3" t="s">
        <v>99</v>
      </c>
      <c r="F3106" s="66"/>
      <c r="G3106" s="2">
        <v>3000</v>
      </c>
      <c r="H3106" s="4">
        <f t="shared" si="49"/>
        <v>69283.07000000008</v>
      </c>
      <c r="J3106" s="3" t="s">
        <v>2043</v>
      </c>
      <c r="K3106" s="3"/>
    </row>
    <row r="3107" spans="1:11" ht="22.5" hidden="1" customHeight="1" x14ac:dyDescent="0.25">
      <c r="A3107" s="3">
        <v>2023</v>
      </c>
      <c r="B3107" s="3" t="s">
        <v>123</v>
      </c>
      <c r="C3107" s="5">
        <v>45072</v>
      </c>
      <c r="D3107" s="1" t="s">
        <v>313</v>
      </c>
      <c r="E3107" s="3" t="s">
        <v>99</v>
      </c>
      <c r="F3107" s="66">
        <v>50000</v>
      </c>
      <c r="H3107" s="4">
        <f t="shared" si="49"/>
        <v>119283.07000000008</v>
      </c>
      <c r="J3107" s="3" t="s">
        <v>2077</v>
      </c>
      <c r="K3107" s="3"/>
    </row>
    <row r="3108" spans="1:11" ht="22.5" hidden="1" customHeight="1" x14ac:dyDescent="0.25">
      <c r="A3108" s="3">
        <v>2023</v>
      </c>
      <c r="B3108" s="3" t="s">
        <v>123</v>
      </c>
      <c r="C3108" s="5">
        <v>45072</v>
      </c>
      <c r="D3108" s="1" t="s">
        <v>613</v>
      </c>
      <c r="E3108" s="3" t="s">
        <v>310</v>
      </c>
      <c r="F3108" s="66">
        <v>3900</v>
      </c>
      <c r="H3108" s="4">
        <f t="shared" si="49"/>
        <v>123183.07000000008</v>
      </c>
      <c r="J3108" s="3" t="s">
        <v>2048</v>
      </c>
      <c r="K3108" s="3"/>
    </row>
    <row r="3109" spans="1:11" ht="22.5" hidden="1" customHeight="1" x14ac:dyDescent="0.25">
      <c r="A3109" s="3">
        <v>2023</v>
      </c>
      <c r="B3109" s="3" t="s">
        <v>123</v>
      </c>
      <c r="C3109" s="5">
        <v>45072</v>
      </c>
      <c r="D3109" s="1" t="s">
        <v>548</v>
      </c>
      <c r="E3109" s="3" t="s">
        <v>310</v>
      </c>
      <c r="F3109" s="66">
        <v>1350</v>
      </c>
      <c r="H3109" s="4">
        <f t="shared" si="49"/>
        <v>124533.07000000008</v>
      </c>
      <c r="J3109" s="3" t="s">
        <v>2049</v>
      </c>
      <c r="K3109" s="3"/>
    </row>
    <row r="3110" spans="1:11" ht="22.5" hidden="1" customHeight="1" x14ac:dyDescent="0.25">
      <c r="A3110" s="3">
        <v>2023</v>
      </c>
      <c r="B3110" s="3" t="s">
        <v>123</v>
      </c>
      <c r="C3110" s="5">
        <v>45073</v>
      </c>
      <c r="D3110" s="1" t="s">
        <v>2044</v>
      </c>
      <c r="E3110" s="3" t="s">
        <v>1960</v>
      </c>
      <c r="G3110" s="2">
        <v>1050</v>
      </c>
      <c r="H3110" s="4">
        <f t="shared" si="49"/>
        <v>123483.07000000008</v>
      </c>
      <c r="J3110" s="3" t="s">
        <v>2050</v>
      </c>
      <c r="K3110" s="3"/>
    </row>
    <row r="3111" spans="1:11" ht="22.5" hidden="1" customHeight="1" x14ac:dyDescent="0.25">
      <c r="A3111" s="3">
        <v>2023</v>
      </c>
      <c r="B3111" s="3" t="s">
        <v>123</v>
      </c>
      <c r="C3111" s="5">
        <v>45073</v>
      </c>
      <c r="D3111" s="1" t="s">
        <v>565</v>
      </c>
      <c r="E3111" s="3" t="s">
        <v>71</v>
      </c>
      <c r="G3111" s="2">
        <v>800</v>
      </c>
      <c r="H3111" s="4">
        <f t="shared" si="49"/>
        <v>122683.07000000008</v>
      </c>
      <c r="J3111" s="3" t="s">
        <v>2051</v>
      </c>
      <c r="K3111" s="3"/>
    </row>
    <row r="3112" spans="1:11" ht="22.5" hidden="1" customHeight="1" x14ac:dyDescent="0.25">
      <c r="A3112" s="3">
        <v>2023</v>
      </c>
      <c r="B3112" s="3" t="s">
        <v>123</v>
      </c>
      <c r="C3112" s="5">
        <v>45073</v>
      </c>
      <c r="D3112" s="1" t="s">
        <v>2045</v>
      </c>
      <c r="E3112" s="3" t="s">
        <v>1960</v>
      </c>
      <c r="G3112" s="2">
        <v>275</v>
      </c>
      <c r="H3112" s="4">
        <f t="shared" si="49"/>
        <v>122408.07000000008</v>
      </c>
      <c r="J3112" s="3" t="s">
        <v>2052</v>
      </c>
      <c r="K3112" s="3"/>
    </row>
    <row r="3113" spans="1:11" ht="22.5" hidden="1" customHeight="1" x14ac:dyDescent="0.25">
      <c r="A3113" s="3">
        <v>2023</v>
      </c>
      <c r="B3113" s="3" t="s">
        <v>123</v>
      </c>
      <c r="C3113" s="5">
        <v>45073</v>
      </c>
      <c r="D3113" s="1" t="s">
        <v>483</v>
      </c>
      <c r="E3113" s="3" t="s">
        <v>71</v>
      </c>
      <c r="G3113" s="2">
        <v>4550</v>
      </c>
      <c r="H3113" s="4">
        <f t="shared" si="49"/>
        <v>117858.07000000008</v>
      </c>
      <c r="J3113" s="3" t="s">
        <v>2053</v>
      </c>
      <c r="K3113" s="3"/>
    </row>
    <row r="3114" spans="1:11" ht="22.5" hidden="1" customHeight="1" x14ac:dyDescent="0.25">
      <c r="A3114" s="3">
        <v>2023</v>
      </c>
      <c r="B3114" s="3" t="s">
        <v>123</v>
      </c>
      <c r="C3114" s="5">
        <v>45073</v>
      </c>
      <c r="D3114" s="1" t="s">
        <v>541</v>
      </c>
      <c r="E3114" s="3" t="s">
        <v>71</v>
      </c>
      <c r="G3114" s="2">
        <v>12762</v>
      </c>
      <c r="H3114" s="4">
        <f t="shared" si="49"/>
        <v>105096.07000000008</v>
      </c>
      <c r="J3114" s="3" t="s">
        <v>2054</v>
      </c>
      <c r="K3114" s="3"/>
    </row>
    <row r="3115" spans="1:11" ht="22.5" hidden="1" customHeight="1" x14ac:dyDescent="0.25">
      <c r="A3115" s="3">
        <v>2023</v>
      </c>
      <c r="B3115" s="3" t="s">
        <v>123</v>
      </c>
      <c r="C3115" s="5">
        <v>45073</v>
      </c>
      <c r="D3115" s="1" t="s">
        <v>541</v>
      </c>
      <c r="E3115" s="3" t="s">
        <v>71</v>
      </c>
      <c r="G3115" s="2">
        <v>500</v>
      </c>
      <c r="H3115" s="4">
        <f t="shared" si="49"/>
        <v>104596.07000000008</v>
      </c>
      <c r="J3115" s="3" t="s">
        <v>2055</v>
      </c>
      <c r="K3115" s="3"/>
    </row>
    <row r="3116" spans="1:11" ht="22.5" hidden="1" customHeight="1" x14ac:dyDescent="0.25">
      <c r="A3116" s="3">
        <v>2023</v>
      </c>
      <c r="B3116" s="3" t="s">
        <v>123</v>
      </c>
      <c r="C3116" s="5">
        <v>45073</v>
      </c>
      <c r="D3116" s="1" t="s">
        <v>404</v>
      </c>
      <c r="E3116" s="3" t="s">
        <v>71</v>
      </c>
      <c r="G3116" s="2">
        <v>12150</v>
      </c>
      <c r="H3116" s="4">
        <f t="shared" si="49"/>
        <v>92446.07000000008</v>
      </c>
      <c r="J3116" s="3" t="s">
        <v>2056</v>
      </c>
      <c r="K3116" s="3"/>
    </row>
    <row r="3117" spans="1:11" ht="22.5" hidden="1" customHeight="1" x14ac:dyDescent="0.25">
      <c r="A3117" s="3">
        <v>2023</v>
      </c>
      <c r="B3117" s="3" t="s">
        <v>123</v>
      </c>
      <c r="C3117" s="5">
        <v>45073</v>
      </c>
      <c r="D3117" s="1" t="s">
        <v>513</v>
      </c>
      <c r="E3117" s="3" t="s">
        <v>71</v>
      </c>
      <c r="G3117" s="2">
        <v>8255</v>
      </c>
      <c r="H3117" s="4">
        <f t="shared" si="49"/>
        <v>84191.07000000008</v>
      </c>
      <c r="J3117" s="3" t="s">
        <v>2057</v>
      </c>
      <c r="K3117" s="3"/>
    </row>
    <row r="3118" spans="1:11" ht="22.5" hidden="1" customHeight="1" x14ac:dyDescent="0.25">
      <c r="A3118" s="3">
        <v>2023</v>
      </c>
      <c r="B3118" s="3" t="s">
        <v>123</v>
      </c>
      <c r="C3118" s="5">
        <v>45073</v>
      </c>
      <c r="D3118" s="1" t="s">
        <v>504</v>
      </c>
      <c r="E3118" s="3" t="s">
        <v>71</v>
      </c>
      <c r="G3118" s="2">
        <v>7276.46</v>
      </c>
      <c r="H3118" s="4">
        <f t="shared" si="49"/>
        <v>76914.610000000073</v>
      </c>
      <c r="J3118" s="3" t="s">
        <v>2058</v>
      </c>
      <c r="K3118" s="3"/>
    </row>
    <row r="3119" spans="1:11" ht="22.5" hidden="1" customHeight="1" x14ac:dyDescent="0.25">
      <c r="A3119" s="3">
        <v>2023</v>
      </c>
      <c r="B3119" s="3" t="s">
        <v>123</v>
      </c>
      <c r="C3119" s="5">
        <v>45073</v>
      </c>
      <c r="D3119" s="1" t="s">
        <v>611</v>
      </c>
      <c r="E3119" s="3" t="s">
        <v>71</v>
      </c>
      <c r="G3119" s="2">
        <v>2406</v>
      </c>
      <c r="H3119" s="4">
        <f t="shared" si="49"/>
        <v>74508.610000000073</v>
      </c>
      <c r="J3119" s="3" t="s">
        <v>2059</v>
      </c>
      <c r="K3119" s="3"/>
    </row>
    <row r="3120" spans="1:11" ht="22.5" hidden="1" customHeight="1" x14ac:dyDescent="0.25">
      <c r="A3120" s="3">
        <v>2023</v>
      </c>
      <c r="B3120" s="3" t="s">
        <v>123</v>
      </c>
      <c r="C3120" s="5">
        <v>45073</v>
      </c>
      <c r="D3120" s="1" t="s">
        <v>111</v>
      </c>
      <c r="E3120" s="3" t="s">
        <v>71</v>
      </c>
      <c r="G3120" s="2">
        <v>1900</v>
      </c>
      <c r="H3120" s="4">
        <f t="shared" si="49"/>
        <v>72608.610000000073</v>
      </c>
      <c r="J3120" s="3" t="s">
        <v>2060</v>
      </c>
      <c r="K3120" s="3"/>
    </row>
    <row r="3121" spans="1:11" ht="22.5" hidden="1" customHeight="1" x14ac:dyDescent="0.25">
      <c r="A3121" s="3">
        <v>2023</v>
      </c>
      <c r="B3121" s="3" t="s">
        <v>123</v>
      </c>
      <c r="C3121" s="5">
        <v>45073</v>
      </c>
      <c r="D3121" s="1" t="s">
        <v>25</v>
      </c>
      <c r="E3121" s="3" t="s">
        <v>71</v>
      </c>
      <c r="G3121" s="2">
        <v>4050</v>
      </c>
      <c r="H3121" s="4">
        <f t="shared" si="49"/>
        <v>68558.610000000073</v>
      </c>
      <c r="J3121" s="3" t="s">
        <v>2061</v>
      </c>
      <c r="K3121" s="3"/>
    </row>
    <row r="3122" spans="1:11" ht="22.5" hidden="1" customHeight="1" x14ac:dyDescent="0.25">
      <c r="A3122" s="3">
        <v>2023</v>
      </c>
      <c r="B3122" s="3" t="s">
        <v>123</v>
      </c>
      <c r="C3122" s="5">
        <v>45073</v>
      </c>
      <c r="D3122" s="1" t="s">
        <v>77</v>
      </c>
      <c r="E3122" s="3" t="s">
        <v>71</v>
      </c>
      <c r="G3122" s="2">
        <v>5400</v>
      </c>
      <c r="H3122" s="4">
        <f t="shared" si="49"/>
        <v>63158.610000000073</v>
      </c>
      <c r="J3122" s="3" t="s">
        <v>2062</v>
      </c>
      <c r="K3122" s="3"/>
    </row>
    <row r="3123" spans="1:11" ht="22.5" hidden="1" customHeight="1" x14ac:dyDescent="0.25">
      <c r="A3123" s="3">
        <v>2023</v>
      </c>
      <c r="B3123" s="3" t="s">
        <v>123</v>
      </c>
      <c r="C3123" s="5">
        <v>45073</v>
      </c>
      <c r="D3123" s="1" t="s">
        <v>547</v>
      </c>
      <c r="E3123" s="3" t="s">
        <v>71</v>
      </c>
      <c r="G3123" s="2">
        <v>800</v>
      </c>
      <c r="H3123" s="4">
        <f t="shared" si="49"/>
        <v>62358.610000000073</v>
      </c>
      <c r="J3123" s="3" t="s">
        <v>2063</v>
      </c>
      <c r="K3123" s="3"/>
    </row>
    <row r="3124" spans="1:11" ht="22.5" hidden="1" customHeight="1" x14ac:dyDescent="0.25">
      <c r="A3124" s="3">
        <v>2023</v>
      </c>
      <c r="B3124" s="3" t="s">
        <v>123</v>
      </c>
      <c r="C3124" s="5">
        <v>45073</v>
      </c>
      <c r="D3124" s="1" t="s">
        <v>484</v>
      </c>
      <c r="E3124" s="3" t="s">
        <v>71</v>
      </c>
      <c r="G3124" s="2">
        <v>4800</v>
      </c>
      <c r="H3124" s="4">
        <f t="shared" si="49"/>
        <v>57558.610000000073</v>
      </c>
      <c r="J3124" s="3" t="s">
        <v>2064</v>
      </c>
      <c r="K3124" s="3"/>
    </row>
    <row r="3125" spans="1:11" ht="22.5" hidden="1" customHeight="1" x14ac:dyDescent="0.25">
      <c r="A3125" s="3">
        <v>2023</v>
      </c>
      <c r="B3125" s="3" t="s">
        <v>123</v>
      </c>
      <c r="C3125" s="5">
        <v>45073</v>
      </c>
      <c r="D3125" s="1" t="s">
        <v>1505</v>
      </c>
      <c r="E3125" s="3" t="s">
        <v>71</v>
      </c>
      <c r="G3125" s="2">
        <v>2150</v>
      </c>
      <c r="H3125" s="4">
        <f t="shared" si="49"/>
        <v>55408.610000000073</v>
      </c>
      <c r="J3125" s="3" t="s">
        <v>2065</v>
      </c>
      <c r="K3125" s="3"/>
    </row>
    <row r="3126" spans="1:11" ht="22.5" hidden="1" customHeight="1" x14ac:dyDescent="0.25">
      <c r="A3126" s="3">
        <v>2023</v>
      </c>
      <c r="B3126" s="3" t="s">
        <v>123</v>
      </c>
      <c r="C3126" s="5">
        <v>45073</v>
      </c>
      <c r="D3126" s="1" t="s">
        <v>151</v>
      </c>
      <c r="E3126" s="3" t="s">
        <v>71</v>
      </c>
      <c r="G3126" s="2">
        <v>480</v>
      </c>
      <c r="H3126" s="4">
        <f t="shared" si="49"/>
        <v>54928.610000000073</v>
      </c>
      <c r="J3126" s="3" t="s">
        <v>2066</v>
      </c>
      <c r="K3126" s="3"/>
    </row>
    <row r="3127" spans="1:11" ht="22.5" hidden="1" customHeight="1" x14ac:dyDescent="0.25">
      <c r="A3127" s="3">
        <v>2023</v>
      </c>
      <c r="B3127" s="3" t="s">
        <v>123</v>
      </c>
      <c r="C3127" s="5">
        <v>45073</v>
      </c>
      <c r="D3127" s="1" t="s">
        <v>610</v>
      </c>
      <c r="E3127" s="3" t="s">
        <v>71</v>
      </c>
      <c r="G3127" s="2">
        <v>4200</v>
      </c>
      <c r="H3127" s="4">
        <f t="shared" si="49"/>
        <v>50728.610000000073</v>
      </c>
      <c r="J3127" s="3" t="s">
        <v>2067</v>
      </c>
      <c r="K3127" s="3"/>
    </row>
    <row r="3128" spans="1:11" ht="22.5" hidden="1" customHeight="1" x14ac:dyDescent="0.25">
      <c r="A3128" s="3">
        <v>2023</v>
      </c>
      <c r="B3128" s="3" t="s">
        <v>123</v>
      </c>
      <c r="C3128" s="5">
        <v>45073</v>
      </c>
      <c r="D3128" s="1" t="s">
        <v>573</v>
      </c>
      <c r="E3128" s="3" t="s">
        <v>71</v>
      </c>
      <c r="G3128" s="2">
        <v>2108</v>
      </c>
      <c r="H3128" s="4">
        <f t="shared" si="49"/>
        <v>48620.610000000073</v>
      </c>
      <c r="J3128" s="3" t="s">
        <v>2068</v>
      </c>
      <c r="K3128" s="3"/>
    </row>
    <row r="3129" spans="1:11" ht="22.5" hidden="1" customHeight="1" x14ac:dyDescent="0.25">
      <c r="A3129" s="3">
        <v>2023</v>
      </c>
      <c r="B3129" s="3" t="s">
        <v>123</v>
      </c>
      <c r="C3129" s="5">
        <v>45073</v>
      </c>
      <c r="D3129" s="1" t="s">
        <v>502</v>
      </c>
      <c r="E3129" s="3" t="s">
        <v>71</v>
      </c>
      <c r="G3129" s="2">
        <v>24214.799999999999</v>
      </c>
      <c r="H3129" s="4">
        <f t="shared" si="49"/>
        <v>24405.810000000074</v>
      </c>
      <c r="J3129" s="3" t="s">
        <v>2069</v>
      </c>
      <c r="K3129" s="3"/>
    </row>
    <row r="3130" spans="1:11" ht="22.5" hidden="1" customHeight="1" x14ac:dyDescent="0.25">
      <c r="A3130" s="3">
        <v>2023</v>
      </c>
      <c r="B3130" s="3" t="s">
        <v>123</v>
      </c>
      <c r="C3130" s="5">
        <v>45073</v>
      </c>
      <c r="D3130" s="1" t="s">
        <v>501</v>
      </c>
      <c r="E3130" s="3" t="s">
        <v>71</v>
      </c>
      <c r="G3130" s="2">
        <v>5000</v>
      </c>
      <c r="H3130" s="4">
        <f t="shared" si="49"/>
        <v>19405.810000000074</v>
      </c>
      <c r="J3130" s="3" t="s">
        <v>2070</v>
      </c>
      <c r="K3130" s="3"/>
    </row>
    <row r="3131" spans="1:11" ht="22.5" hidden="1" customHeight="1" x14ac:dyDescent="0.25">
      <c r="A3131" s="3">
        <v>2023</v>
      </c>
      <c r="B3131" s="3" t="s">
        <v>123</v>
      </c>
      <c r="C3131" s="5">
        <v>45073</v>
      </c>
      <c r="D3131" s="1" t="s">
        <v>562</v>
      </c>
      <c r="E3131" s="3" t="s">
        <v>71</v>
      </c>
      <c r="G3131" s="2">
        <v>148.69999999999999</v>
      </c>
      <c r="H3131" s="4">
        <f t="shared" si="49"/>
        <v>19257.110000000073</v>
      </c>
      <c r="J3131" s="3" t="s">
        <v>2071</v>
      </c>
      <c r="K3131" s="3"/>
    </row>
    <row r="3132" spans="1:11" ht="22.5" hidden="1" customHeight="1" x14ac:dyDescent="0.25">
      <c r="A3132" s="3">
        <v>2023</v>
      </c>
      <c r="B3132" s="3" t="s">
        <v>123</v>
      </c>
      <c r="C3132" s="5">
        <v>45073</v>
      </c>
      <c r="D3132" s="1" t="s">
        <v>324</v>
      </c>
      <c r="E3132" s="3" t="s">
        <v>71</v>
      </c>
      <c r="G3132" s="2">
        <v>2550</v>
      </c>
      <c r="H3132" s="4">
        <f t="shared" si="49"/>
        <v>16707.110000000073</v>
      </c>
      <c r="J3132" s="3" t="s">
        <v>2072</v>
      </c>
      <c r="K3132" s="3"/>
    </row>
    <row r="3133" spans="1:11" ht="22.5" hidden="1" customHeight="1" x14ac:dyDescent="0.25">
      <c r="A3133" s="3">
        <v>2023</v>
      </c>
      <c r="B3133" s="3" t="s">
        <v>123</v>
      </c>
      <c r="C3133" s="5">
        <v>45073</v>
      </c>
      <c r="D3133" s="1" t="s">
        <v>1261</v>
      </c>
      <c r="E3133" s="3" t="s">
        <v>71</v>
      </c>
      <c r="G3133" s="2">
        <v>1550</v>
      </c>
      <c r="H3133" s="4">
        <f t="shared" si="49"/>
        <v>15157.110000000073</v>
      </c>
      <c r="J3133" s="3" t="s">
        <v>2073</v>
      </c>
      <c r="K3133" s="3"/>
    </row>
    <row r="3134" spans="1:11" ht="22.5" hidden="1" customHeight="1" x14ac:dyDescent="0.25">
      <c r="A3134" s="3">
        <v>2023</v>
      </c>
      <c r="B3134" s="3" t="s">
        <v>123</v>
      </c>
      <c r="C3134" s="5">
        <v>45073</v>
      </c>
      <c r="D3134" s="1" t="s">
        <v>261</v>
      </c>
      <c r="E3134" s="3" t="s">
        <v>71</v>
      </c>
      <c r="G3134" s="2">
        <v>4830</v>
      </c>
      <c r="H3134" s="4">
        <f t="shared" si="49"/>
        <v>10327.110000000073</v>
      </c>
      <c r="J3134" s="3" t="s">
        <v>2074</v>
      </c>
      <c r="K3134" s="3"/>
    </row>
    <row r="3135" spans="1:11" ht="22.5" hidden="1" customHeight="1" x14ac:dyDescent="0.25">
      <c r="A3135" s="3">
        <v>2023</v>
      </c>
      <c r="B3135" s="3" t="s">
        <v>123</v>
      </c>
      <c r="C3135" s="5">
        <v>45073</v>
      </c>
      <c r="D3135" s="1" t="s">
        <v>462</v>
      </c>
      <c r="E3135" s="3" t="s">
        <v>71</v>
      </c>
      <c r="F3135" s="66"/>
      <c r="G3135" s="2">
        <v>3600</v>
      </c>
      <c r="H3135" s="4">
        <f t="shared" si="49"/>
        <v>6727.1100000000733</v>
      </c>
      <c r="J3135" s="3" t="s">
        <v>2075</v>
      </c>
      <c r="K3135" s="3"/>
    </row>
    <row r="3136" spans="1:11" ht="22.5" hidden="1" customHeight="1" x14ac:dyDescent="0.25">
      <c r="A3136" s="3">
        <v>2023</v>
      </c>
      <c r="B3136" s="3" t="s">
        <v>123</v>
      </c>
      <c r="C3136" s="5">
        <v>45075</v>
      </c>
      <c r="D3136" s="1" t="s">
        <v>285</v>
      </c>
      <c r="E3136" s="3" t="s">
        <v>99</v>
      </c>
      <c r="G3136" s="2">
        <v>1902</v>
      </c>
      <c r="H3136" s="4">
        <f t="shared" si="49"/>
        <v>4825.1100000000733</v>
      </c>
      <c r="J3136" s="3" t="s">
        <v>2076</v>
      </c>
      <c r="K3136" s="3"/>
    </row>
    <row r="3137" spans="1:11" s="24" customFormat="1" ht="22.5" hidden="1" customHeight="1" thickBot="1" x14ac:dyDescent="0.3">
      <c r="A3137" s="34">
        <v>2023</v>
      </c>
      <c r="B3137" s="34" t="s">
        <v>123</v>
      </c>
      <c r="C3137" s="19">
        <v>45077</v>
      </c>
      <c r="D3137" s="24" t="s">
        <v>323</v>
      </c>
      <c r="E3137" s="34" t="s">
        <v>99</v>
      </c>
      <c r="F3137" s="21"/>
      <c r="G3137" s="21">
        <v>3000</v>
      </c>
      <c r="H3137" s="22">
        <f t="shared" si="49"/>
        <v>1825.1100000000733</v>
      </c>
      <c r="J3137" s="34" t="s">
        <v>2084</v>
      </c>
      <c r="K3137" s="34"/>
    </row>
    <row r="3138" spans="1:11" ht="22.5" hidden="1" customHeight="1" x14ac:dyDescent="0.25">
      <c r="A3138" s="3">
        <v>2023</v>
      </c>
      <c r="B3138" s="3" t="s">
        <v>132</v>
      </c>
      <c r="C3138" s="5">
        <v>45078</v>
      </c>
      <c r="D3138" s="1" t="s">
        <v>312</v>
      </c>
      <c r="E3138" s="3" t="s">
        <v>99</v>
      </c>
      <c r="G3138" s="2">
        <v>40</v>
      </c>
      <c r="H3138" s="4">
        <f t="shared" si="49"/>
        <v>1785.1100000000733</v>
      </c>
      <c r="J3138" s="3" t="s">
        <v>2087</v>
      </c>
      <c r="K3138" s="3"/>
    </row>
    <row r="3139" spans="1:11" ht="22.5" hidden="1" customHeight="1" x14ac:dyDescent="0.25">
      <c r="A3139" s="3">
        <v>2023</v>
      </c>
      <c r="B3139" s="3" t="s">
        <v>132</v>
      </c>
      <c r="C3139" s="5">
        <v>45080</v>
      </c>
      <c r="D3139" s="1" t="s">
        <v>1061</v>
      </c>
      <c r="E3139" s="3" t="s">
        <v>310</v>
      </c>
      <c r="F3139" s="2">
        <v>1800</v>
      </c>
      <c r="H3139" s="4">
        <f t="shared" si="49"/>
        <v>3585.1100000000733</v>
      </c>
      <c r="J3139" s="3" t="s">
        <v>2093</v>
      </c>
      <c r="K3139" s="3"/>
    </row>
    <row r="3140" spans="1:11" ht="22.5" hidden="1" customHeight="1" x14ac:dyDescent="0.25">
      <c r="A3140" s="3">
        <v>2023</v>
      </c>
      <c r="B3140" s="3" t="s">
        <v>132</v>
      </c>
      <c r="C3140" s="5">
        <v>45082</v>
      </c>
      <c r="D3140" s="1" t="s">
        <v>323</v>
      </c>
      <c r="E3140" s="3" t="s">
        <v>99</v>
      </c>
      <c r="G3140" s="2">
        <v>3000</v>
      </c>
      <c r="H3140" s="4">
        <f t="shared" si="49"/>
        <v>585.11000000007334</v>
      </c>
      <c r="J3140" s="3" t="s">
        <v>2088</v>
      </c>
      <c r="K3140" s="3"/>
    </row>
    <row r="3141" spans="1:11" ht="22.5" hidden="1" customHeight="1" x14ac:dyDescent="0.25">
      <c r="A3141" s="3">
        <v>2023</v>
      </c>
      <c r="B3141" s="3" t="s">
        <v>132</v>
      </c>
      <c r="C3141" s="5">
        <v>45083</v>
      </c>
      <c r="D3141" s="1" t="s">
        <v>151</v>
      </c>
      <c r="E3141" s="3" t="s">
        <v>310</v>
      </c>
      <c r="F3141" s="26">
        <v>520</v>
      </c>
      <c r="G3141" s="26"/>
      <c r="H3141" s="4">
        <f t="shared" si="49"/>
        <v>1105.1100000000733</v>
      </c>
      <c r="J3141" s="3" t="s">
        <v>2094</v>
      </c>
      <c r="K3141" s="3"/>
    </row>
    <row r="3142" spans="1:11" ht="22.5" hidden="1" customHeight="1" x14ac:dyDescent="0.25">
      <c r="A3142" s="3">
        <v>2023</v>
      </c>
      <c r="B3142" s="3" t="s">
        <v>132</v>
      </c>
      <c r="C3142" s="5">
        <v>45083</v>
      </c>
      <c r="D3142" s="1" t="s">
        <v>177</v>
      </c>
      <c r="E3142" s="3" t="s">
        <v>310</v>
      </c>
      <c r="F3142" s="2">
        <v>848</v>
      </c>
      <c r="H3142" s="4">
        <f t="shared" si="49"/>
        <v>1953.1100000000733</v>
      </c>
      <c r="J3142" s="3" t="s">
        <v>2100</v>
      </c>
      <c r="K3142" s="3"/>
    </row>
    <row r="3143" spans="1:11" ht="22.5" hidden="1" customHeight="1" x14ac:dyDescent="0.25">
      <c r="A3143" s="3">
        <v>2023</v>
      </c>
      <c r="B3143" s="3" t="s">
        <v>132</v>
      </c>
      <c r="C3143" s="5">
        <v>45084</v>
      </c>
      <c r="D3143" s="1" t="s">
        <v>461</v>
      </c>
      <c r="E3143" s="3" t="s">
        <v>310</v>
      </c>
      <c r="F3143" s="2">
        <v>2550</v>
      </c>
      <c r="H3143" s="4">
        <f t="shared" ref="H3143:H3206" si="50">H3142+F3143-G3143</f>
        <v>4503.1100000000733</v>
      </c>
      <c r="J3143" s="3" t="s">
        <v>2095</v>
      </c>
      <c r="K3143" s="3"/>
    </row>
    <row r="3144" spans="1:11" ht="22.5" hidden="1" customHeight="1" x14ac:dyDescent="0.25">
      <c r="A3144" s="3">
        <v>2023</v>
      </c>
      <c r="B3144" s="3" t="s">
        <v>132</v>
      </c>
      <c r="C3144" s="5">
        <v>45084</v>
      </c>
      <c r="D3144" s="1" t="s">
        <v>158</v>
      </c>
      <c r="E3144" s="3" t="s">
        <v>310</v>
      </c>
      <c r="F3144" s="2">
        <v>11850</v>
      </c>
      <c r="H3144" s="4">
        <f t="shared" si="50"/>
        <v>16353.110000000073</v>
      </c>
      <c r="J3144" s="3" t="s">
        <v>2096</v>
      </c>
      <c r="K3144" s="3"/>
    </row>
    <row r="3145" spans="1:11" ht="22.5" hidden="1" customHeight="1" x14ac:dyDescent="0.25">
      <c r="A3145" s="3">
        <v>2023</v>
      </c>
      <c r="B3145" s="3" t="s">
        <v>132</v>
      </c>
      <c r="C3145" s="5">
        <v>45084</v>
      </c>
      <c r="D3145" s="1" t="s">
        <v>86</v>
      </c>
      <c r="E3145" s="3" t="s">
        <v>99</v>
      </c>
      <c r="G3145" s="2">
        <v>13153.8</v>
      </c>
      <c r="H3145" s="4">
        <f t="shared" si="50"/>
        <v>3199.3100000000741</v>
      </c>
      <c r="J3145" s="3" t="s">
        <v>2089</v>
      </c>
      <c r="K3145" s="3"/>
    </row>
    <row r="3146" spans="1:11" ht="22.5" hidden="1" customHeight="1" x14ac:dyDescent="0.25">
      <c r="A3146" s="3">
        <v>2023</v>
      </c>
      <c r="B3146" s="3" t="s">
        <v>132</v>
      </c>
      <c r="C3146" s="5">
        <v>45084</v>
      </c>
      <c r="D3146" s="1" t="s">
        <v>1479</v>
      </c>
      <c r="E3146" s="3" t="s">
        <v>99</v>
      </c>
      <c r="G3146" s="2">
        <v>950</v>
      </c>
      <c r="H3146" s="4">
        <f t="shared" si="50"/>
        <v>2249.3100000000741</v>
      </c>
      <c r="J3146" s="3" t="s">
        <v>2090</v>
      </c>
      <c r="K3146" s="3"/>
    </row>
    <row r="3147" spans="1:11" ht="22.5" hidden="1" customHeight="1" x14ac:dyDescent="0.25">
      <c r="A3147" s="3">
        <v>2023</v>
      </c>
      <c r="B3147" s="3" t="s">
        <v>132</v>
      </c>
      <c r="C3147" s="5">
        <v>45084</v>
      </c>
      <c r="D3147" s="1" t="s">
        <v>582</v>
      </c>
      <c r="E3147" s="3" t="s">
        <v>310</v>
      </c>
      <c r="F3147" s="2">
        <v>1000</v>
      </c>
      <c r="H3147" s="4">
        <f t="shared" si="50"/>
        <v>3249.3100000000741</v>
      </c>
      <c r="J3147" s="3" t="s">
        <v>2097</v>
      </c>
      <c r="K3147" s="3"/>
    </row>
    <row r="3148" spans="1:11" ht="22.5" hidden="1" customHeight="1" x14ac:dyDescent="0.25">
      <c r="A3148" s="3">
        <v>2023</v>
      </c>
      <c r="B3148" s="3" t="s">
        <v>132</v>
      </c>
      <c r="C3148" s="5">
        <v>45084</v>
      </c>
      <c r="D3148" s="1" t="s">
        <v>564</v>
      </c>
      <c r="E3148" s="3" t="s">
        <v>1960</v>
      </c>
      <c r="G3148" s="2">
        <v>730</v>
      </c>
      <c r="H3148" s="4">
        <f t="shared" si="50"/>
        <v>2519.3100000000741</v>
      </c>
      <c r="J3148" s="3" t="s">
        <v>2098</v>
      </c>
      <c r="K3148" s="3"/>
    </row>
    <row r="3149" spans="1:11" s="36" customFormat="1" ht="22.5" hidden="1" customHeight="1" x14ac:dyDescent="0.25">
      <c r="A3149" s="35">
        <v>2023</v>
      </c>
      <c r="B3149" s="35" t="s">
        <v>132</v>
      </c>
      <c r="C3149" s="63">
        <v>45085</v>
      </c>
      <c r="D3149" s="36" t="s">
        <v>1446</v>
      </c>
      <c r="E3149" s="35" t="s">
        <v>310</v>
      </c>
      <c r="F3149" s="25">
        <v>1000</v>
      </c>
      <c r="G3149" s="25"/>
      <c r="H3149" s="70">
        <f t="shared" si="50"/>
        <v>3519.3100000000741</v>
      </c>
      <c r="I3149" s="36" t="s">
        <v>2178</v>
      </c>
      <c r="J3149" s="35" t="s">
        <v>3379</v>
      </c>
      <c r="K3149" s="146" t="s">
        <v>3380</v>
      </c>
    </row>
    <row r="3150" spans="1:11" ht="22.5" hidden="1" customHeight="1" x14ac:dyDescent="0.25">
      <c r="A3150" s="3">
        <v>2023</v>
      </c>
      <c r="B3150" s="3" t="s">
        <v>132</v>
      </c>
      <c r="C3150" s="5">
        <v>45085</v>
      </c>
      <c r="D3150" s="1" t="s">
        <v>323</v>
      </c>
      <c r="E3150" s="3" t="s">
        <v>99</v>
      </c>
      <c r="G3150" s="2">
        <v>3000</v>
      </c>
      <c r="H3150" s="4">
        <f t="shared" si="50"/>
        <v>519.31000000007407</v>
      </c>
      <c r="J3150" s="3" t="s">
        <v>2091</v>
      </c>
      <c r="K3150" s="3"/>
    </row>
    <row r="3151" spans="1:11" ht="22.5" hidden="1" customHeight="1" x14ac:dyDescent="0.25">
      <c r="A3151" s="3">
        <v>2023</v>
      </c>
      <c r="B3151" s="3" t="s">
        <v>132</v>
      </c>
      <c r="C3151" s="5">
        <v>45089</v>
      </c>
      <c r="D3151" s="1" t="s">
        <v>313</v>
      </c>
      <c r="E3151" s="3" t="s">
        <v>99</v>
      </c>
      <c r="F3151" s="2">
        <v>10000</v>
      </c>
      <c r="H3151" s="4">
        <f t="shared" si="50"/>
        <v>10519.310000000074</v>
      </c>
      <c r="J3151" s="3" t="s">
        <v>2099</v>
      </c>
      <c r="K3151" s="3"/>
    </row>
    <row r="3152" spans="1:11" ht="22.5" hidden="1" customHeight="1" x14ac:dyDescent="0.25">
      <c r="A3152" s="3">
        <v>2023</v>
      </c>
      <c r="B3152" s="3" t="s">
        <v>132</v>
      </c>
      <c r="C3152" s="5">
        <v>45089</v>
      </c>
      <c r="D3152" s="1" t="s">
        <v>323</v>
      </c>
      <c r="E3152" s="3" t="s">
        <v>99</v>
      </c>
      <c r="G3152" s="2">
        <v>3000</v>
      </c>
      <c r="H3152" s="4">
        <f t="shared" si="50"/>
        <v>7519.3100000000741</v>
      </c>
      <c r="J3152" s="3" t="s">
        <v>2092</v>
      </c>
      <c r="K3152" s="3"/>
    </row>
    <row r="3153" spans="1:11" ht="22.5" hidden="1" customHeight="1" x14ac:dyDescent="0.25">
      <c r="A3153" s="3">
        <v>2023</v>
      </c>
      <c r="B3153" s="3" t="s">
        <v>132</v>
      </c>
      <c r="C3153" s="5">
        <v>45090</v>
      </c>
      <c r="D3153" s="1" t="s">
        <v>376</v>
      </c>
      <c r="E3153" s="3" t="s">
        <v>71</v>
      </c>
      <c r="G3153" s="2">
        <v>1200</v>
      </c>
      <c r="H3153" s="4">
        <f t="shared" si="50"/>
        <v>6319.3100000000741</v>
      </c>
      <c r="J3153" s="3" t="s">
        <v>2116</v>
      </c>
      <c r="K3153" s="3"/>
    </row>
    <row r="3154" spans="1:11" ht="22.5" hidden="1" customHeight="1" x14ac:dyDescent="0.25">
      <c r="A3154" s="3">
        <v>2023</v>
      </c>
      <c r="B3154" s="3" t="s">
        <v>132</v>
      </c>
      <c r="C3154" s="5">
        <v>45090</v>
      </c>
      <c r="D3154" s="1" t="s">
        <v>615</v>
      </c>
      <c r="E3154" s="3" t="s">
        <v>99</v>
      </c>
      <c r="G3154" s="2">
        <v>600</v>
      </c>
      <c r="H3154" s="4">
        <f t="shared" si="50"/>
        <v>5719.3100000000741</v>
      </c>
      <c r="J3154" s="3" t="s">
        <v>2118</v>
      </c>
      <c r="K3154" s="3"/>
    </row>
    <row r="3155" spans="1:11" ht="22.5" hidden="1" customHeight="1" x14ac:dyDescent="0.25">
      <c r="A3155" s="3">
        <v>2023</v>
      </c>
      <c r="B3155" s="3" t="s">
        <v>132</v>
      </c>
      <c r="C3155" s="5">
        <v>45091</v>
      </c>
      <c r="D3155" s="1" t="s">
        <v>608</v>
      </c>
      <c r="E3155" s="3" t="s">
        <v>310</v>
      </c>
      <c r="F3155" s="2">
        <v>1250</v>
      </c>
      <c r="H3155" s="4">
        <f t="shared" si="50"/>
        <v>6969.3100000000741</v>
      </c>
      <c r="J3155" s="3" t="s">
        <v>2112</v>
      </c>
      <c r="K3155" s="3"/>
    </row>
    <row r="3156" spans="1:11" ht="22.5" hidden="1" customHeight="1" x14ac:dyDescent="0.25">
      <c r="A3156" s="3">
        <v>2023</v>
      </c>
      <c r="B3156" s="3" t="s">
        <v>132</v>
      </c>
      <c r="C3156" s="5">
        <v>45093</v>
      </c>
      <c r="D3156" s="1" t="s">
        <v>323</v>
      </c>
      <c r="E3156" s="3" t="s">
        <v>99</v>
      </c>
      <c r="G3156" s="2">
        <v>3000</v>
      </c>
      <c r="H3156" s="4">
        <f t="shared" si="50"/>
        <v>3969.3100000000741</v>
      </c>
      <c r="J3156" s="3" t="s">
        <v>2119</v>
      </c>
      <c r="K3156" s="3"/>
    </row>
    <row r="3157" spans="1:11" ht="22.5" hidden="1" customHeight="1" x14ac:dyDescent="0.25">
      <c r="A3157" s="3">
        <v>2023</v>
      </c>
      <c r="B3157" s="3" t="s">
        <v>132</v>
      </c>
      <c r="C3157" s="5">
        <v>45097</v>
      </c>
      <c r="D3157" s="1" t="s">
        <v>359</v>
      </c>
      <c r="E3157" s="3" t="s">
        <v>310</v>
      </c>
      <c r="F3157" s="2">
        <v>450</v>
      </c>
      <c r="H3157" s="4">
        <f t="shared" si="50"/>
        <v>4419.3100000000741</v>
      </c>
      <c r="J3157" s="3" t="s">
        <v>2113</v>
      </c>
      <c r="K3157" s="3"/>
    </row>
    <row r="3158" spans="1:11" ht="22.5" hidden="1" customHeight="1" x14ac:dyDescent="0.25">
      <c r="A3158" s="3">
        <v>2023</v>
      </c>
      <c r="B3158" s="3" t="s">
        <v>132</v>
      </c>
      <c r="C3158" s="5">
        <v>45097</v>
      </c>
      <c r="D3158" s="1" t="s">
        <v>1925</v>
      </c>
      <c r="E3158" s="3" t="s">
        <v>310</v>
      </c>
      <c r="F3158" s="2">
        <v>2800</v>
      </c>
      <c r="H3158" s="4">
        <f t="shared" si="50"/>
        <v>7219.3100000000741</v>
      </c>
      <c r="J3158" s="3" t="s">
        <v>2114</v>
      </c>
      <c r="K3158" s="3"/>
    </row>
    <row r="3159" spans="1:11" ht="22.5" hidden="1" customHeight="1" x14ac:dyDescent="0.25">
      <c r="A3159" s="3">
        <v>2023</v>
      </c>
      <c r="B3159" s="3" t="s">
        <v>132</v>
      </c>
      <c r="C3159" s="5">
        <v>45097</v>
      </c>
      <c r="D3159" s="1" t="s">
        <v>461</v>
      </c>
      <c r="E3159" s="3" t="s">
        <v>310</v>
      </c>
      <c r="F3159" s="2">
        <v>7800</v>
      </c>
      <c r="H3159" s="4">
        <f t="shared" si="50"/>
        <v>15019.310000000074</v>
      </c>
      <c r="J3159" s="35" t="s">
        <v>2133</v>
      </c>
      <c r="K3159" s="3"/>
    </row>
    <row r="3160" spans="1:11" ht="22.5" hidden="1" customHeight="1" x14ac:dyDescent="0.25">
      <c r="A3160" s="3">
        <v>2023</v>
      </c>
      <c r="B3160" s="3" t="s">
        <v>132</v>
      </c>
      <c r="C3160" s="5">
        <v>45098</v>
      </c>
      <c r="D3160" s="1" t="s">
        <v>323</v>
      </c>
      <c r="E3160" s="3" t="s">
        <v>99</v>
      </c>
      <c r="G3160" s="2">
        <v>3000</v>
      </c>
      <c r="H3160" s="4">
        <f t="shared" si="50"/>
        <v>12019.310000000074</v>
      </c>
      <c r="J3160" s="3" t="s">
        <v>2120</v>
      </c>
      <c r="K3160" s="3"/>
    </row>
    <row r="3161" spans="1:11" ht="22.5" hidden="1" customHeight="1" x14ac:dyDescent="0.25">
      <c r="A3161" s="3">
        <v>2023</v>
      </c>
      <c r="B3161" s="3" t="s">
        <v>132</v>
      </c>
      <c r="C3161" s="5">
        <v>45099</v>
      </c>
      <c r="D3161" s="1" t="s">
        <v>183</v>
      </c>
      <c r="E3161" s="3" t="s">
        <v>310</v>
      </c>
      <c r="F3161" s="2">
        <v>7378.94</v>
      </c>
      <c r="H3161" s="4">
        <f t="shared" si="50"/>
        <v>19398.250000000073</v>
      </c>
      <c r="J3161" s="3" t="s">
        <v>2115</v>
      </c>
      <c r="K3161" s="3"/>
    </row>
    <row r="3162" spans="1:11" ht="22.5" hidden="1" customHeight="1" x14ac:dyDescent="0.25">
      <c r="A3162" s="3">
        <v>2023</v>
      </c>
      <c r="B3162" s="3" t="s">
        <v>132</v>
      </c>
      <c r="C3162" s="5">
        <v>45099</v>
      </c>
      <c r="D3162" s="1" t="s">
        <v>328</v>
      </c>
      <c r="E3162" s="3" t="s">
        <v>99</v>
      </c>
      <c r="G3162" s="2">
        <v>12000</v>
      </c>
      <c r="H3162" s="4">
        <f t="shared" si="50"/>
        <v>7398.2500000000728</v>
      </c>
      <c r="J3162" s="3" t="s">
        <v>2121</v>
      </c>
      <c r="K3162" s="3"/>
    </row>
    <row r="3163" spans="1:11" ht="22.5" hidden="1" customHeight="1" x14ac:dyDescent="0.25">
      <c r="A3163" s="3">
        <v>2023</v>
      </c>
      <c r="B3163" s="3" t="s">
        <v>132</v>
      </c>
      <c r="C3163" s="5">
        <v>45101</v>
      </c>
      <c r="D3163" s="1" t="s">
        <v>42</v>
      </c>
      <c r="E3163" s="3" t="s">
        <v>99</v>
      </c>
      <c r="G3163" s="2">
        <v>3552</v>
      </c>
      <c r="H3163" s="4">
        <f t="shared" si="50"/>
        <v>3846.2500000000728</v>
      </c>
      <c r="J3163" s="3" t="s">
        <v>2127</v>
      </c>
      <c r="K3163" s="3"/>
    </row>
    <row r="3164" spans="1:11" ht="22.5" hidden="1" customHeight="1" x14ac:dyDescent="0.25">
      <c r="A3164" s="3">
        <v>2023</v>
      </c>
      <c r="B3164" s="3" t="s">
        <v>132</v>
      </c>
      <c r="C3164" s="5">
        <v>45101</v>
      </c>
      <c r="D3164" s="1" t="s">
        <v>30</v>
      </c>
      <c r="E3164" s="3" t="s">
        <v>99</v>
      </c>
      <c r="G3164" s="2">
        <v>300.60000000000002</v>
      </c>
      <c r="H3164" s="4">
        <f t="shared" si="50"/>
        <v>3545.6500000000729</v>
      </c>
      <c r="J3164" s="3" t="s">
        <v>2128</v>
      </c>
      <c r="K3164" s="3"/>
    </row>
    <row r="3165" spans="1:11" ht="22.5" hidden="1" customHeight="1" x14ac:dyDescent="0.25">
      <c r="A3165" s="3">
        <v>2023</v>
      </c>
      <c r="B3165" s="3" t="s">
        <v>132</v>
      </c>
      <c r="C3165" s="5">
        <v>45101</v>
      </c>
      <c r="D3165" s="1" t="s">
        <v>112</v>
      </c>
      <c r="E3165" s="3" t="s">
        <v>99</v>
      </c>
      <c r="G3165" s="2">
        <v>48</v>
      </c>
      <c r="H3165" s="4">
        <f t="shared" si="50"/>
        <v>3497.6500000000729</v>
      </c>
      <c r="J3165" s="3" t="s">
        <v>2129</v>
      </c>
      <c r="K3165" s="3"/>
    </row>
    <row r="3166" spans="1:11" ht="22.5" hidden="1" customHeight="1" x14ac:dyDescent="0.25">
      <c r="A3166" s="3">
        <v>2023</v>
      </c>
      <c r="B3166" s="3" t="s">
        <v>132</v>
      </c>
      <c r="C3166" s="5">
        <v>45103</v>
      </c>
      <c r="D3166" s="1" t="s">
        <v>323</v>
      </c>
      <c r="E3166" s="3" t="s">
        <v>99</v>
      </c>
      <c r="G3166" s="2">
        <v>3000</v>
      </c>
      <c r="H3166" s="4">
        <f t="shared" si="50"/>
        <v>497.65000000007285</v>
      </c>
      <c r="J3166" s="3" t="s">
        <v>2130</v>
      </c>
      <c r="K3166" s="3"/>
    </row>
    <row r="3167" spans="1:11" ht="22.5" hidden="1" customHeight="1" x14ac:dyDescent="0.25">
      <c r="A3167" s="3">
        <v>2023</v>
      </c>
      <c r="B3167" s="3" t="s">
        <v>132</v>
      </c>
      <c r="C3167" s="5">
        <v>45105</v>
      </c>
      <c r="D3167" s="1" t="s">
        <v>158</v>
      </c>
      <c r="E3167" s="3" t="s">
        <v>310</v>
      </c>
      <c r="F3167" s="2">
        <v>10350</v>
      </c>
      <c r="H3167" s="4">
        <f t="shared" si="50"/>
        <v>10847.650000000072</v>
      </c>
      <c r="J3167" s="3" t="s">
        <v>2124</v>
      </c>
      <c r="K3167" s="3"/>
    </row>
    <row r="3168" spans="1:11" ht="22.5" hidden="1" customHeight="1" x14ac:dyDescent="0.25">
      <c r="A3168" s="3">
        <v>2023</v>
      </c>
      <c r="B3168" s="3" t="s">
        <v>132</v>
      </c>
      <c r="C3168" s="5">
        <v>45105</v>
      </c>
      <c r="D3168" s="1" t="s">
        <v>1808</v>
      </c>
      <c r="E3168" s="3" t="s">
        <v>310</v>
      </c>
      <c r="F3168" s="2">
        <v>600</v>
      </c>
      <c r="H3168" s="4">
        <f t="shared" si="50"/>
        <v>11447.650000000072</v>
      </c>
      <c r="J3168" s="3" t="s">
        <v>2125</v>
      </c>
      <c r="K3168" s="3"/>
    </row>
    <row r="3169" spans="1:11" s="24" customFormat="1" ht="22.5" hidden="1" customHeight="1" thickBot="1" x14ac:dyDescent="0.3">
      <c r="A3169" s="34">
        <v>2023</v>
      </c>
      <c r="B3169" s="34" t="s">
        <v>132</v>
      </c>
      <c r="C3169" s="19">
        <v>45105</v>
      </c>
      <c r="D3169" s="24" t="s">
        <v>582</v>
      </c>
      <c r="E3169" s="34" t="s">
        <v>310</v>
      </c>
      <c r="F3169" s="21">
        <v>2840</v>
      </c>
      <c r="G3169" s="21"/>
      <c r="H3169" s="22">
        <f t="shared" si="50"/>
        <v>14287.650000000072</v>
      </c>
      <c r="J3169" s="34" t="s">
        <v>2126</v>
      </c>
      <c r="K3169" s="34"/>
    </row>
    <row r="3170" spans="1:11" ht="22.5" hidden="1" customHeight="1" x14ac:dyDescent="0.25">
      <c r="A3170" s="3">
        <v>2023</v>
      </c>
      <c r="B3170" s="3" t="s">
        <v>133</v>
      </c>
      <c r="C3170" s="5">
        <v>45108</v>
      </c>
      <c r="D3170" s="1" t="s">
        <v>312</v>
      </c>
      <c r="E3170" s="3" t="s">
        <v>99</v>
      </c>
      <c r="G3170" s="2">
        <v>40</v>
      </c>
      <c r="H3170" s="4">
        <f t="shared" si="50"/>
        <v>14247.650000000072</v>
      </c>
      <c r="J3170" s="3" t="s">
        <v>2134</v>
      </c>
      <c r="K3170" s="3"/>
    </row>
    <row r="3171" spans="1:11" ht="22.5" hidden="1" customHeight="1" x14ac:dyDescent="0.25">
      <c r="A3171" s="3">
        <v>2023</v>
      </c>
      <c r="B3171" s="3" t="s">
        <v>133</v>
      </c>
      <c r="C3171" s="5">
        <v>45109</v>
      </c>
      <c r="D3171" s="1" t="s">
        <v>323</v>
      </c>
      <c r="E3171" s="3" t="s">
        <v>99</v>
      </c>
      <c r="G3171" s="2">
        <v>3000</v>
      </c>
      <c r="H3171" s="4">
        <f t="shared" si="50"/>
        <v>11247.650000000072</v>
      </c>
      <c r="J3171" s="3" t="s">
        <v>2135</v>
      </c>
      <c r="K3171" s="3"/>
    </row>
    <row r="3172" spans="1:11" ht="22.5" hidden="1" customHeight="1" x14ac:dyDescent="0.25">
      <c r="A3172" s="3">
        <v>2023</v>
      </c>
      <c r="B3172" s="3" t="s">
        <v>133</v>
      </c>
      <c r="C3172" s="5">
        <v>45110</v>
      </c>
      <c r="D3172" s="1" t="s">
        <v>285</v>
      </c>
      <c r="E3172" s="3" t="s">
        <v>99</v>
      </c>
      <c r="G3172" s="2">
        <v>1902</v>
      </c>
      <c r="H3172" s="4">
        <f t="shared" si="50"/>
        <v>9345.6500000000724</v>
      </c>
      <c r="J3172" s="3" t="s">
        <v>2136</v>
      </c>
      <c r="K3172" s="3"/>
    </row>
    <row r="3173" spans="1:11" ht="22.5" hidden="1" customHeight="1" x14ac:dyDescent="0.25">
      <c r="A3173" s="3">
        <v>2023</v>
      </c>
      <c r="B3173" s="3" t="s">
        <v>133</v>
      </c>
      <c r="C3173" s="5">
        <v>45110</v>
      </c>
      <c r="D3173" s="1" t="s">
        <v>615</v>
      </c>
      <c r="E3173" s="3" t="s">
        <v>99</v>
      </c>
      <c r="G3173" s="2">
        <v>600</v>
      </c>
      <c r="H3173" s="4">
        <f t="shared" si="50"/>
        <v>8745.6500000000724</v>
      </c>
      <c r="J3173" s="3" t="s">
        <v>2137</v>
      </c>
      <c r="K3173" s="3"/>
    </row>
    <row r="3174" spans="1:11" ht="22.5" hidden="1" customHeight="1" x14ac:dyDescent="0.25">
      <c r="A3174" s="3">
        <v>2023</v>
      </c>
      <c r="B3174" s="3" t="s">
        <v>133</v>
      </c>
      <c r="C3174" s="5">
        <v>45110</v>
      </c>
      <c r="D3174" s="1" t="s">
        <v>376</v>
      </c>
      <c r="E3174" s="3" t="s">
        <v>71</v>
      </c>
      <c r="G3174" s="2">
        <v>1200</v>
      </c>
      <c r="H3174" s="4">
        <f t="shared" si="50"/>
        <v>7545.6500000000724</v>
      </c>
      <c r="J3174" s="3" t="s">
        <v>2156</v>
      </c>
      <c r="K3174" s="3"/>
    </row>
    <row r="3175" spans="1:11" ht="22.5" hidden="1" customHeight="1" x14ac:dyDescent="0.25">
      <c r="A3175" s="3">
        <v>2023</v>
      </c>
      <c r="B3175" s="3" t="s">
        <v>133</v>
      </c>
      <c r="C3175" s="5">
        <v>45110</v>
      </c>
      <c r="D3175" s="1" t="s">
        <v>547</v>
      </c>
      <c r="E3175" s="3" t="s">
        <v>71</v>
      </c>
      <c r="G3175" s="2">
        <v>800</v>
      </c>
      <c r="H3175" s="4">
        <f t="shared" si="50"/>
        <v>6745.6500000000724</v>
      </c>
      <c r="J3175" s="3" t="s">
        <v>2155</v>
      </c>
      <c r="K3175" s="3"/>
    </row>
    <row r="3176" spans="1:11" ht="22.5" hidden="1" customHeight="1" x14ac:dyDescent="0.25">
      <c r="A3176" s="3">
        <v>2023</v>
      </c>
      <c r="B3176" s="3" t="s">
        <v>133</v>
      </c>
      <c r="C3176" s="5">
        <v>45110</v>
      </c>
      <c r="D3176" s="1" t="s">
        <v>562</v>
      </c>
      <c r="E3176" s="3" t="s">
        <v>71</v>
      </c>
      <c r="G3176" s="2">
        <v>223.1</v>
      </c>
      <c r="H3176" s="4">
        <f t="shared" si="50"/>
        <v>6522.550000000072</v>
      </c>
      <c r="J3176" s="3" t="s">
        <v>2157</v>
      </c>
      <c r="K3176" s="3"/>
    </row>
    <row r="3177" spans="1:11" ht="22.5" hidden="1" customHeight="1" x14ac:dyDescent="0.25">
      <c r="A3177" s="3">
        <v>2023</v>
      </c>
      <c r="B3177" s="3" t="s">
        <v>133</v>
      </c>
      <c r="C3177" s="5">
        <v>45110</v>
      </c>
      <c r="D3177" s="1" t="s">
        <v>313</v>
      </c>
      <c r="E3177" s="3" t="s">
        <v>99</v>
      </c>
      <c r="F3177" s="2">
        <v>30000</v>
      </c>
      <c r="H3177" s="4">
        <f t="shared" si="50"/>
        <v>36522.550000000076</v>
      </c>
      <c r="J3177" s="3" t="s">
        <v>2143</v>
      </c>
      <c r="K3177" s="3"/>
    </row>
    <row r="3178" spans="1:11" ht="22.5" hidden="1" customHeight="1" x14ac:dyDescent="0.25">
      <c r="A3178" s="3">
        <v>2023</v>
      </c>
      <c r="B3178" s="3" t="s">
        <v>133</v>
      </c>
      <c r="C3178" s="5">
        <v>45110</v>
      </c>
      <c r="D3178" s="1" t="s">
        <v>610</v>
      </c>
      <c r="E3178" s="3" t="s">
        <v>71</v>
      </c>
      <c r="G3178" s="2">
        <v>5350</v>
      </c>
      <c r="H3178" s="4">
        <f t="shared" si="50"/>
        <v>31172.550000000076</v>
      </c>
      <c r="J3178" s="3" t="s">
        <v>2146</v>
      </c>
      <c r="K3178" s="3"/>
    </row>
    <row r="3179" spans="1:11" ht="22.5" hidden="1" customHeight="1" x14ac:dyDescent="0.25">
      <c r="A3179" s="3">
        <v>2023</v>
      </c>
      <c r="B3179" s="3" t="s">
        <v>133</v>
      </c>
      <c r="C3179" s="5">
        <v>45110</v>
      </c>
      <c r="D3179" s="1" t="s">
        <v>1505</v>
      </c>
      <c r="E3179" s="3" t="s">
        <v>71</v>
      </c>
      <c r="G3179" s="2">
        <v>9940</v>
      </c>
      <c r="H3179" s="4">
        <f t="shared" si="50"/>
        <v>21232.550000000076</v>
      </c>
      <c r="J3179" s="3" t="s">
        <v>2147</v>
      </c>
      <c r="K3179" s="3"/>
    </row>
    <row r="3180" spans="1:11" ht="22.5" hidden="1" customHeight="1" x14ac:dyDescent="0.25">
      <c r="A3180" s="3">
        <v>2023</v>
      </c>
      <c r="B3180" s="3" t="s">
        <v>133</v>
      </c>
      <c r="C3180" s="5">
        <v>45110</v>
      </c>
      <c r="D3180" s="1" t="s">
        <v>462</v>
      </c>
      <c r="E3180" s="3" t="s">
        <v>71</v>
      </c>
      <c r="G3180" s="2">
        <v>1200</v>
      </c>
      <c r="H3180" s="4">
        <f t="shared" si="50"/>
        <v>20032.550000000076</v>
      </c>
      <c r="J3180" s="3" t="s">
        <v>2148</v>
      </c>
      <c r="K3180" s="3"/>
    </row>
    <row r="3181" spans="1:11" ht="22.5" hidden="1" customHeight="1" x14ac:dyDescent="0.25">
      <c r="A3181" s="3">
        <v>2023</v>
      </c>
      <c r="B3181" s="3" t="s">
        <v>133</v>
      </c>
      <c r="C3181" s="5">
        <v>45110</v>
      </c>
      <c r="D3181" s="1" t="s">
        <v>601</v>
      </c>
      <c r="E3181" s="3" t="s">
        <v>71</v>
      </c>
      <c r="G3181" s="2">
        <v>3100</v>
      </c>
      <c r="H3181" s="4">
        <f t="shared" si="50"/>
        <v>16932.550000000076</v>
      </c>
      <c r="J3181" s="3" t="s">
        <v>2149</v>
      </c>
      <c r="K3181" s="3"/>
    </row>
    <row r="3182" spans="1:11" ht="22.5" hidden="1" customHeight="1" x14ac:dyDescent="0.25">
      <c r="A3182" s="3">
        <v>2023</v>
      </c>
      <c r="B3182" s="3" t="s">
        <v>133</v>
      </c>
      <c r="C3182" s="5">
        <v>45111</v>
      </c>
      <c r="D3182" s="1" t="s">
        <v>613</v>
      </c>
      <c r="E3182" s="3" t="s">
        <v>310</v>
      </c>
      <c r="F3182" s="2">
        <v>3670</v>
      </c>
      <c r="H3182" s="4">
        <f t="shared" si="50"/>
        <v>20602.550000000076</v>
      </c>
      <c r="J3182" s="3" t="s">
        <v>2150</v>
      </c>
      <c r="K3182" s="3"/>
    </row>
    <row r="3183" spans="1:11" ht="22.5" hidden="1" customHeight="1" x14ac:dyDescent="0.25">
      <c r="A3183" s="3">
        <v>2023</v>
      </c>
      <c r="B3183" s="3" t="s">
        <v>133</v>
      </c>
      <c r="C3183" s="5">
        <v>45112</v>
      </c>
      <c r="D3183" s="1" t="s">
        <v>323</v>
      </c>
      <c r="E3183" s="3" t="s">
        <v>99</v>
      </c>
      <c r="G3183" s="2">
        <v>3000</v>
      </c>
      <c r="H3183" s="4">
        <f t="shared" si="50"/>
        <v>17602.550000000076</v>
      </c>
      <c r="J3183" s="3" t="s">
        <v>2138</v>
      </c>
      <c r="K3183" s="3"/>
    </row>
    <row r="3184" spans="1:11" ht="22.5" hidden="1" customHeight="1" x14ac:dyDescent="0.25">
      <c r="A3184" s="3">
        <v>2023</v>
      </c>
      <c r="B3184" s="3" t="s">
        <v>133</v>
      </c>
      <c r="C3184" s="5">
        <v>45112</v>
      </c>
      <c r="D3184" s="1" t="s">
        <v>461</v>
      </c>
      <c r="E3184" s="3" t="s">
        <v>310</v>
      </c>
      <c r="F3184" s="88">
        <v>9100</v>
      </c>
      <c r="G3184" s="88"/>
      <c r="H3184" s="4">
        <f t="shared" si="50"/>
        <v>26702.550000000076</v>
      </c>
      <c r="J3184" s="3" t="s">
        <v>2179</v>
      </c>
      <c r="K3184" s="3"/>
    </row>
    <row r="3185" spans="1:11" ht="22.5" hidden="1" customHeight="1" x14ac:dyDescent="0.25">
      <c r="A3185" s="3">
        <v>2023</v>
      </c>
      <c r="B3185" s="3" t="s">
        <v>133</v>
      </c>
      <c r="C3185" s="5">
        <v>45112</v>
      </c>
      <c r="D3185" s="1" t="s">
        <v>26</v>
      </c>
      <c r="E3185" s="3" t="s">
        <v>310</v>
      </c>
      <c r="F3185" s="88">
        <v>1950</v>
      </c>
      <c r="G3185" s="88"/>
      <c r="H3185" s="4">
        <f t="shared" si="50"/>
        <v>28652.550000000076</v>
      </c>
      <c r="J3185" s="3" t="s">
        <v>2180</v>
      </c>
      <c r="K3185" s="3"/>
    </row>
    <row r="3186" spans="1:11" ht="22.5" hidden="1" customHeight="1" x14ac:dyDescent="0.25">
      <c r="A3186" s="3">
        <v>2023</v>
      </c>
      <c r="B3186" s="3" t="s">
        <v>133</v>
      </c>
      <c r="C3186" s="5">
        <v>45113</v>
      </c>
      <c r="D3186" s="1" t="s">
        <v>1061</v>
      </c>
      <c r="E3186" s="3" t="s">
        <v>310</v>
      </c>
      <c r="F3186" s="2">
        <v>1100</v>
      </c>
      <c r="H3186" s="4">
        <f t="shared" si="50"/>
        <v>29752.550000000076</v>
      </c>
      <c r="J3186" s="3" t="s">
        <v>2174</v>
      </c>
      <c r="K3186" s="3"/>
    </row>
    <row r="3187" spans="1:11" ht="22.5" hidden="1" customHeight="1" x14ac:dyDescent="0.25">
      <c r="A3187" s="3">
        <v>2023</v>
      </c>
      <c r="B3187" s="3" t="s">
        <v>133</v>
      </c>
      <c r="C3187" s="5">
        <v>45113</v>
      </c>
      <c r="D3187" s="1" t="s">
        <v>608</v>
      </c>
      <c r="E3187" s="3" t="s">
        <v>310</v>
      </c>
      <c r="F3187" s="88">
        <v>2500</v>
      </c>
      <c r="G3187" s="88"/>
      <c r="H3187" s="4">
        <f t="shared" si="50"/>
        <v>32252.550000000076</v>
      </c>
      <c r="J3187" s="3" t="s">
        <v>2181</v>
      </c>
      <c r="K3187" s="3"/>
    </row>
    <row r="3188" spans="1:11" ht="22.5" hidden="1" customHeight="1" x14ac:dyDescent="0.25">
      <c r="A3188" s="3">
        <v>2023</v>
      </c>
      <c r="B3188" s="3" t="s">
        <v>133</v>
      </c>
      <c r="C3188" s="5">
        <v>45114</v>
      </c>
      <c r="D3188" s="1" t="s">
        <v>86</v>
      </c>
      <c r="E3188" s="3" t="s">
        <v>99</v>
      </c>
      <c r="G3188" s="2">
        <v>15162.8</v>
      </c>
      <c r="H3188" s="4">
        <f t="shared" si="50"/>
        <v>17089.750000000076</v>
      </c>
      <c r="J3188" s="3" t="s">
        <v>2159</v>
      </c>
      <c r="K3188" s="3"/>
    </row>
    <row r="3189" spans="1:11" ht="22.5" hidden="1" customHeight="1" x14ac:dyDescent="0.25">
      <c r="A3189" s="3">
        <v>2023</v>
      </c>
      <c r="B3189" s="3" t="s">
        <v>133</v>
      </c>
      <c r="C3189" s="5">
        <v>45114</v>
      </c>
      <c r="D3189" s="1" t="s">
        <v>1479</v>
      </c>
      <c r="E3189" s="3" t="s">
        <v>99</v>
      </c>
      <c r="G3189" s="2">
        <v>1250</v>
      </c>
      <c r="H3189" s="4">
        <f t="shared" si="50"/>
        <v>15839.750000000076</v>
      </c>
      <c r="J3189" s="3" t="s">
        <v>2160</v>
      </c>
      <c r="K3189" s="3"/>
    </row>
    <row r="3190" spans="1:11" ht="22.5" hidden="1" customHeight="1" x14ac:dyDescent="0.25">
      <c r="A3190" s="3">
        <v>2023</v>
      </c>
      <c r="B3190" s="3" t="s">
        <v>133</v>
      </c>
      <c r="C3190" s="5">
        <v>45116</v>
      </c>
      <c r="D3190" s="1" t="s">
        <v>313</v>
      </c>
      <c r="E3190" s="3" t="s">
        <v>99</v>
      </c>
      <c r="F3190" s="2">
        <v>10000</v>
      </c>
      <c r="H3190" s="4">
        <f t="shared" si="50"/>
        <v>25839.750000000076</v>
      </c>
      <c r="J3190" s="3" t="s">
        <v>2158</v>
      </c>
      <c r="K3190" s="3"/>
    </row>
    <row r="3191" spans="1:11" ht="22.5" hidden="1" customHeight="1" x14ac:dyDescent="0.25">
      <c r="A3191" s="3">
        <v>2023</v>
      </c>
      <c r="B3191" s="3" t="s">
        <v>133</v>
      </c>
      <c r="C3191" s="5">
        <v>45116</v>
      </c>
      <c r="D3191" s="1" t="s">
        <v>151</v>
      </c>
      <c r="E3191" s="3" t="s">
        <v>71</v>
      </c>
      <c r="G3191" s="2">
        <v>3200</v>
      </c>
      <c r="H3191" s="4">
        <f t="shared" si="50"/>
        <v>22639.750000000076</v>
      </c>
      <c r="J3191" s="3" t="s">
        <v>2170</v>
      </c>
      <c r="K3191" s="3"/>
    </row>
    <row r="3192" spans="1:11" ht="22.5" hidden="1" customHeight="1" x14ac:dyDescent="0.25">
      <c r="A3192" s="3">
        <v>2023</v>
      </c>
      <c r="B3192" s="3" t="s">
        <v>133</v>
      </c>
      <c r="C3192" s="5">
        <v>45116</v>
      </c>
      <c r="D3192" s="1" t="s">
        <v>404</v>
      </c>
      <c r="E3192" s="3" t="s">
        <v>71</v>
      </c>
      <c r="G3192" s="2">
        <v>8250</v>
      </c>
      <c r="H3192" s="4">
        <f t="shared" si="50"/>
        <v>14389.750000000076</v>
      </c>
      <c r="J3192" s="3" t="s">
        <v>2171</v>
      </c>
      <c r="K3192" s="3"/>
    </row>
    <row r="3193" spans="1:11" ht="22.5" hidden="1" customHeight="1" x14ac:dyDescent="0.25">
      <c r="A3193" s="3">
        <v>2023</v>
      </c>
      <c r="B3193" s="3" t="s">
        <v>133</v>
      </c>
      <c r="C3193" s="5">
        <v>45116</v>
      </c>
      <c r="D3193" s="1" t="s">
        <v>111</v>
      </c>
      <c r="E3193" s="3" t="s">
        <v>71</v>
      </c>
      <c r="G3193" s="2">
        <v>1810</v>
      </c>
      <c r="H3193" s="4">
        <f t="shared" si="50"/>
        <v>12579.750000000076</v>
      </c>
      <c r="J3193" s="3" t="s">
        <v>2172</v>
      </c>
      <c r="K3193" s="3"/>
    </row>
    <row r="3194" spans="1:11" ht="22.5" hidden="1" customHeight="1" x14ac:dyDescent="0.25">
      <c r="A3194" s="3">
        <v>2023</v>
      </c>
      <c r="B3194" s="3" t="s">
        <v>133</v>
      </c>
      <c r="C3194" s="5">
        <v>45116</v>
      </c>
      <c r="D3194" s="1" t="s">
        <v>513</v>
      </c>
      <c r="E3194" s="3" t="s">
        <v>71</v>
      </c>
      <c r="G3194" s="2">
        <v>10585</v>
      </c>
      <c r="H3194" s="4">
        <f t="shared" si="50"/>
        <v>1994.7500000000764</v>
      </c>
      <c r="J3194" s="3" t="s">
        <v>2173</v>
      </c>
      <c r="K3194" s="3"/>
    </row>
    <row r="3195" spans="1:11" ht="22.5" hidden="1" customHeight="1" x14ac:dyDescent="0.25">
      <c r="A3195" s="3">
        <v>2023</v>
      </c>
      <c r="B3195" s="3" t="s">
        <v>133</v>
      </c>
      <c r="C3195" s="5">
        <v>45117</v>
      </c>
      <c r="D3195" s="1" t="s">
        <v>45</v>
      </c>
      <c r="E3195" s="3" t="s">
        <v>310</v>
      </c>
      <c r="F3195" s="2">
        <v>14550</v>
      </c>
      <c r="H3195" s="4">
        <f t="shared" si="50"/>
        <v>16544.750000000076</v>
      </c>
      <c r="J3195" s="3" t="s">
        <v>2175</v>
      </c>
      <c r="K3195" s="3"/>
    </row>
    <row r="3196" spans="1:11" ht="22.5" hidden="1" customHeight="1" x14ac:dyDescent="0.25">
      <c r="A3196" s="3">
        <v>2023</v>
      </c>
      <c r="B3196" s="3" t="s">
        <v>133</v>
      </c>
      <c r="C3196" s="5">
        <v>45118</v>
      </c>
      <c r="D3196" s="1" t="s">
        <v>323</v>
      </c>
      <c r="E3196" s="3" t="s">
        <v>99</v>
      </c>
      <c r="G3196" s="2">
        <v>3000</v>
      </c>
      <c r="H3196" s="4">
        <f t="shared" si="50"/>
        <v>13544.750000000076</v>
      </c>
      <c r="J3196" s="3" t="s">
        <v>2163</v>
      </c>
      <c r="K3196" s="3"/>
    </row>
    <row r="3197" spans="1:11" ht="22.5" hidden="1" customHeight="1" x14ac:dyDescent="0.25">
      <c r="A3197" s="3">
        <v>2023</v>
      </c>
      <c r="B3197" s="3" t="s">
        <v>133</v>
      </c>
      <c r="C3197" s="5">
        <v>45118</v>
      </c>
      <c r="D3197" s="1" t="s">
        <v>42</v>
      </c>
      <c r="E3197" s="3" t="s">
        <v>99</v>
      </c>
      <c r="G3197" s="2">
        <v>3552</v>
      </c>
      <c r="H3197" s="4">
        <f t="shared" si="50"/>
        <v>9992.7500000000764</v>
      </c>
      <c r="J3197" s="3" t="s">
        <v>2164</v>
      </c>
      <c r="K3197" s="3"/>
    </row>
    <row r="3198" spans="1:11" ht="22.5" hidden="1" customHeight="1" x14ac:dyDescent="0.25">
      <c r="A3198" s="3">
        <v>2023</v>
      </c>
      <c r="B3198" s="3" t="s">
        <v>133</v>
      </c>
      <c r="C3198" s="5">
        <v>45118</v>
      </c>
      <c r="D3198" s="1" t="s">
        <v>30</v>
      </c>
      <c r="E3198" s="3" t="s">
        <v>99</v>
      </c>
      <c r="G3198" s="2">
        <v>300.60000000000002</v>
      </c>
      <c r="H3198" s="4">
        <f t="shared" si="50"/>
        <v>9692.150000000076</v>
      </c>
      <c r="J3198" s="3" t="s">
        <v>2162</v>
      </c>
      <c r="K3198" s="3"/>
    </row>
    <row r="3199" spans="1:11" ht="22.5" hidden="1" customHeight="1" x14ac:dyDescent="0.25">
      <c r="A3199" s="3">
        <v>2023</v>
      </c>
      <c r="B3199" s="3" t="s">
        <v>133</v>
      </c>
      <c r="C3199" s="5">
        <v>45118</v>
      </c>
      <c r="D3199" s="1" t="s">
        <v>112</v>
      </c>
      <c r="E3199" s="3" t="s">
        <v>99</v>
      </c>
      <c r="G3199" s="2">
        <v>48</v>
      </c>
      <c r="H3199" s="4">
        <f t="shared" si="50"/>
        <v>9644.150000000076</v>
      </c>
      <c r="J3199" s="3" t="s">
        <v>2165</v>
      </c>
      <c r="K3199" s="3"/>
    </row>
    <row r="3200" spans="1:11" ht="22.5" hidden="1" customHeight="1" x14ac:dyDescent="0.25">
      <c r="A3200" s="3">
        <v>2023</v>
      </c>
      <c r="B3200" s="3" t="s">
        <v>133</v>
      </c>
      <c r="C3200" s="5">
        <v>45118</v>
      </c>
      <c r="D3200" s="1" t="s">
        <v>2007</v>
      </c>
      <c r="E3200" s="3" t="s">
        <v>99</v>
      </c>
      <c r="G3200" s="2">
        <v>18</v>
      </c>
      <c r="H3200" s="4">
        <f t="shared" si="50"/>
        <v>9626.150000000076</v>
      </c>
      <c r="J3200" s="3" t="s">
        <v>2166</v>
      </c>
      <c r="K3200" s="3"/>
    </row>
    <row r="3201" spans="1:11" ht="22.5" hidden="1" customHeight="1" x14ac:dyDescent="0.25">
      <c r="A3201" s="3">
        <v>2023</v>
      </c>
      <c r="B3201" s="3" t="s">
        <v>133</v>
      </c>
      <c r="C3201" s="5">
        <v>45118</v>
      </c>
      <c r="D3201" s="1" t="s">
        <v>35</v>
      </c>
      <c r="E3201" s="3" t="s">
        <v>99</v>
      </c>
      <c r="G3201" s="2">
        <v>216</v>
      </c>
      <c r="H3201" s="4">
        <f t="shared" si="50"/>
        <v>9410.150000000076</v>
      </c>
      <c r="J3201" s="3" t="s">
        <v>2161</v>
      </c>
      <c r="K3201" s="3"/>
    </row>
    <row r="3202" spans="1:11" ht="22.5" hidden="1" customHeight="1" x14ac:dyDescent="0.25">
      <c r="A3202" s="3">
        <v>2023</v>
      </c>
      <c r="B3202" s="3" t="s">
        <v>133</v>
      </c>
      <c r="C3202" s="5">
        <v>45118</v>
      </c>
      <c r="D3202" s="1" t="s">
        <v>35</v>
      </c>
      <c r="E3202" s="3" t="s">
        <v>99</v>
      </c>
      <c r="G3202" s="2">
        <v>216</v>
      </c>
      <c r="H3202" s="4">
        <f t="shared" si="50"/>
        <v>9194.150000000076</v>
      </c>
      <c r="J3202" s="3" t="s">
        <v>2167</v>
      </c>
      <c r="K3202" s="3"/>
    </row>
    <row r="3203" spans="1:11" ht="22.5" hidden="1" customHeight="1" x14ac:dyDescent="0.25">
      <c r="A3203" s="3">
        <v>2023</v>
      </c>
      <c r="B3203" s="3" t="s">
        <v>133</v>
      </c>
      <c r="C3203" s="5">
        <v>45120</v>
      </c>
      <c r="D3203" s="1" t="s">
        <v>323</v>
      </c>
      <c r="E3203" s="3" t="s">
        <v>99</v>
      </c>
      <c r="G3203" s="2">
        <v>3000</v>
      </c>
      <c r="H3203" s="4">
        <f t="shared" si="50"/>
        <v>6194.150000000076</v>
      </c>
      <c r="J3203" s="3" t="s">
        <v>2188</v>
      </c>
      <c r="K3203" s="3"/>
    </row>
    <row r="3204" spans="1:11" ht="22.5" hidden="1" customHeight="1" x14ac:dyDescent="0.25">
      <c r="A3204" s="3">
        <v>2023</v>
      </c>
      <c r="B3204" s="3" t="s">
        <v>133</v>
      </c>
      <c r="C3204" s="5">
        <v>45124</v>
      </c>
      <c r="D3204" s="1" t="s">
        <v>151</v>
      </c>
      <c r="E3204" s="3" t="s">
        <v>310</v>
      </c>
      <c r="F3204" s="2">
        <v>1460</v>
      </c>
      <c r="H3204" s="4">
        <f t="shared" si="50"/>
        <v>7654.150000000076</v>
      </c>
      <c r="J3204" s="3" t="s">
        <v>2182</v>
      </c>
      <c r="K3204" s="3"/>
    </row>
    <row r="3205" spans="1:11" ht="22.5" hidden="1" customHeight="1" x14ac:dyDescent="0.25">
      <c r="A3205" s="3">
        <v>2023</v>
      </c>
      <c r="B3205" s="3" t="s">
        <v>133</v>
      </c>
      <c r="C3205" s="5">
        <v>45124</v>
      </c>
      <c r="D3205" s="1" t="s">
        <v>158</v>
      </c>
      <c r="E3205" s="3" t="s">
        <v>310</v>
      </c>
      <c r="F3205" s="2">
        <v>12950</v>
      </c>
      <c r="H3205" s="4">
        <f t="shared" si="50"/>
        <v>20604.150000000074</v>
      </c>
      <c r="J3205" s="3" t="s">
        <v>2183</v>
      </c>
      <c r="K3205" s="3"/>
    </row>
    <row r="3206" spans="1:11" ht="22.5" hidden="1" customHeight="1" x14ac:dyDescent="0.25">
      <c r="A3206" s="3">
        <v>2023</v>
      </c>
      <c r="B3206" s="3" t="s">
        <v>133</v>
      </c>
      <c r="C3206" s="5">
        <v>45124</v>
      </c>
      <c r="D3206" s="1" t="s">
        <v>1925</v>
      </c>
      <c r="E3206" s="3" t="s">
        <v>310</v>
      </c>
      <c r="F3206" s="2">
        <v>1400</v>
      </c>
      <c r="H3206" s="4">
        <f t="shared" si="50"/>
        <v>22004.150000000074</v>
      </c>
      <c r="J3206" s="3" t="s">
        <v>2184</v>
      </c>
      <c r="K3206" s="3"/>
    </row>
    <row r="3207" spans="1:11" ht="22.5" hidden="1" customHeight="1" x14ac:dyDescent="0.25">
      <c r="A3207" s="3">
        <v>2023</v>
      </c>
      <c r="B3207" s="3" t="s">
        <v>133</v>
      </c>
      <c r="C3207" s="5">
        <v>45125</v>
      </c>
      <c r="D3207" s="1" t="s">
        <v>359</v>
      </c>
      <c r="E3207" s="3" t="s">
        <v>310</v>
      </c>
      <c r="F3207" s="2">
        <v>360</v>
      </c>
      <c r="H3207" s="4">
        <f t="shared" ref="H3207:H3270" si="51">H3206+F3207-G3207</f>
        <v>22364.150000000074</v>
      </c>
      <c r="J3207" s="3" t="s">
        <v>2185</v>
      </c>
      <c r="K3207" s="3"/>
    </row>
    <row r="3208" spans="1:11" ht="22.5" hidden="1" customHeight="1" x14ac:dyDescent="0.25">
      <c r="A3208" s="3">
        <v>2023</v>
      </c>
      <c r="B3208" s="3" t="s">
        <v>133</v>
      </c>
      <c r="C3208" s="5">
        <v>45127</v>
      </c>
      <c r="D3208" s="1" t="s">
        <v>548</v>
      </c>
      <c r="E3208" s="3" t="s">
        <v>310</v>
      </c>
      <c r="F3208" s="2">
        <v>1350</v>
      </c>
      <c r="H3208" s="4">
        <f t="shared" si="51"/>
        <v>23714.150000000074</v>
      </c>
      <c r="J3208" s="3" t="s">
        <v>2186</v>
      </c>
      <c r="K3208" s="3"/>
    </row>
    <row r="3209" spans="1:11" ht="22.5" hidden="1" customHeight="1" x14ac:dyDescent="0.25">
      <c r="A3209" s="3">
        <v>2023</v>
      </c>
      <c r="B3209" s="3" t="s">
        <v>133</v>
      </c>
      <c r="C3209" s="5">
        <v>45129</v>
      </c>
      <c r="D3209" s="1" t="s">
        <v>313</v>
      </c>
      <c r="E3209" s="3" t="s">
        <v>99</v>
      </c>
      <c r="F3209" s="26">
        <v>30000</v>
      </c>
      <c r="G3209" s="26"/>
      <c r="H3209" s="4">
        <f t="shared" si="51"/>
        <v>53714.150000000074</v>
      </c>
      <c r="J3209" s="3" t="s">
        <v>2187</v>
      </c>
      <c r="K3209" s="3"/>
    </row>
    <row r="3210" spans="1:11" ht="22.5" hidden="1" customHeight="1" x14ac:dyDescent="0.25">
      <c r="A3210" s="3">
        <v>2023</v>
      </c>
      <c r="B3210" s="3" t="s">
        <v>133</v>
      </c>
      <c r="C3210" s="5">
        <v>45129</v>
      </c>
      <c r="D3210" s="1" t="s">
        <v>541</v>
      </c>
      <c r="E3210" s="3" t="s">
        <v>71</v>
      </c>
      <c r="G3210" s="2">
        <v>16054</v>
      </c>
      <c r="H3210" s="4">
        <f t="shared" si="51"/>
        <v>37660.150000000074</v>
      </c>
      <c r="J3210" s="3" t="s">
        <v>2192</v>
      </c>
      <c r="K3210" s="3"/>
    </row>
    <row r="3211" spans="1:11" ht="22.5" hidden="1" customHeight="1" x14ac:dyDescent="0.25">
      <c r="A3211" s="3">
        <v>2023</v>
      </c>
      <c r="B3211" s="3" t="s">
        <v>133</v>
      </c>
      <c r="C3211" s="5">
        <v>45129</v>
      </c>
      <c r="D3211" s="1" t="s">
        <v>611</v>
      </c>
      <c r="E3211" s="3" t="s">
        <v>71</v>
      </c>
      <c r="G3211" s="2">
        <v>2317</v>
      </c>
      <c r="H3211" s="4">
        <f t="shared" si="51"/>
        <v>35343.150000000074</v>
      </c>
      <c r="J3211" s="3" t="s">
        <v>2193</v>
      </c>
      <c r="K3211" s="3"/>
    </row>
    <row r="3212" spans="1:11" ht="22.5" hidden="1" customHeight="1" x14ac:dyDescent="0.25">
      <c r="A3212" s="3">
        <v>2023</v>
      </c>
      <c r="B3212" s="3" t="s">
        <v>133</v>
      </c>
      <c r="C3212" s="5">
        <v>45129</v>
      </c>
      <c r="D3212" s="1" t="s">
        <v>604</v>
      </c>
      <c r="E3212" s="3" t="s">
        <v>71</v>
      </c>
      <c r="G3212" s="2">
        <v>1000</v>
      </c>
      <c r="H3212" s="4">
        <f t="shared" si="51"/>
        <v>34343.150000000074</v>
      </c>
      <c r="J3212" s="3" t="s">
        <v>2195</v>
      </c>
      <c r="K3212" s="3"/>
    </row>
    <row r="3213" spans="1:11" ht="22.5" hidden="1" customHeight="1" x14ac:dyDescent="0.25">
      <c r="A3213" s="3">
        <v>2023</v>
      </c>
      <c r="B3213" s="3" t="s">
        <v>133</v>
      </c>
      <c r="C3213" s="5">
        <v>45129</v>
      </c>
      <c r="D3213" s="1" t="s">
        <v>283</v>
      </c>
      <c r="E3213" s="3" t="s">
        <v>71</v>
      </c>
      <c r="G3213" s="2">
        <v>6211.85</v>
      </c>
      <c r="H3213" s="4">
        <f t="shared" si="51"/>
        <v>28131.300000000076</v>
      </c>
      <c r="J3213" s="3" t="s">
        <v>2177</v>
      </c>
      <c r="K3213" s="3"/>
    </row>
    <row r="3214" spans="1:11" ht="22.5" hidden="1" customHeight="1" x14ac:dyDescent="0.25">
      <c r="A3214" s="3">
        <v>2023</v>
      </c>
      <c r="B3214" s="3" t="s">
        <v>133</v>
      </c>
      <c r="C3214" s="5">
        <v>45129</v>
      </c>
      <c r="D3214" s="1" t="s">
        <v>2176</v>
      </c>
      <c r="E3214" s="3" t="s">
        <v>71</v>
      </c>
      <c r="G3214" s="2">
        <v>3190</v>
      </c>
      <c r="H3214" s="4">
        <f t="shared" si="51"/>
        <v>24941.300000000076</v>
      </c>
      <c r="J3214" s="3" t="s">
        <v>2202</v>
      </c>
      <c r="K3214" s="146" t="s">
        <v>2199</v>
      </c>
    </row>
    <row r="3215" spans="1:11" ht="22.5" hidden="1" customHeight="1" x14ac:dyDescent="0.25">
      <c r="A3215" s="3">
        <v>2023</v>
      </c>
      <c r="B3215" s="3" t="s">
        <v>133</v>
      </c>
      <c r="C3215" s="5">
        <v>45129</v>
      </c>
      <c r="D3215" s="1" t="s">
        <v>323</v>
      </c>
      <c r="E3215" s="3" t="s">
        <v>99</v>
      </c>
      <c r="G3215" s="2">
        <v>3000</v>
      </c>
      <c r="H3215" s="4">
        <f t="shared" si="51"/>
        <v>21941.300000000076</v>
      </c>
      <c r="J3215" s="3" t="s">
        <v>2194</v>
      </c>
      <c r="K3215" s="3"/>
    </row>
    <row r="3216" spans="1:11" ht="22.5" hidden="1" customHeight="1" x14ac:dyDescent="0.25">
      <c r="A3216" s="3">
        <v>2023</v>
      </c>
      <c r="B3216" s="3" t="s">
        <v>133</v>
      </c>
      <c r="C3216" s="5">
        <v>45131</v>
      </c>
      <c r="D3216" s="1" t="s">
        <v>461</v>
      </c>
      <c r="E3216" s="3" t="s">
        <v>310</v>
      </c>
      <c r="F3216" s="88">
        <v>15600</v>
      </c>
      <c r="G3216" s="88"/>
      <c r="H3216" s="4">
        <f t="shared" si="51"/>
        <v>37541.300000000076</v>
      </c>
      <c r="J3216" s="3" t="s">
        <v>2217</v>
      </c>
      <c r="K3216" s="3"/>
    </row>
    <row r="3217" spans="1:11" ht="22.5" hidden="1" customHeight="1" x14ac:dyDescent="0.25">
      <c r="A3217" s="3">
        <v>2023</v>
      </c>
      <c r="B3217" s="3" t="s">
        <v>133</v>
      </c>
      <c r="C3217" s="5">
        <v>45132</v>
      </c>
      <c r="D3217" s="1" t="s">
        <v>183</v>
      </c>
      <c r="E3217" s="3" t="s">
        <v>310</v>
      </c>
      <c r="F3217" s="2">
        <v>4944.24</v>
      </c>
      <c r="H3217" s="4">
        <f t="shared" si="51"/>
        <v>42485.540000000074</v>
      </c>
      <c r="J3217" s="3" t="s">
        <v>2203</v>
      </c>
      <c r="K3217" s="3"/>
    </row>
    <row r="3218" spans="1:11" ht="22.5" hidden="1" customHeight="1" x14ac:dyDescent="0.25">
      <c r="A3218" s="3">
        <v>2023</v>
      </c>
      <c r="B3218" s="3" t="s">
        <v>133</v>
      </c>
      <c r="C3218" s="5">
        <v>45134</v>
      </c>
      <c r="D3218" s="1" t="s">
        <v>328</v>
      </c>
      <c r="E3218" s="3" t="s">
        <v>99</v>
      </c>
      <c r="G3218" s="2">
        <v>35000</v>
      </c>
      <c r="H3218" s="4">
        <f t="shared" si="51"/>
        <v>7485.5400000000736</v>
      </c>
      <c r="J3218" s="3" t="s">
        <v>2214</v>
      </c>
      <c r="K3218" s="3"/>
    </row>
    <row r="3219" spans="1:11" ht="22.5" hidden="1" customHeight="1" x14ac:dyDescent="0.25">
      <c r="A3219" s="3">
        <v>2023</v>
      </c>
      <c r="B3219" s="3" t="s">
        <v>133</v>
      </c>
      <c r="C3219" s="5">
        <v>45134</v>
      </c>
      <c r="D3219" s="1" t="s">
        <v>323</v>
      </c>
      <c r="E3219" s="3" t="s">
        <v>99</v>
      </c>
      <c r="G3219" s="2">
        <v>3000</v>
      </c>
      <c r="H3219" s="4">
        <f t="shared" si="51"/>
        <v>4485.5400000000736</v>
      </c>
      <c r="J3219" s="3" t="s">
        <v>2215</v>
      </c>
      <c r="K3219" s="3"/>
    </row>
    <row r="3220" spans="1:11" ht="22.5" hidden="1" customHeight="1" x14ac:dyDescent="0.25">
      <c r="A3220" s="3">
        <v>2023</v>
      </c>
      <c r="B3220" s="3" t="s">
        <v>133</v>
      </c>
      <c r="C3220" s="5">
        <v>45135</v>
      </c>
      <c r="D3220" s="1" t="s">
        <v>608</v>
      </c>
      <c r="E3220" s="3" t="s">
        <v>71</v>
      </c>
      <c r="F3220" s="2">
        <v>5200</v>
      </c>
      <c r="H3220" s="4">
        <f t="shared" si="51"/>
        <v>9685.5400000000736</v>
      </c>
      <c r="J3220" s="3" t="s">
        <v>2204</v>
      </c>
      <c r="K3220" s="3"/>
    </row>
    <row r="3221" spans="1:11" s="24" customFormat="1" ht="22.5" hidden="1" customHeight="1" thickBot="1" x14ac:dyDescent="0.3">
      <c r="A3221" s="34">
        <v>2023</v>
      </c>
      <c r="B3221" s="34" t="s">
        <v>133</v>
      </c>
      <c r="C3221" s="19">
        <v>45138</v>
      </c>
      <c r="D3221" s="24" t="s">
        <v>613</v>
      </c>
      <c r="E3221" s="34" t="s">
        <v>310</v>
      </c>
      <c r="F3221" s="21">
        <v>13600</v>
      </c>
      <c r="G3221" s="21"/>
      <c r="H3221" s="22">
        <f t="shared" si="51"/>
        <v>23285.540000000074</v>
      </c>
      <c r="J3221" s="34" t="s">
        <v>2205</v>
      </c>
      <c r="K3221" s="34" t="s">
        <v>179</v>
      </c>
    </row>
    <row r="3222" spans="1:11" ht="22.5" hidden="1" customHeight="1" x14ac:dyDescent="0.25">
      <c r="A3222" s="3">
        <v>2023</v>
      </c>
      <c r="B3222" s="3" t="s">
        <v>135</v>
      </c>
      <c r="C3222" s="5">
        <v>45139</v>
      </c>
      <c r="D3222" s="1" t="s">
        <v>312</v>
      </c>
      <c r="E3222" s="3" t="s">
        <v>99</v>
      </c>
      <c r="G3222" s="2">
        <v>40</v>
      </c>
      <c r="H3222" s="4">
        <f t="shared" si="51"/>
        <v>23245.540000000074</v>
      </c>
      <c r="J3222" s="3" t="s">
        <v>2218</v>
      </c>
      <c r="K3222" s="3"/>
    </row>
    <row r="3223" spans="1:11" ht="22.5" hidden="1" customHeight="1" x14ac:dyDescent="0.25">
      <c r="A3223" s="3">
        <v>2023</v>
      </c>
      <c r="B3223" s="3" t="s">
        <v>135</v>
      </c>
      <c r="C3223" s="5">
        <v>45139</v>
      </c>
      <c r="D3223" s="1" t="s">
        <v>177</v>
      </c>
      <c r="E3223" s="3" t="s">
        <v>310</v>
      </c>
      <c r="F3223" s="88">
        <v>6110</v>
      </c>
      <c r="G3223" s="88"/>
      <c r="H3223" s="4">
        <f t="shared" si="51"/>
        <v>29355.540000000074</v>
      </c>
      <c r="J3223" s="3" t="s">
        <v>2268</v>
      </c>
      <c r="K3223" s="3"/>
    </row>
    <row r="3224" spans="1:11" ht="22.5" hidden="1" customHeight="1" x14ac:dyDescent="0.25">
      <c r="A3224" s="3">
        <v>2023</v>
      </c>
      <c r="B3224" s="3" t="s">
        <v>135</v>
      </c>
      <c r="C3224" s="5">
        <v>45139</v>
      </c>
      <c r="D3224" s="1" t="s">
        <v>582</v>
      </c>
      <c r="E3224" s="3" t="s">
        <v>310</v>
      </c>
      <c r="F3224" s="2">
        <v>3760</v>
      </c>
      <c r="H3224" s="4">
        <f t="shared" si="51"/>
        <v>33115.540000000074</v>
      </c>
      <c r="J3224" s="3" t="s">
        <v>2241</v>
      </c>
      <c r="K3224" s="3"/>
    </row>
    <row r="3225" spans="1:11" ht="22.5" hidden="1" customHeight="1" x14ac:dyDescent="0.25">
      <c r="A3225" s="3">
        <v>2023</v>
      </c>
      <c r="B3225" s="3" t="s">
        <v>135</v>
      </c>
      <c r="C3225" s="5">
        <v>45140</v>
      </c>
      <c r="D3225" s="1" t="s">
        <v>547</v>
      </c>
      <c r="E3225" s="3" t="s">
        <v>71</v>
      </c>
      <c r="G3225" s="2">
        <v>800</v>
      </c>
      <c r="H3225" s="4">
        <f t="shared" si="51"/>
        <v>32315.540000000074</v>
      </c>
      <c r="J3225" s="3" t="s">
        <v>2227</v>
      </c>
      <c r="K3225" s="3"/>
    </row>
    <row r="3226" spans="1:11" ht="22.5" hidden="1" customHeight="1" x14ac:dyDescent="0.25">
      <c r="A3226" s="3">
        <v>2023</v>
      </c>
      <c r="B3226" s="3" t="s">
        <v>135</v>
      </c>
      <c r="C3226" s="5">
        <v>45140</v>
      </c>
      <c r="D3226" s="1" t="s">
        <v>376</v>
      </c>
      <c r="E3226" s="3" t="s">
        <v>71</v>
      </c>
      <c r="G3226" s="88">
        <v>1200</v>
      </c>
      <c r="H3226" s="4">
        <f t="shared" si="51"/>
        <v>31115.540000000074</v>
      </c>
      <c r="J3226" s="3" t="s">
        <v>2228</v>
      </c>
      <c r="K3226" s="3"/>
    </row>
    <row r="3227" spans="1:11" ht="22.5" hidden="1" customHeight="1" x14ac:dyDescent="0.25">
      <c r="A3227" s="3">
        <v>2023</v>
      </c>
      <c r="B3227" s="3" t="s">
        <v>135</v>
      </c>
      <c r="C3227" s="5">
        <v>45140</v>
      </c>
      <c r="D3227" s="1" t="s">
        <v>615</v>
      </c>
      <c r="E3227" s="3" t="s">
        <v>99</v>
      </c>
      <c r="G3227" s="2">
        <v>600</v>
      </c>
      <c r="H3227" s="4">
        <f t="shared" si="51"/>
        <v>30515.540000000074</v>
      </c>
      <c r="J3227" s="3" t="s">
        <v>2219</v>
      </c>
      <c r="K3227" s="3"/>
    </row>
    <row r="3228" spans="1:11" ht="22.5" hidden="1" customHeight="1" x14ac:dyDescent="0.25">
      <c r="A3228" s="3">
        <v>2023</v>
      </c>
      <c r="B3228" s="3" t="s">
        <v>135</v>
      </c>
      <c r="C3228" s="5">
        <v>45140</v>
      </c>
      <c r="D3228" s="1" t="s">
        <v>285</v>
      </c>
      <c r="E3228" s="3" t="s">
        <v>99</v>
      </c>
      <c r="G3228" s="2">
        <v>1902</v>
      </c>
      <c r="H3228" s="4">
        <f t="shared" si="51"/>
        <v>28613.540000000074</v>
      </c>
      <c r="J3228" s="3" t="s">
        <v>2220</v>
      </c>
      <c r="K3228" s="3"/>
    </row>
    <row r="3229" spans="1:11" ht="22.5" hidden="1" customHeight="1" x14ac:dyDescent="0.25">
      <c r="A3229" s="3">
        <v>2023</v>
      </c>
      <c r="B3229" s="3" t="s">
        <v>135</v>
      </c>
      <c r="C3229" s="5">
        <v>45140</v>
      </c>
      <c r="D3229" s="1" t="s">
        <v>562</v>
      </c>
      <c r="E3229" s="3" t="s">
        <v>71</v>
      </c>
      <c r="G3229" s="2">
        <v>183.05</v>
      </c>
      <c r="H3229" s="4">
        <f t="shared" si="51"/>
        <v>28430.490000000074</v>
      </c>
      <c r="J3229" s="3" t="s">
        <v>2226</v>
      </c>
      <c r="K3229" s="3"/>
    </row>
    <row r="3230" spans="1:11" ht="22.5" hidden="1" customHeight="1" x14ac:dyDescent="0.25">
      <c r="A3230" s="3">
        <v>2023</v>
      </c>
      <c r="B3230" s="3" t="s">
        <v>135</v>
      </c>
      <c r="C3230" s="5">
        <v>45140</v>
      </c>
      <c r="D3230" s="1" t="s">
        <v>323</v>
      </c>
      <c r="E3230" s="3" t="s">
        <v>99</v>
      </c>
      <c r="G3230" s="2">
        <v>3000</v>
      </c>
      <c r="H3230" s="4">
        <f t="shared" si="51"/>
        <v>25430.490000000074</v>
      </c>
      <c r="J3230" s="3" t="s">
        <v>2221</v>
      </c>
      <c r="K3230" s="3"/>
    </row>
    <row r="3231" spans="1:11" ht="22.5" hidden="1" customHeight="1" x14ac:dyDescent="0.25">
      <c r="A3231" s="3">
        <v>2023</v>
      </c>
      <c r="B3231" s="3" t="s">
        <v>135</v>
      </c>
      <c r="C3231" s="5">
        <v>45142</v>
      </c>
      <c r="D3231" s="1" t="s">
        <v>151</v>
      </c>
      <c r="E3231" s="3" t="s">
        <v>310</v>
      </c>
      <c r="F3231" s="2">
        <v>1040</v>
      </c>
      <c r="H3231" s="4">
        <f t="shared" si="51"/>
        <v>26470.490000000074</v>
      </c>
      <c r="J3231" s="3" t="s">
        <v>2242</v>
      </c>
      <c r="K3231" s="3"/>
    </row>
    <row r="3232" spans="1:11" ht="22.5" hidden="1" customHeight="1" x14ac:dyDescent="0.25">
      <c r="A3232" s="3">
        <v>2023</v>
      </c>
      <c r="B3232" s="3" t="s">
        <v>135</v>
      </c>
      <c r="C3232" s="5">
        <v>45145</v>
      </c>
      <c r="D3232" s="1" t="s">
        <v>86</v>
      </c>
      <c r="E3232" s="3" t="s">
        <v>99</v>
      </c>
      <c r="G3232" s="2">
        <v>13023.4</v>
      </c>
      <c r="H3232" s="4">
        <f t="shared" si="51"/>
        <v>13447.090000000075</v>
      </c>
      <c r="J3232" s="3" t="s">
        <v>2222</v>
      </c>
      <c r="K3232" s="3"/>
    </row>
    <row r="3233" spans="1:12" ht="22.5" hidden="1" customHeight="1" x14ac:dyDescent="0.25">
      <c r="A3233" s="3">
        <v>2023</v>
      </c>
      <c r="B3233" s="3" t="s">
        <v>135</v>
      </c>
      <c r="C3233" s="5">
        <v>45145</v>
      </c>
      <c r="D3233" s="1" t="s">
        <v>1479</v>
      </c>
      <c r="E3233" s="3" t="s">
        <v>99</v>
      </c>
      <c r="G3233" s="2">
        <v>400</v>
      </c>
      <c r="H3233" s="4">
        <f t="shared" si="51"/>
        <v>13047.090000000075</v>
      </c>
      <c r="J3233" s="3" t="s">
        <v>2223</v>
      </c>
      <c r="K3233" s="3"/>
    </row>
    <row r="3234" spans="1:12" ht="22.5" hidden="1" customHeight="1" x14ac:dyDescent="0.25">
      <c r="A3234" s="3">
        <v>2023</v>
      </c>
      <c r="B3234" s="3" t="s">
        <v>135</v>
      </c>
      <c r="C3234" s="5">
        <v>45145</v>
      </c>
      <c r="D3234" s="1" t="s">
        <v>323</v>
      </c>
      <c r="E3234" s="3" t="s">
        <v>99</v>
      </c>
      <c r="G3234" s="2">
        <v>3000</v>
      </c>
      <c r="H3234" s="4">
        <f t="shared" si="51"/>
        <v>10047.090000000075</v>
      </c>
      <c r="J3234" s="3" t="s">
        <v>2224</v>
      </c>
      <c r="K3234" s="3"/>
    </row>
    <row r="3235" spans="1:12" ht="22.5" hidden="1" customHeight="1" x14ac:dyDescent="0.25">
      <c r="A3235" s="3">
        <v>2023</v>
      </c>
      <c r="B3235" s="3" t="s">
        <v>135</v>
      </c>
      <c r="C3235" s="5">
        <v>45146</v>
      </c>
      <c r="D3235" s="1" t="s">
        <v>313</v>
      </c>
      <c r="E3235" s="3" t="s">
        <v>99</v>
      </c>
      <c r="F3235" s="2">
        <v>40000</v>
      </c>
      <c r="H3235" s="4">
        <f t="shared" si="51"/>
        <v>50047.090000000077</v>
      </c>
      <c r="J3235" s="3" t="s">
        <v>2225</v>
      </c>
      <c r="K3235" s="3"/>
    </row>
    <row r="3236" spans="1:12" ht="22.5" hidden="1" customHeight="1" x14ac:dyDescent="0.25">
      <c r="A3236" s="3">
        <v>2023</v>
      </c>
      <c r="B3236" s="3" t="s">
        <v>135</v>
      </c>
      <c r="C3236" s="5">
        <v>45146</v>
      </c>
      <c r="D3236" s="1" t="s">
        <v>25</v>
      </c>
      <c r="E3236" s="3" t="s">
        <v>71</v>
      </c>
      <c r="G3236" s="2">
        <v>1500</v>
      </c>
      <c r="H3236" s="4">
        <f t="shared" si="51"/>
        <v>48547.090000000077</v>
      </c>
      <c r="J3236" s="3" t="s">
        <v>2229</v>
      </c>
      <c r="K3236" s="3"/>
    </row>
    <row r="3237" spans="1:12" ht="22.5" hidden="1" customHeight="1" x14ac:dyDescent="0.25">
      <c r="A3237" s="3">
        <v>2023</v>
      </c>
      <c r="B3237" s="3" t="s">
        <v>135</v>
      </c>
      <c r="C3237" s="5">
        <v>45146</v>
      </c>
      <c r="D3237" s="1" t="s">
        <v>594</v>
      </c>
      <c r="E3237" s="3" t="s">
        <v>71</v>
      </c>
      <c r="G3237" s="2">
        <v>1908</v>
      </c>
      <c r="H3237" s="4">
        <f t="shared" si="51"/>
        <v>46639.090000000077</v>
      </c>
      <c r="J3237" s="3" t="s">
        <v>2230</v>
      </c>
      <c r="K3237" s="3"/>
    </row>
    <row r="3238" spans="1:12" ht="22.5" hidden="1" customHeight="1" x14ac:dyDescent="0.25">
      <c r="A3238" s="3">
        <v>2023</v>
      </c>
      <c r="B3238" s="3" t="s">
        <v>135</v>
      </c>
      <c r="C3238" s="5">
        <v>45146</v>
      </c>
      <c r="D3238" s="1" t="s">
        <v>404</v>
      </c>
      <c r="E3238" s="3" t="s">
        <v>71</v>
      </c>
      <c r="G3238" s="2">
        <v>3530</v>
      </c>
      <c r="H3238" s="4">
        <f t="shared" si="51"/>
        <v>43109.090000000077</v>
      </c>
      <c r="J3238" s="3" t="s">
        <v>2231</v>
      </c>
      <c r="K3238" s="36" t="s">
        <v>496</v>
      </c>
      <c r="L3238" s="25">
        <v>58695.4</v>
      </c>
    </row>
    <row r="3239" spans="1:12" ht="22.5" hidden="1" customHeight="1" x14ac:dyDescent="0.25">
      <c r="A3239" s="3">
        <v>2023</v>
      </c>
      <c r="B3239" s="3" t="s">
        <v>135</v>
      </c>
      <c r="C3239" s="5">
        <v>45146</v>
      </c>
      <c r="D3239" s="1" t="s">
        <v>1505</v>
      </c>
      <c r="E3239" s="3" t="s">
        <v>71</v>
      </c>
      <c r="G3239" s="2">
        <v>5750</v>
      </c>
      <c r="H3239" s="4">
        <f t="shared" si="51"/>
        <v>37359.090000000077</v>
      </c>
      <c r="J3239" s="3" t="s">
        <v>2232</v>
      </c>
      <c r="K3239" s="3">
        <v>12056.31</v>
      </c>
    </row>
    <row r="3240" spans="1:12" ht="22.5" hidden="1" customHeight="1" x14ac:dyDescent="0.25">
      <c r="A3240" s="3">
        <v>2023</v>
      </c>
      <c r="B3240" s="3" t="s">
        <v>135</v>
      </c>
      <c r="C3240" s="5">
        <v>45146</v>
      </c>
      <c r="D3240" s="1" t="s">
        <v>77</v>
      </c>
      <c r="E3240" s="3" t="s">
        <v>71</v>
      </c>
      <c r="G3240" s="2">
        <v>1200</v>
      </c>
      <c r="H3240" s="4">
        <f t="shared" si="51"/>
        <v>36159.090000000077</v>
      </c>
      <c r="J3240" s="3" t="s">
        <v>2233</v>
      </c>
      <c r="K3240" s="3"/>
    </row>
    <row r="3241" spans="1:12" ht="22.5" hidden="1" customHeight="1" x14ac:dyDescent="0.25">
      <c r="A3241" s="3">
        <v>2023</v>
      </c>
      <c r="B3241" s="3" t="s">
        <v>135</v>
      </c>
      <c r="C3241" s="5">
        <v>45146</v>
      </c>
      <c r="D3241" s="1" t="s">
        <v>521</v>
      </c>
      <c r="E3241" s="3" t="s">
        <v>71</v>
      </c>
      <c r="G3241" s="2">
        <v>1234</v>
      </c>
      <c r="H3241" s="4">
        <f t="shared" si="51"/>
        <v>34925.090000000077</v>
      </c>
      <c r="J3241" s="3" t="s">
        <v>2234</v>
      </c>
      <c r="K3241" s="3"/>
    </row>
    <row r="3242" spans="1:12" ht="22.5" hidden="1" customHeight="1" x14ac:dyDescent="0.25">
      <c r="A3242" s="3">
        <v>2023</v>
      </c>
      <c r="B3242" s="3" t="s">
        <v>135</v>
      </c>
      <c r="C3242" s="5">
        <v>45146</v>
      </c>
      <c r="D3242" s="1" t="s">
        <v>551</v>
      </c>
      <c r="E3242" s="3" t="s">
        <v>71</v>
      </c>
      <c r="G3242" s="2">
        <v>1230</v>
      </c>
      <c r="H3242" s="4">
        <f t="shared" si="51"/>
        <v>33695.090000000077</v>
      </c>
      <c r="J3242" s="3" t="s">
        <v>2235</v>
      </c>
      <c r="K3242" s="3"/>
    </row>
    <row r="3243" spans="1:12" ht="22.5" hidden="1" customHeight="1" x14ac:dyDescent="0.25">
      <c r="A3243" s="3">
        <v>2023</v>
      </c>
      <c r="B3243" s="3" t="s">
        <v>135</v>
      </c>
      <c r="C3243" s="5">
        <v>45146</v>
      </c>
      <c r="D3243" s="1" t="s">
        <v>111</v>
      </c>
      <c r="E3243" s="3" t="s">
        <v>71</v>
      </c>
      <c r="G3243" s="2">
        <v>800</v>
      </c>
      <c r="H3243" s="4">
        <f t="shared" si="51"/>
        <v>32895.090000000077</v>
      </c>
      <c r="J3243" s="3" t="s">
        <v>2236</v>
      </c>
      <c r="K3243" s="3"/>
    </row>
    <row r="3244" spans="1:12" ht="22.5" hidden="1" customHeight="1" x14ac:dyDescent="0.25">
      <c r="A3244" s="3">
        <v>2023</v>
      </c>
      <c r="B3244" s="3" t="s">
        <v>135</v>
      </c>
      <c r="C3244" s="5">
        <v>45146</v>
      </c>
      <c r="D3244" s="1" t="s">
        <v>261</v>
      </c>
      <c r="E3244" s="3" t="s">
        <v>71</v>
      </c>
      <c r="G3244" s="2">
        <v>1000</v>
      </c>
      <c r="H3244" s="4">
        <f t="shared" si="51"/>
        <v>31895.090000000077</v>
      </c>
      <c r="J3244" s="3" t="s">
        <v>2248</v>
      </c>
      <c r="K3244" s="3"/>
    </row>
    <row r="3245" spans="1:12" ht="22.5" hidden="1" customHeight="1" x14ac:dyDescent="0.25">
      <c r="A3245" s="3">
        <v>2023</v>
      </c>
      <c r="B3245" s="3" t="s">
        <v>135</v>
      </c>
      <c r="C3245" s="5">
        <v>45146</v>
      </c>
      <c r="D3245" s="1" t="s">
        <v>506</v>
      </c>
      <c r="E3245" s="3" t="s">
        <v>71</v>
      </c>
      <c r="G3245" s="2">
        <v>1240</v>
      </c>
      <c r="H3245" s="4">
        <f t="shared" si="51"/>
        <v>30655.090000000077</v>
      </c>
      <c r="J3245" s="3" t="s">
        <v>2237</v>
      </c>
      <c r="K3245" s="3"/>
    </row>
    <row r="3246" spans="1:12" ht="22.5" hidden="1" customHeight="1" x14ac:dyDescent="0.25">
      <c r="A3246" s="3">
        <v>2023</v>
      </c>
      <c r="B3246" s="3" t="s">
        <v>135</v>
      </c>
      <c r="C3246" s="5">
        <v>45146</v>
      </c>
      <c r="D3246" s="1" t="s">
        <v>610</v>
      </c>
      <c r="E3246" s="3" t="s">
        <v>71</v>
      </c>
      <c r="G3246" s="2">
        <v>10200</v>
      </c>
      <c r="H3246" s="4">
        <f t="shared" si="51"/>
        <v>20455.090000000077</v>
      </c>
      <c r="J3246" s="3" t="s">
        <v>2249</v>
      </c>
      <c r="K3246" s="3"/>
    </row>
    <row r="3247" spans="1:12" ht="22.5" hidden="1" customHeight="1" x14ac:dyDescent="0.25">
      <c r="A3247" s="3">
        <v>2023</v>
      </c>
      <c r="B3247" s="3" t="s">
        <v>135</v>
      </c>
      <c r="C3247" s="5">
        <v>45146</v>
      </c>
      <c r="D3247" s="1" t="s">
        <v>573</v>
      </c>
      <c r="E3247" s="3" t="s">
        <v>71</v>
      </c>
      <c r="G3247" s="2">
        <v>1535</v>
      </c>
      <c r="H3247" s="4">
        <f t="shared" si="51"/>
        <v>18920.090000000077</v>
      </c>
      <c r="J3247" s="3" t="s">
        <v>2238</v>
      </c>
      <c r="K3247" s="3"/>
    </row>
    <row r="3248" spans="1:12" ht="22.5" hidden="1" customHeight="1" x14ac:dyDescent="0.25">
      <c r="A3248" s="3">
        <v>2023</v>
      </c>
      <c r="B3248" s="3" t="s">
        <v>135</v>
      </c>
      <c r="C3248" s="5">
        <v>45146</v>
      </c>
      <c r="D3248" s="1" t="s">
        <v>565</v>
      </c>
      <c r="E3248" s="3" t="s">
        <v>71</v>
      </c>
      <c r="G3248" s="2">
        <v>2745</v>
      </c>
      <c r="H3248" s="4">
        <f t="shared" si="51"/>
        <v>16175.090000000077</v>
      </c>
      <c r="J3248" s="3" t="s">
        <v>2239</v>
      </c>
      <c r="K3248" s="3"/>
    </row>
    <row r="3249" spans="1:11" ht="22.5" hidden="1" customHeight="1" x14ac:dyDescent="0.25">
      <c r="A3249" s="3">
        <v>2023</v>
      </c>
      <c r="B3249" s="3" t="s">
        <v>135</v>
      </c>
      <c r="C3249" s="5">
        <v>45146</v>
      </c>
      <c r="D3249" s="1" t="s">
        <v>513</v>
      </c>
      <c r="E3249" s="3" t="s">
        <v>71</v>
      </c>
      <c r="G3249" s="2">
        <v>11800</v>
      </c>
      <c r="H3249" s="4">
        <f t="shared" si="51"/>
        <v>4375.0900000000765</v>
      </c>
      <c r="J3249" s="3" t="s">
        <v>2240</v>
      </c>
      <c r="K3249" s="3"/>
    </row>
    <row r="3250" spans="1:11" ht="22.5" hidden="1" customHeight="1" x14ac:dyDescent="0.25">
      <c r="A3250" s="3">
        <v>2023</v>
      </c>
      <c r="B3250" s="3" t="s">
        <v>135</v>
      </c>
      <c r="C3250" s="5">
        <v>45146</v>
      </c>
      <c r="D3250" s="1" t="s">
        <v>608</v>
      </c>
      <c r="E3250" s="3" t="s">
        <v>310</v>
      </c>
      <c r="F3250" s="2">
        <v>2700</v>
      </c>
      <c r="H3250" s="4">
        <f t="shared" si="51"/>
        <v>7075.0900000000765</v>
      </c>
      <c r="J3250" s="3" t="s">
        <v>2251</v>
      </c>
      <c r="K3250" s="3"/>
    </row>
    <row r="3251" spans="1:11" ht="22.5" hidden="1" customHeight="1" x14ac:dyDescent="0.25">
      <c r="A3251" s="3">
        <v>2023</v>
      </c>
      <c r="B3251" s="3" t="s">
        <v>135</v>
      </c>
      <c r="C3251" s="5">
        <v>45146</v>
      </c>
      <c r="D3251" s="1" t="s">
        <v>461</v>
      </c>
      <c r="E3251" s="3" t="s">
        <v>310</v>
      </c>
      <c r="F3251" s="88">
        <v>9050</v>
      </c>
      <c r="G3251" s="88"/>
      <c r="H3251" s="4">
        <f t="shared" si="51"/>
        <v>16125.090000000077</v>
      </c>
      <c r="J3251" s="3" t="s">
        <v>2283</v>
      </c>
      <c r="K3251" s="3"/>
    </row>
    <row r="3252" spans="1:11" ht="22.5" hidden="1" customHeight="1" x14ac:dyDescent="0.25">
      <c r="A3252" s="3">
        <v>2023</v>
      </c>
      <c r="B3252" s="3" t="s">
        <v>135</v>
      </c>
      <c r="C3252" s="5">
        <v>45150</v>
      </c>
      <c r="D3252" s="1" t="s">
        <v>323</v>
      </c>
      <c r="E3252" s="3" t="s">
        <v>99</v>
      </c>
      <c r="G3252" s="2">
        <v>3000</v>
      </c>
      <c r="H3252" s="4">
        <f t="shared" si="51"/>
        <v>13125.090000000077</v>
      </c>
      <c r="J3252" s="3" t="s">
        <v>2263</v>
      </c>
      <c r="K3252" s="3"/>
    </row>
    <row r="3253" spans="1:11" ht="22.5" hidden="1" customHeight="1" x14ac:dyDescent="0.25">
      <c r="A3253" s="3">
        <v>2023</v>
      </c>
      <c r="B3253" s="3" t="s">
        <v>135</v>
      </c>
      <c r="C3253" s="5">
        <v>45150</v>
      </c>
      <c r="D3253" s="1" t="s">
        <v>42</v>
      </c>
      <c r="E3253" s="3" t="s">
        <v>99</v>
      </c>
      <c r="G3253" s="2">
        <v>3552</v>
      </c>
      <c r="H3253" s="4">
        <f t="shared" si="51"/>
        <v>9573.0900000000765</v>
      </c>
      <c r="J3253" s="3" t="s">
        <v>2264</v>
      </c>
      <c r="K3253" s="3"/>
    </row>
    <row r="3254" spans="1:11" ht="22.5" hidden="1" customHeight="1" x14ac:dyDescent="0.25">
      <c r="A3254" s="3">
        <v>2023</v>
      </c>
      <c r="B3254" s="3" t="s">
        <v>135</v>
      </c>
      <c r="C3254" s="5">
        <v>45150</v>
      </c>
      <c r="D3254" s="1" t="s">
        <v>30</v>
      </c>
      <c r="E3254" s="3" t="s">
        <v>99</v>
      </c>
      <c r="G3254" s="2">
        <v>300.60000000000002</v>
      </c>
      <c r="H3254" s="4">
        <f t="shared" si="51"/>
        <v>9272.4900000000762</v>
      </c>
      <c r="J3254" s="3" t="s">
        <v>2265</v>
      </c>
      <c r="K3254" s="3"/>
    </row>
    <row r="3255" spans="1:11" ht="22.5" hidden="1" customHeight="1" x14ac:dyDescent="0.25">
      <c r="A3255" s="3">
        <v>2023</v>
      </c>
      <c r="B3255" s="3" t="s">
        <v>135</v>
      </c>
      <c r="C3255" s="5">
        <v>45150</v>
      </c>
      <c r="D3255" s="1" t="s">
        <v>112</v>
      </c>
      <c r="E3255" s="3" t="s">
        <v>99</v>
      </c>
      <c r="G3255" s="2">
        <v>48</v>
      </c>
      <c r="H3255" s="4">
        <f t="shared" si="51"/>
        <v>9224.4900000000762</v>
      </c>
      <c r="J3255" s="3" t="s">
        <v>2266</v>
      </c>
      <c r="K3255" s="3"/>
    </row>
    <row r="3256" spans="1:11" ht="22.5" hidden="1" customHeight="1" x14ac:dyDescent="0.25">
      <c r="A3256" s="3">
        <v>2023</v>
      </c>
      <c r="B3256" s="3" t="s">
        <v>135</v>
      </c>
      <c r="C3256" s="5">
        <v>45150</v>
      </c>
      <c r="D3256" s="1" t="s">
        <v>35</v>
      </c>
      <c r="E3256" s="3" t="s">
        <v>99</v>
      </c>
      <c r="G3256" s="2">
        <v>216</v>
      </c>
      <c r="H3256" s="4">
        <f t="shared" si="51"/>
        <v>9008.4900000000762</v>
      </c>
      <c r="J3256" s="3" t="s">
        <v>2267</v>
      </c>
      <c r="K3256" s="3"/>
    </row>
    <row r="3257" spans="1:11" ht="22.5" hidden="1" customHeight="1" x14ac:dyDescent="0.25">
      <c r="A3257" s="3">
        <v>2023</v>
      </c>
      <c r="B3257" s="3" t="s">
        <v>135</v>
      </c>
      <c r="C3257" s="5">
        <v>45154</v>
      </c>
      <c r="D3257" s="1" t="s">
        <v>1925</v>
      </c>
      <c r="E3257" s="3" t="s">
        <v>310</v>
      </c>
      <c r="F3257" s="88">
        <v>2800</v>
      </c>
      <c r="G3257" s="88"/>
      <c r="H3257" s="4">
        <f t="shared" si="51"/>
        <v>11808.490000000076</v>
      </c>
      <c r="J3257" s="3" t="s">
        <v>2252</v>
      </c>
      <c r="K3257" s="3"/>
    </row>
    <row r="3258" spans="1:11" ht="22.5" hidden="1" customHeight="1" x14ac:dyDescent="0.25">
      <c r="A3258" s="3">
        <v>2023</v>
      </c>
      <c r="B3258" s="3" t="s">
        <v>135</v>
      </c>
      <c r="C3258" s="5">
        <v>45155</v>
      </c>
      <c r="D3258" s="1" t="s">
        <v>312</v>
      </c>
      <c r="E3258" s="3" t="s">
        <v>99</v>
      </c>
      <c r="G3258" s="2">
        <v>50</v>
      </c>
      <c r="H3258" s="4">
        <f t="shared" si="51"/>
        <v>11758.490000000076</v>
      </c>
      <c r="J3258" s="3" t="s">
        <v>2269</v>
      </c>
      <c r="K3258" s="3"/>
    </row>
    <row r="3259" spans="1:11" ht="22.5" hidden="1" customHeight="1" x14ac:dyDescent="0.25">
      <c r="A3259" s="3">
        <v>2023</v>
      </c>
      <c r="B3259" s="3" t="s">
        <v>135</v>
      </c>
      <c r="C3259" s="5">
        <v>45156</v>
      </c>
      <c r="D3259" s="1" t="s">
        <v>1327</v>
      </c>
      <c r="E3259" s="3" t="s">
        <v>310</v>
      </c>
      <c r="F3259" s="2">
        <v>1200</v>
      </c>
      <c r="H3259" s="4">
        <f t="shared" si="51"/>
        <v>12958.490000000076</v>
      </c>
      <c r="J3259" s="3" t="s">
        <v>2253</v>
      </c>
      <c r="K3259" s="3"/>
    </row>
    <row r="3260" spans="1:11" ht="22.5" hidden="1" customHeight="1" x14ac:dyDescent="0.25">
      <c r="A3260" s="3">
        <v>2023</v>
      </c>
      <c r="B3260" s="3" t="s">
        <v>135</v>
      </c>
      <c r="C3260" s="5">
        <v>45156</v>
      </c>
      <c r="D3260" s="1" t="s">
        <v>323</v>
      </c>
      <c r="E3260" s="3" t="s">
        <v>99</v>
      </c>
      <c r="G3260" s="2">
        <v>3000</v>
      </c>
      <c r="H3260" s="4">
        <f t="shared" si="51"/>
        <v>9958.4900000000762</v>
      </c>
      <c r="J3260" s="3" t="s">
        <v>2270</v>
      </c>
      <c r="K3260" s="3"/>
    </row>
    <row r="3261" spans="1:11" ht="22.5" hidden="1" customHeight="1" x14ac:dyDescent="0.25">
      <c r="A3261" s="3">
        <v>2023</v>
      </c>
      <c r="B3261" s="3" t="s">
        <v>135</v>
      </c>
      <c r="C3261" s="5">
        <v>45156</v>
      </c>
      <c r="D3261" s="1" t="s">
        <v>359</v>
      </c>
      <c r="E3261" s="3" t="s">
        <v>310</v>
      </c>
      <c r="F3261" s="2">
        <v>2680</v>
      </c>
      <c r="H3261" s="4">
        <f t="shared" si="51"/>
        <v>12638.490000000076</v>
      </c>
      <c r="J3261" s="3" t="s">
        <v>2254</v>
      </c>
      <c r="K3261" s="3"/>
    </row>
    <row r="3262" spans="1:11" ht="22.5" hidden="1" customHeight="1" x14ac:dyDescent="0.25">
      <c r="A3262" s="3">
        <v>2023</v>
      </c>
      <c r="B3262" s="3" t="s">
        <v>135</v>
      </c>
      <c r="C3262" s="5">
        <v>45156</v>
      </c>
      <c r="D3262" s="1" t="s">
        <v>608</v>
      </c>
      <c r="E3262" s="3" t="s">
        <v>310</v>
      </c>
      <c r="F3262" s="88">
        <v>4050</v>
      </c>
      <c r="G3262" s="88"/>
      <c r="H3262" s="4">
        <f t="shared" si="51"/>
        <v>16688.490000000078</v>
      </c>
      <c r="J3262" s="3" t="s">
        <v>2275</v>
      </c>
      <c r="K3262" s="3"/>
    </row>
    <row r="3263" spans="1:11" ht="22.5" hidden="1" customHeight="1" x14ac:dyDescent="0.25">
      <c r="A3263" s="3">
        <v>2023</v>
      </c>
      <c r="B3263" s="3" t="s">
        <v>135</v>
      </c>
      <c r="C3263" s="5">
        <v>45157</v>
      </c>
      <c r="D3263" s="1" t="s">
        <v>462</v>
      </c>
      <c r="E3263" s="3" t="s">
        <v>71</v>
      </c>
      <c r="G3263" s="2">
        <v>3600</v>
      </c>
      <c r="H3263" s="4">
        <f t="shared" si="51"/>
        <v>13088.490000000078</v>
      </c>
      <c r="J3263" s="3" t="s">
        <v>2271</v>
      </c>
      <c r="K3263" s="3"/>
    </row>
    <row r="3264" spans="1:11" ht="22.5" hidden="1" customHeight="1" x14ac:dyDescent="0.25">
      <c r="A3264" s="3">
        <v>2023</v>
      </c>
      <c r="B3264" s="3" t="s">
        <v>135</v>
      </c>
      <c r="C3264" s="5">
        <v>45157</v>
      </c>
      <c r="D3264" s="1" t="s">
        <v>484</v>
      </c>
      <c r="E3264" s="3" t="s">
        <v>71</v>
      </c>
      <c r="G3264" s="2">
        <v>2400</v>
      </c>
      <c r="H3264" s="4">
        <f t="shared" si="51"/>
        <v>10688.490000000078</v>
      </c>
      <c r="J3264" s="3" t="s">
        <v>2272</v>
      </c>
      <c r="K3264" s="3"/>
    </row>
    <row r="3265" spans="1:11" ht="22.5" hidden="1" customHeight="1" x14ac:dyDescent="0.25">
      <c r="A3265" s="3">
        <v>2023</v>
      </c>
      <c r="B3265" s="3" t="s">
        <v>135</v>
      </c>
      <c r="C3265" s="5">
        <v>45157</v>
      </c>
      <c r="D3265" s="1" t="s">
        <v>151</v>
      </c>
      <c r="E3265" s="3" t="s">
        <v>71</v>
      </c>
      <c r="G3265" s="2">
        <v>4610</v>
      </c>
      <c r="H3265" s="4">
        <f t="shared" si="51"/>
        <v>6078.490000000078</v>
      </c>
      <c r="J3265" s="3" t="s">
        <v>2273</v>
      </c>
      <c r="K3265" s="3"/>
    </row>
    <row r="3266" spans="1:11" ht="22.5" hidden="1" customHeight="1" x14ac:dyDescent="0.25">
      <c r="A3266" s="3">
        <v>2023</v>
      </c>
      <c r="B3266" s="3" t="s">
        <v>135</v>
      </c>
      <c r="C3266" s="5">
        <v>45157</v>
      </c>
      <c r="D3266" s="1" t="s">
        <v>405</v>
      </c>
      <c r="E3266" s="3" t="s">
        <v>71</v>
      </c>
      <c r="G3266" s="2">
        <v>3250</v>
      </c>
      <c r="H3266" s="4">
        <f t="shared" si="51"/>
        <v>2828.490000000078</v>
      </c>
      <c r="J3266" s="3" t="s">
        <v>2274</v>
      </c>
      <c r="K3266" s="3"/>
    </row>
    <row r="3267" spans="1:11" ht="22.5" hidden="1" customHeight="1" x14ac:dyDescent="0.25">
      <c r="A3267" s="3">
        <v>2023</v>
      </c>
      <c r="B3267" s="3" t="s">
        <v>135</v>
      </c>
      <c r="C3267" s="5">
        <v>45157</v>
      </c>
      <c r="D3267" s="1" t="s">
        <v>313</v>
      </c>
      <c r="E3267" s="3" t="s">
        <v>99</v>
      </c>
      <c r="F3267" s="2">
        <v>10000</v>
      </c>
      <c r="H3267" s="4">
        <f t="shared" si="51"/>
        <v>12828.490000000078</v>
      </c>
      <c r="J3267" s="3" t="s">
        <v>2278</v>
      </c>
      <c r="K3267" s="3"/>
    </row>
    <row r="3268" spans="1:11" ht="22.5" hidden="1" customHeight="1" x14ac:dyDescent="0.25">
      <c r="A3268" s="3">
        <v>2023</v>
      </c>
      <c r="B3268" s="3" t="s">
        <v>135</v>
      </c>
      <c r="C3268" s="5">
        <v>45159</v>
      </c>
      <c r="D3268" s="1" t="s">
        <v>158</v>
      </c>
      <c r="E3268" s="3" t="s">
        <v>310</v>
      </c>
      <c r="F3268" s="2">
        <v>13650</v>
      </c>
      <c r="H3268" s="4">
        <f t="shared" si="51"/>
        <v>26478.490000000078</v>
      </c>
      <c r="J3268" s="3" t="s">
        <v>2281</v>
      </c>
      <c r="K3268" s="3"/>
    </row>
    <row r="3269" spans="1:11" ht="22.5" hidden="1" customHeight="1" x14ac:dyDescent="0.25">
      <c r="A3269" s="3">
        <v>2023</v>
      </c>
      <c r="B3269" s="3" t="s">
        <v>135</v>
      </c>
      <c r="C3269" s="5">
        <v>45159</v>
      </c>
      <c r="D3269" s="1" t="s">
        <v>323</v>
      </c>
      <c r="E3269" s="3" t="s">
        <v>99</v>
      </c>
      <c r="G3269" s="2">
        <v>3000</v>
      </c>
      <c r="H3269" s="4">
        <f t="shared" si="51"/>
        <v>23478.490000000078</v>
      </c>
      <c r="J3269" s="3" t="s">
        <v>2282</v>
      </c>
      <c r="K3269" s="3"/>
    </row>
    <row r="3270" spans="1:11" ht="22.5" hidden="1" customHeight="1" x14ac:dyDescent="0.25">
      <c r="A3270" s="3">
        <v>2023</v>
      </c>
      <c r="B3270" s="3" t="s">
        <v>135</v>
      </c>
      <c r="C3270" s="5">
        <v>45160</v>
      </c>
      <c r="D3270" s="1" t="s">
        <v>183</v>
      </c>
      <c r="E3270" s="3" t="s">
        <v>310</v>
      </c>
      <c r="F3270" s="2">
        <v>6828.32</v>
      </c>
      <c r="H3270" s="4">
        <f t="shared" si="51"/>
        <v>30306.810000000078</v>
      </c>
      <c r="J3270" s="3" t="s">
        <v>2280</v>
      </c>
      <c r="K3270" s="3"/>
    </row>
    <row r="3271" spans="1:11" ht="22.5" hidden="1" customHeight="1" x14ac:dyDescent="0.25">
      <c r="A3271" s="3">
        <v>2023</v>
      </c>
      <c r="B3271" s="3" t="s">
        <v>135</v>
      </c>
      <c r="C3271" s="5">
        <v>45161</v>
      </c>
      <c r="D3271" s="1" t="s">
        <v>461</v>
      </c>
      <c r="E3271" s="3" t="s">
        <v>310</v>
      </c>
      <c r="F3271" s="2">
        <v>2350</v>
      </c>
      <c r="H3271" s="4">
        <f t="shared" ref="H3271:H3334" si="52">H3270+F3271-G3271</f>
        <v>32656.810000000078</v>
      </c>
      <c r="J3271" s="3" t="s">
        <v>2284</v>
      </c>
      <c r="K3271" s="3"/>
    </row>
    <row r="3272" spans="1:11" ht="22.5" hidden="1" customHeight="1" x14ac:dyDescent="0.25">
      <c r="A3272" s="3">
        <v>2023</v>
      </c>
      <c r="B3272" s="3" t="s">
        <v>135</v>
      </c>
      <c r="C3272" s="5">
        <v>45167</v>
      </c>
      <c r="D3272" s="1" t="s">
        <v>1808</v>
      </c>
      <c r="E3272" s="3" t="s">
        <v>310</v>
      </c>
      <c r="F3272" s="2">
        <v>1828</v>
      </c>
      <c r="H3272" s="4">
        <f t="shared" si="52"/>
        <v>34484.810000000078</v>
      </c>
      <c r="J3272" s="3" t="s">
        <v>2292</v>
      </c>
      <c r="K3272" s="3"/>
    </row>
    <row r="3273" spans="1:11" ht="22.5" hidden="1" customHeight="1" x14ac:dyDescent="0.25">
      <c r="A3273" s="3">
        <v>2023</v>
      </c>
      <c r="B3273" s="3" t="s">
        <v>135</v>
      </c>
      <c r="C3273" s="5">
        <v>45167</v>
      </c>
      <c r="D3273" s="1" t="s">
        <v>45</v>
      </c>
      <c r="E3273" s="3" t="s">
        <v>310</v>
      </c>
      <c r="F3273" s="2">
        <v>4350</v>
      </c>
      <c r="H3273" s="4">
        <f t="shared" si="52"/>
        <v>38834.810000000078</v>
      </c>
      <c r="J3273" s="3" t="s">
        <v>2293</v>
      </c>
      <c r="K3273" s="3"/>
    </row>
    <row r="3274" spans="1:11" ht="22.5" hidden="1" customHeight="1" x14ac:dyDescent="0.25">
      <c r="A3274" s="3">
        <v>2023</v>
      </c>
      <c r="B3274" s="3" t="s">
        <v>135</v>
      </c>
      <c r="C3274" s="5">
        <v>45168</v>
      </c>
      <c r="D3274" s="1" t="s">
        <v>182</v>
      </c>
      <c r="E3274" s="3" t="s">
        <v>71</v>
      </c>
      <c r="G3274" s="2">
        <v>4250</v>
      </c>
      <c r="H3274" s="4">
        <f t="shared" si="52"/>
        <v>34584.810000000078</v>
      </c>
      <c r="J3274" s="3" t="s">
        <v>2294</v>
      </c>
      <c r="K3274" s="3"/>
    </row>
    <row r="3275" spans="1:11" ht="22.5" hidden="1" customHeight="1" x14ac:dyDescent="0.25">
      <c r="A3275" s="3">
        <v>2023</v>
      </c>
      <c r="B3275" s="3" t="s">
        <v>135</v>
      </c>
      <c r="C3275" s="5">
        <v>45168</v>
      </c>
      <c r="D3275" s="1" t="s">
        <v>541</v>
      </c>
      <c r="E3275" s="3" t="s">
        <v>71</v>
      </c>
      <c r="G3275" s="2">
        <v>22035</v>
      </c>
      <c r="H3275" s="4">
        <f t="shared" si="52"/>
        <v>12549.810000000078</v>
      </c>
      <c r="J3275" s="3" t="s">
        <v>2295</v>
      </c>
      <c r="K3275" s="3"/>
    </row>
    <row r="3276" spans="1:11" ht="22.5" hidden="1" customHeight="1" x14ac:dyDescent="0.25">
      <c r="A3276" s="3">
        <v>2023</v>
      </c>
      <c r="B3276" s="3" t="s">
        <v>135</v>
      </c>
      <c r="C3276" s="5">
        <v>45168</v>
      </c>
      <c r="D3276" s="1" t="s">
        <v>323</v>
      </c>
      <c r="E3276" s="3" t="s">
        <v>99</v>
      </c>
      <c r="G3276" s="2">
        <v>3000</v>
      </c>
      <c r="H3276" s="4">
        <f t="shared" si="52"/>
        <v>9549.8100000000777</v>
      </c>
      <c r="J3276" s="3" t="s">
        <v>2296</v>
      </c>
      <c r="K3276" s="3"/>
    </row>
    <row r="3277" spans="1:11" s="24" customFormat="1" ht="22.5" hidden="1" customHeight="1" thickBot="1" x14ac:dyDescent="0.3">
      <c r="A3277" s="34">
        <v>2023</v>
      </c>
      <c r="B3277" s="34" t="s">
        <v>135</v>
      </c>
      <c r="C3277" s="19">
        <v>45169</v>
      </c>
      <c r="D3277" s="24" t="s">
        <v>285</v>
      </c>
      <c r="E3277" s="34" t="s">
        <v>99</v>
      </c>
      <c r="F3277" s="21"/>
      <c r="G3277" s="21">
        <v>1902</v>
      </c>
      <c r="H3277" s="22">
        <f t="shared" si="52"/>
        <v>7647.8100000000777</v>
      </c>
      <c r="J3277" s="34" t="s">
        <v>2297</v>
      </c>
      <c r="K3277" s="34"/>
    </row>
    <row r="3278" spans="1:11" ht="22.5" hidden="1" customHeight="1" x14ac:dyDescent="0.25">
      <c r="A3278" s="3">
        <v>2023</v>
      </c>
      <c r="B3278" s="3" t="s">
        <v>147</v>
      </c>
      <c r="C3278" s="5">
        <v>45170</v>
      </c>
      <c r="D3278" s="1" t="s">
        <v>312</v>
      </c>
      <c r="E3278" s="3" t="s">
        <v>99</v>
      </c>
      <c r="G3278" s="2">
        <v>40</v>
      </c>
      <c r="H3278" s="4">
        <f t="shared" si="52"/>
        <v>7607.8100000000777</v>
      </c>
      <c r="J3278" s="3" t="s">
        <v>2304</v>
      </c>
      <c r="K3278" s="3"/>
    </row>
    <row r="3279" spans="1:11" ht="22.5" hidden="1" customHeight="1" x14ac:dyDescent="0.25">
      <c r="A3279" s="3">
        <v>2023</v>
      </c>
      <c r="B3279" s="3" t="s">
        <v>147</v>
      </c>
      <c r="C3279" s="5">
        <v>45170</v>
      </c>
      <c r="D3279" s="147" t="s">
        <v>2290</v>
      </c>
      <c r="E3279" s="3" t="s">
        <v>325</v>
      </c>
      <c r="F3279" s="88">
        <v>55000</v>
      </c>
      <c r="G3279" s="88"/>
      <c r="H3279" s="4">
        <f t="shared" si="52"/>
        <v>62607.810000000078</v>
      </c>
      <c r="J3279" s="180" t="s">
        <v>3381</v>
      </c>
      <c r="K3279" s="10" t="s">
        <v>3378</v>
      </c>
    </row>
    <row r="3280" spans="1:11" ht="22.5" hidden="1" customHeight="1" x14ac:dyDescent="0.25">
      <c r="A3280" s="3">
        <v>2023</v>
      </c>
      <c r="B3280" s="3" t="s">
        <v>147</v>
      </c>
      <c r="C3280" s="5">
        <v>45173</v>
      </c>
      <c r="D3280" s="1" t="s">
        <v>376</v>
      </c>
      <c r="E3280" s="3" t="s">
        <v>71</v>
      </c>
      <c r="F3280" s="26"/>
      <c r="G3280" s="26">
        <v>1200</v>
      </c>
      <c r="H3280" s="4">
        <f t="shared" si="52"/>
        <v>61407.810000000078</v>
      </c>
      <c r="J3280" s="3" t="s">
        <v>2305</v>
      </c>
      <c r="K3280" s="3"/>
    </row>
    <row r="3281" spans="1:11" ht="22.5" hidden="1" customHeight="1" x14ac:dyDescent="0.25">
      <c r="A3281" s="3">
        <v>2023</v>
      </c>
      <c r="B3281" s="3" t="s">
        <v>147</v>
      </c>
      <c r="C3281" s="5">
        <v>45173</v>
      </c>
      <c r="D3281" s="1" t="s">
        <v>615</v>
      </c>
      <c r="E3281" s="3" t="s">
        <v>99</v>
      </c>
      <c r="G3281" s="2">
        <v>600</v>
      </c>
      <c r="H3281" s="4">
        <f t="shared" si="52"/>
        <v>60807.810000000078</v>
      </c>
      <c r="J3281" s="3" t="s">
        <v>2306</v>
      </c>
      <c r="K3281" s="3"/>
    </row>
    <row r="3282" spans="1:11" ht="22.5" hidden="1" customHeight="1" x14ac:dyDescent="0.25">
      <c r="A3282" s="3">
        <v>2023</v>
      </c>
      <c r="B3282" s="3" t="s">
        <v>147</v>
      </c>
      <c r="C3282" s="5">
        <v>45173</v>
      </c>
      <c r="D3282" s="1" t="s">
        <v>2291</v>
      </c>
      <c r="E3282" s="3" t="s">
        <v>71</v>
      </c>
      <c r="G3282" s="2">
        <v>2050</v>
      </c>
      <c r="H3282" s="4">
        <f t="shared" si="52"/>
        <v>58757.810000000078</v>
      </c>
      <c r="J3282" s="3" t="s">
        <v>2307</v>
      </c>
      <c r="K3282" s="3"/>
    </row>
    <row r="3283" spans="1:11" ht="22.5" hidden="1" customHeight="1" x14ac:dyDescent="0.25">
      <c r="A3283" s="3">
        <v>2023</v>
      </c>
      <c r="B3283" s="3" t="s">
        <v>147</v>
      </c>
      <c r="C3283" s="5">
        <v>45173</v>
      </c>
      <c r="D3283" s="1" t="s">
        <v>1722</v>
      </c>
      <c r="E3283" s="3" t="s">
        <v>71</v>
      </c>
      <c r="G3283" s="2">
        <v>720</v>
      </c>
      <c r="H3283" s="4">
        <f t="shared" si="52"/>
        <v>58037.810000000078</v>
      </c>
      <c r="J3283" s="3" t="s">
        <v>2308</v>
      </c>
      <c r="K3283" s="3"/>
    </row>
    <row r="3284" spans="1:11" ht="22.5" hidden="1" customHeight="1" x14ac:dyDescent="0.25">
      <c r="A3284" s="3">
        <v>2023</v>
      </c>
      <c r="B3284" s="3" t="s">
        <v>147</v>
      </c>
      <c r="C3284" s="5">
        <v>45174</v>
      </c>
      <c r="D3284" s="1" t="s">
        <v>323</v>
      </c>
      <c r="E3284" s="3" t="s">
        <v>99</v>
      </c>
      <c r="G3284" s="2">
        <v>5000</v>
      </c>
      <c r="H3284" s="4">
        <f t="shared" si="52"/>
        <v>53037.810000000078</v>
      </c>
      <c r="J3284" s="3" t="s">
        <v>2309</v>
      </c>
      <c r="K3284" s="3"/>
    </row>
    <row r="3285" spans="1:11" ht="22.5" hidden="1" customHeight="1" x14ac:dyDescent="0.25">
      <c r="A3285" s="3">
        <v>2023</v>
      </c>
      <c r="B3285" s="3" t="s">
        <v>147</v>
      </c>
      <c r="C3285" s="5">
        <v>45174</v>
      </c>
      <c r="D3285" s="1" t="s">
        <v>151</v>
      </c>
      <c r="E3285" s="3" t="s">
        <v>310</v>
      </c>
      <c r="F3285" s="2">
        <v>520</v>
      </c>
      <c r="H3285" s="4">
        <f t="shared" si="52"/>
        <v>53557.810000000078</v>
      </c>
      <c r="J3285" s="3" t="s">
        <v>2319</v>
      </c>
      <c r="K3285" s="3"/>
    </row>
    <row r="3286" spans="1:11" ht="22.5" hidden="1" customHeight="1" x14ac:dyDescent="0.25">
      <c r="A3286" s="3">
        <v>2023</v>
      </c>
      <c r="B3286" s="3" t="s">
        <v>147</v>
      </c>
      <c r="C3286" s="5">
        <v>45175</v>
      </c>
      <c r="D3286" s="1" t="s">
        <v>608</v>
      </c>
      <c r="E3286" s="3" t="s">
        <v>310</v>
      </c>
      <c r="F3286" s="2">
        <v>9950</v>
      </c>
      <c r="H3286" s="4">
        <f t="shared" si="52"/>
        <v>63507.810000000078</v>
      </c>
      <c r="J3286" s="3" t="s">
        <v>2320</v>
      </c>
      <c r="K3286" s="3"/>
    </row>
    <row r="3287" spans="1:11" ht="22.5" hidden="1" customHeight="1" x14ac:dyDescent="0.25">
      <c r="A3287" s="3">
        <v>2023</v>
      </c>
      <c r="B3287" s="3" t="s">
        <v>147</v>
      </c>
      <c r="C3287" s="5">
        <v>45176</v>
      </c>
      <c r="D3287" s="1" t="s">
        <v>613</v>
      </c>
      <c r="E3287" s="3" t="s">
        <v>310</v>
      </c>
      <c r="F3287" s="2">
        <v>31200</v>
      </c>
      <c r="H3287" s="4">
        <f t="shared" si="52"/>
        <v>94707.810000000085</v>
      </c>
      <c r="J3287" s="3" t="s">
        <v>2303</v>
      </c>
      <c r="K3287" s="3"/>
    </row>
    <row r="3288" spans="1:11" ht="22.5" hidden="1" customHeight="1" x14ac:dyDescent="0.25">
      <c r="A3288" s="3">
        <v>2023</v>
      </c>
      <c r="B3288" s="3" t="s">
        <v>147</v>
      </c>
      <c r="C3288" s="5">
        <v>45176</v>
      </c>
      <c r="D3288" s="1" t="s">
        <v>86</v>
      </c>
      <c r="E3288" s="3" t="s">
        <v>99</v>
      </c>
      <c r="G3288" s="2">
        <v>11826</v>
      </c>
      <c r="H3288" s="4">
        <f t="shared" si="52"/>
        <v>82881.810000000085</v>
      </c>
      <c r="J3288" s="3" t="s">
        <v>2330</v>
      </c>
      <c r="K3288" s="3"/>
    </row>
    <row r="3289" spans="1:11" ht="22.5" hidden="1" customHeight="1" x14ac:dyDescent="0.25">
      <c r="A3289" s="3">
        <v>2023</v>
      </c>
      <c r="B3289" s="3" t="s">
        <v>147</v>
      </c>
      <c r="C3289" s="5">
        <v>45176</v>
      </c>
      <c r="D3289" s="1" t="s">
        <v>1479</v>
      </c>
      <c r="E3289" s="3" t="s">
        <v>99</v>
      </c>
      <c r="G3289" s="2">
        <v>1200</v>
      </c>
      <c r="H3289" s="4">
        <f t="shared" si="52"/>
        <v>81681.810000000085</v>
      </c>
      <c r="J3289" s="3" t="s">
        <v>2331</v>
      </c>
      <c r="K3289" s="3"/>
    </row>
    <row r="3290" spans="1:11" ht="22.5" hidden="1" customHeight="1" x14ac:dyDescent="0.25">
      <c r="A3290" s="3">
        <v>2023</v>
      </c>
      <c r="B3290" s="3" t="s">
        <v>147</v>
      </c>
      <c r="C3290" s="5">
        <v>45177</v>
      </c>
      <c r="D3290" s="1" t="s">
        <v>461</v>
      </c>
      <c r="E3290" s="3" t="s">
        <v>310</v>
      </c>
      <c r="F3290" s="88">
        <v>9100</v>
      </c>
      <c r="G3290" s="88"/>
      <c r="H3290" s="4">
        <f t="shared" si="52"/>
        <v>90781.810000000085</v>
      </c>
      <c r="J3290" s="3" t="s">
        <v>2408</v>
      </c>
      <c r="K3290" s="3"/>
    </row>
    <row r="3291" spans="1:11" ht="22.5" hidden="1" customHeight="1" x14ac:dyDescent="0.25">
      <c r="A3291" s="3">
        <v>2023</v>
      </c>
      <c r="B3291" s="3" t="s">
        <v>147</v>
      </c>
      <c r="C3291" s="5">
        <v>45182</v>
      </c>
      <c r="D3291" s="1" t="s">
        <v>323</v>
      </c>
      <c r="E3291" s="3" t="s">
        <v>99</v>
      </c>
      <c r="G3291" s="2">
        <v>5000</v>
      </c>
      <c r="H3291" s="4">
        <f t="shared" si="52"/>
        <v>85781.810000000085</v>
      </c>
      <c r="J3291" s="3" t="s">
        <v>2332</v>
      </c>
      <c r="K3291" s="3"/>
    </row>
    <row r="3292" spans="1:11" ht="22.5" hidden="1" customHeight="1" x14ac:dyDescent="0.25">
      <c r="A3292" s="3">
        <v>2023</v>
      </c>
      <c r="B3292" s="3" t="s">
        <v>147</v>
      </c>
      <c r="C3292" s="5">
        <v>45183</v>
      </c>
      <c r="D3292" s="1" t="s">
        <v>2317</v>
      </c>
      <c r="E3292" s="3" t="s">
        <v>71</v>
      </c>
      <c r="G3292" s="2">
        <v>2050</v>
      </c>
      <c r="H3292" s="4">
        <f t="shared" si="52"/>
        <v>83731.810000000085</v>
      </c>
      <c r="J3292" s="3" t="s">
        <v>2333</v>
      </c>
      <c r="K3292" s="3"/>
    </row>
    <row r="3293" spans="1:11" ht="22.5" hidden="1" customHeight="1" x14ac:dyDescent="0.25">
      <c r="A3293" s="3">
        <v>2023</v>
      </c>
      <c r="B3293" s="3" t="s">
        <v>147</v>
      </c>
      <c r="C3293" s="5">
        <v>45183</v>
      </c>
      <c r="D3293" s="1" t="s">
        <v>562</v>
      </c>
      <c r="E3293" s="3" t="s">
        <v>71</v>
      </c>
      <c r="G3293" s="2">
        <v>513.35</v>
      </c>
      <c r="H3293" s="4">
        <f t="shared" si="52"/>
        <v>83218.460000000079</v>
      </c>
      <c r="J3293" s="3" t="s">
        <v>2334</v>
      </c>
      <c r="K3293" s="3"/>
    </row>
    <row r="3294" spans="1:11" ht="22.5" hidden="1" customHeight="1" x14ac:dyDescent="0.25">
      <c r="A3294" s="3">
        <v>2023</v>
      </c>
      <c r="B3294" s="3" t="s">
        <v>147</v>
      </c>
      <c r="C3294" s="5">
        <v>45183</v>
      </c>
      <c r="D3294" s="1" t="s">
        <v>513</v>
      </c>
      <c r="E3294" s="3" t="s">
        <v>71</v>
      </c>
      <c r="G3294" s="2">
        <v>11060</v>
      </c>
      <c r="H3294" s="4">
        <f t="shared" si="52"/>
        <v>72158.460000000079</v>
      </c>
      <c r="J3294" s="3" t="s">
        <v>2335</v>
      </c>
      <c r="K3294" s="3"/>
    </row>
    <row r="3295" spans="1:11" ht="22.5" hidden="1" customHeight="1" x14ac:dyDescent="0.25">
      <c r="A3295" s="3">
        <v>2023</v>
      </c>
      <c r="B3295" s="3" t="s">
        <v>147</v>
      </c>
      <c r="C3295" s="5">
        <v>45183</v>
      </c>
      <c r="D3295" s="1" t="s">
        <v>25</v>
      </c>
      <c r="E3295" s="3" t="s">
        <v>71</v>
      </c>
      <c r="G3295" s="2">
        <v>4700</v>
      </c>
      <c r="H3295" s="4">
        <f t="shared" si="52"/>
        <v>67458.460000000079</v>
      </c>
      <c r="J3295" s="3" t="s">
        <v>2336</v>
      </c>
      <c r="K3295" s="35" t="s">
        <v>2342</v>
      </c>
    </row>
    <row r="3296" spans="1:11" ht="22.5" hidden="1" customHeight="1" x14ac:dyDescent="0.25">
      <c r="A3296" s="3">
        <v>2023</v>
      </c>
      <c r="B3296" s="3" t="s">
        <v>147</v>
      </c>
      <c r="C3296" s="5">
        <v>45183</v>
      </c>
      <c r="D3296" s="1" t="s">
        <v>77</v>
      </c>
      <c r="E3296" s="3" t="s">
        <v>71</v>
      </c>
      <c r="F3296" s="26"/>
      <c r="G3296" s="26">
        <v>4800</v>
      </c>
      <c r="H3296" s="4">
        <f t="shared" si="52"/>
        <v>62658.460000000079</v>
      </c>
      <c r="J3296" s="3" t="s">
        <v>2337</v>
      </c>
      <c r="K3296" s="3"/>
    </row>
    <row r="3297" spans="1:11" ht="22.5" hidden="1" customHeight="1" x14ac:dyDescent="0.25">
      <c r="A3297" s="3">
        <v>2023</v>
      </c>
      <c r="B3297" s="3" t="s">
        <v>147</v>
      </c>
      <c r="C3297" s="5">
        <v>45183</v>
      </c>
      <c r="D3297" s="1" t="s">
        <v>462</v>
      </c>
      <c r="E3297" s="3" t="s">
        <v>71</v>
      </c>
      <c r="G3297" s="2">
        <v>3600</v>
      </c>
      <c r="H3297" s="4">
        <f t="shared" si="52"/>
        <v>59058.460000000079</v>
      </c>
      <c r="J3297" s="3" t="s">
        <v>2338</v>
      </c>
      <c r="K3297" s="3"/>
    </row>
    <row r="3298" spans="1:11" ht="22.5" hidden="1" customHeight="1" x14ac:dyDescent="0.25">
      <c r="A3298" s="3">
        <v>2023</v>
      </c>
      <c r="B3298" s="3" t="s">
        <v>147</v>
      </c>
      <c r="C3298" s="5">
        <v>45183</v>
      </c>
      <c r="D3298" s="1" t="s">
        <v>601</v>
      </c>
      <c r="E3298" s="3" t="s">
        <v>71</v>
      </c>
      <c r="G3298" s="2">
        <v>1200</v>
      </c>
      <c r="H3298" s="4">
        <f t="shared" si="52"/>
        <v>57858.460000000079</v>
      </c>
      <c r="J3298" s="3" t="s">
        <v>2339</v>
      </c>
      <c r="K3298" s="3"/>
    </row>
    <row r="3299" spans="1:11" ht="22.5" hidden="1" customHeight="1" x14ac:dyDescent="0.25">
      <c r="A3299" s="3">
        <v>2023</v>
      </c>
      <c r="B3299" s="3" t="s">
        <v>147</v>
      </c>
      <c r="C3299" s="5">
        <v>45183</v>
      </c>
      <c r="D3299" s="1" t="s">
        <v>404</v>
      </c>
      <c r="E3299" s="3" t="s">
        <v>71</v>
      </c>
      <c r="G3299" s="2">
        <v>7950</v>
      </c>
      <c r="H3299" s="4">
        <f t="shared" si="52"/>
        <v>49908.460000000079</v>
      </c>
      <c r="J3299" s="3" t="s">
        <v>2340</v>
      </c>
      <c r="K3299" s="3"/>
    </row>
    <row r="3300" spans="1:11" ht="22.5" hidden="1" customHeight="1" x14ac:dyDescent="0.25">
      <c r="A3300" s="3">
        <v>2023</v>
      </c>
      <c r="B3300" s="3" t="s">
        <v>147</v>
      </c>
      <c r="C3300" s="5">
        <v>45184</v>
      </c>
      <c r="D3300" s="1" t="s">
        <v>42</v>
      </c>
      <c r="E3300" s="3" t="s">
        <v>99</v>
      </c>
      <c r="G3300" s="2">
        <v>3192</v>
      </c>
      <c r="H3300" s="4">
        <f t="shared" si="52"/>
        <v>46716.460000000079</v>
      </c>
      <c r="J3300" s="3" t="s">
        <v>2357</v>
      </c>
      <c r="K3300" s="3"/>
    </row>
    <row r="3301" spans="1:11" ht="22.5" hidden="1" customHeight="1" x14ac:dyDescent="0.25">
      <c r="A3301" s="3">
        <v>2023</v>
      </c>
      <c r="B3301" s="3" t="s">
        <v>147</v>
      </c>
      <c r="C3301" s="5">
        <v>45184</v>
      </c>
      <c r="D3301" s="1" t="s">
        <v>30</v>
      </c>
      <c r="E3301" s="3" t="s">
        <v>99</v>
      </c>
      <c r="G3301" s="2">
        <v>268</v>
      </c>
      <c r="H3301" s="4">
        <f t="shared" si="52"/>
        <v>46448.460000000079</v>
      </c>
      <c r="J3301" s="3" t="s">
        <v>2358</v>
      </c>
      <c r="K3301" s="3"/>
    </row>
    <row r="3302" spans="1:11" ht="22.5" hidden="1" customHeight="1" x14ac:dyDescent="0.25">
      <c r="A3302" s="3">
        <v>2023</v>
      </c>
      <c r="B3302" s="3" t="s">
        <v>147</v>
      </c>
      <c r="C3302" s="5">
        <v>45184</v>
      </c>
      <c r="D3302" s="1" t="s">
        <v>112</v>
      </c>
      <c r="E3302" s="3" t="s">
        <v>99</v>
      </c>
      <c r="G3302" s="2">
        <v>42.2</v>
      </c>
      <c r="H3302" s="4">
        <f t="shared" si="52"/>
        <v>46406.260000000082</v>
      </c>
      <c r="J3302" s="3" t="s">
        <v>2405</v>
      </c>
      <c r="K3302" s="3"/>
    </row>
    <row r="3303" spans="1:11" ht="22.5" hidden="1" customHeight="1" x14ac:dyDescent="0.25">
      <c r="A3303" s="3">
        <v>2023</v>
      </c>
      <c r="B3303" s="3" t="s">
        <v>147</v>
      </c>
      <c r="C3303" s="5">
        <v>45184</v>
      </c>
      <c r="D3303" s="1" t="s">
        <v>35</v>
      </c>
      <c r="E3303" s="3" t="s">
        <v>99</v>
      </c>
      <c r="G3303" s="2">
        <v>216</v>
      </c>
      <c r="H3303" s="4">
        <f t="shared" si="52"/>
        <v>46190.260000000082</v>
      </c>
      <c r="J3303" s="3" t="s">
        <v>2359</v>
      </c>
      <c r="K3303" s="3"/>
    </row>
    <row r="3304" spans="1:11" s="150" customFormat="1" ht="22.5" hidden="1" customHeight="1" x14ac:dyDescent="0.25">
      <c r="A3304" s="148">
        <v>2023</v>
      </c>
      <c r="B3304" s="148" t="s">
        <v>147</v>
      </c>
      <c r="C3304" s="149">
        <v>45186</v>
      </c>
      <c r="D3304" s="150" t="s">
        <v>2343</v>
      </c>
      <c r="E3304" s="148" t="s">
        <v>179</v>
      </c>
      <c r="F3304" s="151"/>
      <c r="G3304" s="151">
        <v>3000</v>
      </c>
      <c r="H3304" s="152">
        <f t="shared" si="52"/>
        <v>43190.260000000082</v>
      </c>
      <c r="J3304" s="148" t="s">
        <v>3382</v>
      </c>
      <c r="K3304" s="148"/>
    </row>
    <row r="3305" spans="1:11" ht="22.5" hidden="1" customHeight="1" x14ac:dyDescent="0.25">
      <c r="A3305" s="3">
        <v>2023</v>
      </c>
      <c r="B3305" s="3" t="s">
        <v>147</v>
      </c>
      <c r="C3305" s="5">
        <v>45187</v>
      </c>
      <c r="D3305" s="1" t="s">
        <v>158</v>
      </c>
      <c r="E3305" s="3" t="s">
        <v>310</v>
      </c>
      <c r="F3305" s="2">
        <v>15400</v>
      </c>
      <c r="H3305" s="4">
        <f t="shared" si="52"/>
        <v>58590.260000000082</v>
      </c>
      <c r="J3305" s="3" t="s">
        <v>2351</v>
      </c>
      <c r="K3305" s="35" t="s">
        <v>2352</v>
      </c>
    </row>
    <row r="3306" spans="1:11" ht="22.5" hidden="1" customHeight="1" x14ac:dyDescent="0.25">
      <c r="A3306" s="3">
        <v>2023</v>
      </c>
      <c r="B3306" s="3" t="s">
        <v>147</v>
      </c>
      <c r="C3306" s="5">
        <v>45188</v>
      </c>
      <c r="D3306" s="1" t="s">
        <v>359</v>
      </c>
      <c r="E3306" s="3" t="s">
        <v>310</v>
      </c>
      <c r="F3306" s="2">
        <v>4880</v>
      </c>
      <c r="H3306" s="4">
        <f t="shared" si="52"/>
        <v>63470.260000000082</v>
      </c>
      <c r="J3306" s="3" t="s">
        <v>2353</v>
      </c>
      <c r="K3306" s="3"/>
    </row>
    <row r="3307" spans="1:11" ht="22.5" hidden="1" customHeight="1" x14ac:dyDescent="0.25">
      <c r="A3307" s="3">
        <v>2023</v>
      </c>
      <c r="B3307" s="3" t="s">
        <v>147</v>
      </c>
      <c r="C3307" s="5">
        <v>45190</v>
      </c>
      <c r="D3307" s="1" t="s">
        <v>405</v>
      </c>
      <c r="E3307" s="3" t="s">
        <v>310</v>
      </c>
      <c r="F3307" s="2">
        <v>2826</v>
      </c>
      <c r="H3307" s="4">
        <f t="shared" si="52"/>
        <v>66296.260000000082</v>
      </c>
      <c r="J3307" s="3" t="s">
        <v>2354</v>
      </c>
      <c r="K3307" s="3"/>
    </row>
    <row r="3308" spans="1:11" ht="22.5" hidden="1" customHeight="1" x14ac:dyDescent="0.25">
      <c r="A3308" s="3">
        <v>2023</v>
      </c>
      <c r="B3308" s="3" t="s">
        <v>147</v>
      </c>
      <c r="C3308" s="5">
        <v>45190</v>
      </c>
      <c r="D3308" s="1" t="s">
        <v>323</v>
      </c>
      <c r="E3308" s="3" t="s">
        <v>99</v>
      </c>
      <c r="G3308" s="2">
        <v>5000</v>
      </c>
      <c r="H3308" s="4">
        <f t="shared" si="52"/>
        <v>61296.260000000082</v>
      </c>
      <c r="J3308" s="3" t="s">
        <v>2360</v>
      </c>
      <c r="K3308" s="3"/>
    </row>
    <row r="3309" spans="1:11" ht="22.5" hidden="1" customHeight="1" x14ac:dyDescent="0.25">
      <c r="A3309" s="3">
        <v>2023</v>
      </c>
      <c r="B3309" s="3" t="s">
        <v>147</v>
      </c>
      <c r="C3309" s="5">
        <v>45194</v>
      </c>
      <c r="D3309" s="1" t="s">
        <v>313</v>
      </c>
      <c r="E3309" s="3" t="s">
        <v>99</v>
      </c>
      <c r="F3309" s="2">
        <v>30000</v>
      </c>
      <c r="H3309" s="4">
        <f t="shared" si="52"/>
        <v>91296.260000000082</v>
      </c>
      <c r="I3309" s="36"/>
      <c r="J3309" s="3" t="s">
        <v>2356</v>
      </c>
      <c r="K3309" s="3"/>
    </row>
    <row r="3310" spans="1:11" ht="22.5" hidden="1" customHeight="1" x14ac:dyDescent="0.25">
      <c r="A3310" s="3">
        <v>2023</v>
      </c>
      <c r="B3310" s="3" t="s">
        <v>147</v>
      </c>
      <c r="C3310" s="5">
        <v>45194</v>
      </c>
      <c r="D3310" s="1" t="s">
        <v>610</v>
      </c>
      <c r="E3310" s="3" t="s">
        <v>71</v>
      </c>
      <c r="G3310" s="2">
        <v>14029.2</v>
      </c>
      <c r="H3310" s="4">
        <f t="shared" si="52"/>
        <v>77267.060000000085</v>
      </c>
      <c r="J3310" s="3" t="s">
        <v>2361</v>
      </c>
      <c r="K3310" s="3"/>
    </row>
    <row r="3311" spans="1:11" ht="22.5" hidden="1" customHeight="1" x14ac:dyDescent="0.25">
      <c r="A3311" s="3">
        <v>2023</v>
      </c>
      <c r="B3311" s="3" t="s">
        <v>147</v>
      </c>
      <c r="C3311" s="5">
        <v>45194</v>
      </c>
      <c r="D3311" s="1" t="s">
        <v>182</v>
      </c>
      <c r="E3311" s="3" t="s">
        <v>71</v>
      </c>
      <c r="G3311" s="2">
        <v>7650</v>
      </c>
      <c r="H3311" s="4">
        <f t="shared" si="52"/>
        <v>69617.060000000085</v>
      </c>
      <c r="J3311" s="3" t="s">
        <v>2362</v>
      </c>
      <c r="K3311" s="3"/>
    </row>
    <row r="3312" spans="1:11" ht="22.5" hidden="1" customHeight="1" x14ac:dyDescent="0.25">
      <c r="A3312" s="3">
        <v>2023</v>
      </c>
      <c r="B3312" s="3" t="s">
        <v>147</v>
      </c>
      <c r="C3312" s="5">
        <v>45194</v>
      </c>
      <c r="D3312" s="1" t="s">
        <v>2044</v>
      </c>
      <c r="E3312" s="3" t="s">
        <v>71</v>
      </c>
      <c r="G3312" s="2">
        <v>4200</v>
      </c>
      <c r="H3312" s="4">
        <f t="shared" si="52"/>
        <v>65417.060000000085</v>
      </c>
      <c r="J3312" s="3" t="s">
        <v>2363</v>
      </c>
      <c r="K3312" s="3"/>
    </row>
    <row r="3313" spans="1:11" ht="22.5" hidden="1" customHeight="1" x14ac:dyDescent="0.25">
      <c r="A3313" s="3">
        <v>2023</v>
      </c>
      <c r="B3313" s="3" t="s">
        <v>147</v>
      </c>
      <c r="C3313" s="5">
        <v>45194</v>
      </c>
      <c r="D3313" s="1" t="s">
        <v>1505</v>
      </c>
      <c r="E3313" s="3" t="s">
        <v>71</v>
      </c>
      <c r="G3313" s="2">
        <v>13023.8</v>
      </c>
      <c r="H3313" s="4">
        <f t="shared" si="52"/>
        <v>52393.260000000082</v>
      </c>
      <c r="J3313" s="3" t="s">
        <v>2364</v>
      </c>
      <c r="K3313" s="3"/>
    </row>
    <row r="3314" spans="1:11" ht="22.5" hidden="1" customHeight="1" x14ac:dyDescent="0.25">
      <c r="A3314" s="3">
        <v>2023</v>
      </c>
      <c r="B3314" s="3" t="s">
        <v>147</v>
      </c>
      <c r="C3314" s="5">
        <v>45194</v>
      </c>
      <c r="D3314" s="1" t="s">
        <v>405</v>
      </c>
      <c r="E3314" s="3" t="s">
        <v>71</v>
      </c>
      <c r="G3314" s="2">
        <v>15620</v>
      </c>
      <c r="H3314" s="4">
        <f t="shared" si="52"/>
        <v>36773.260000000082</v>
      </c>
      <c r="J3314" s="3" t="s">
        <v>2365</v>
      </c>
      <c r="K3314" s="3"/>
    </row>
    <row r="3315" spans="1:11" ht="22.5" hidden="1" customHeight="1" x14ac:dyDescent="0.25">
      <c r="A3315" s="3">
        <v>2023</v>
      </c>
      <c r="B3315" s="3" t="s">
        <v>147</v>
      </c>
      <c r="C3315" s="5">
        <v>45194</v>
      </c>
      <c r="D3315" s="1" t="s">
        <v>111</v>
      </c>
      <c r="E3315" s="3" t="s">
        <v>71</v>
      </c>
      <c r="G3315" s="2">
        <v>3814.24</v>
      </c>
      <c r="H3315" s="4">
        <f t="shared" si="52"/>
        <v>32959.020000000084</v>
      </c>
      <c r="J3315" s="3" t="s">
        <v>2366</v>
      </c>
      <c r="K3315" s="3"/>
    </row>
    <row r="3316" spans="1:11" ht="22.5" hidden="1" customHeight="1" x14ac:dyDescent="0.25">
      <c r="A3316" s="3">
        <v>2023</v>
      </c>
      <c r="B3316" s="3" t="s">
        <v>147</v>
      </c>
      <c r="C3316" s="5">
        <v>45194</v>
      </c>
      <c r="D3316" s="1" t="s">
        <v>77</v>
      </c>
      <c r="E3316" s="3" t="s">
        <v>71</v>
      </c>
      <c r="G3316" s="2">
        <v>11100</v>
      </c>
      <c r="H3316" s="4">
        <f t="shared" si="52"/>
        <v>21859.020000000084</v>
      </c>
      <c r="J3316" s="3" t="s">
        <v>2367</v>
      </c>
      <c r="K3316" s="3"/>
    </row>
    <row r="3317" spans="1:11" ht="22.5" hidden="1" customHeight="1" x14ac:dyDescent="0.25">
      <c r="A3317" s="3">
        <v>2023</v>
      </c>
      <c r="B3317" s="3" t="s">
        <v>147</v>
      </c>
      <c r="C3317" s="5">
        <v>45194</v>
      </c>
      <c r="D3317" s="1" t="s">
        <v>25</v>
      </c>
      <c r="E3317" s="3" t="s">
        <v>71</v>
      </c>
      <c r="G3317" s="2">
        <v>5200</v>
      </c>
      <c r="H3317" s="4">
        <f t="shared" si="52"/>
        <v>16659.020000000084</v>
      </c>
      <c r="J3317" s="3" t="s">
        <v>2368</v>
      </c>
      <c r="K3317" s="3"/>
    </row>
    <row r="3318" spans="1:11" ht="22.5" hidden="1" customHeight="1" x14ac:dyDescent="0.25">
      <c r="A3318" s="3">
        <v>2023</v>
      </c>
      <c r="B3318" s="3" t="s">
        <v>147</v>
      </c>
      <c r="C3318" s="5">
        <v>45194</v>
      </c>
      <c r="D3318" s="1" t="s">
        <v>576</v>
      </c>
      <c r="E3318" s="3" t="s">
        <v>71</v>
      </c>
      <c r="G3318" s="2">
        <v>2400</v>
      </c>
      <c r="H3318" s="4">
        <f t="shared" si="52"/>
        <v>14259.020000000084</v>
      </c>
      <c r="J3318" s="3" t="s">
        <v>2369</v>
      </c>
      <c r="K3318" s="3"/>
    </row>
    <row r="3319" spans="1:11" ht="22.5" hidden="1" customHeight="1" x14ac:dyDescent="0.25">
      <c r="A3319" s="3">
        <v>2023</v>
      </c>
      <c r="B3319" s="3" t="s">
        <v>147</v>
      </c>
      <c r="C3319" s="5">
        <v>45194</v>
      </c>
      <c r="D3319" s="1" t="s">
        <v>261</v>
      </c>
      <c r="E3319" s="3" t="s">
        <v>71</v>
      </c>
      <c r="G3319" s="2">
        <v>4600</v>
      </c>
      <c r="H3319" s="4">
        <f t="shared" si="52"/>
        <v>9659.0200000000841</v>
      </c>
      <c r="J3319" s="3" t="s">
        <v>2379</v>
      </c>
      <c r="K3319" s="3" t="s">
        <v>2378</v>
      </c>
    </row>
    <row r="3320" spans="1:11" ht="22.5" hidden="1" customHeight="1" x14ac:dyDescent="0.25">
      <c r="A3320" s="3">
        <v>2023</v>
      </c>
      <c r="B3320" s="3" t="s">
        <v>147</v>
      </c>
      <c r="C3320" s="5">
        <v>45194</v>
      </c>
      <c r="D3320" s="1" t="s">
        <v>324</v>
      </c>
      <c r="E3320" s="3" t="s">
        <v>71</v>
      </c>
      <c r="G3320" s="2">
        <v>850</v>
      </c>
      <c r="H3320" s="4">
        <f t="shared" si="52"/>
        <v>8809.0200000000841</v>
      </c>
      <c r="J3320" s="3" t="s">
        <v>2370</v>
      </c>
      <c r="K3320" s="3"/>
    </row>
    <row r="3321" spans="1:11" ht="22.5" hidden="1" customHeight="1" x14ac:dyDescent="0.25">
      <c r="A3321" s="3">
        <v>2023</v>
      </c>
      <c r="B3321" s="3" t="s">
        <v>147</v>
      </c>
      <c r="C3321" s="5">
        <v>45194</v>
      </c>
      <c r="D3321" s="1" t="s">
        <v>2345</v>
      </c>
      <c r="E3321" s="3" t="s">
        <v>71</v>
      </c>
      <c r="G3321" s="2">
        <v>800</v>
      </c>
      <c r="H3321" s="4">
        <f t="shared" si="52"/>
        <v>8009.0200000000841</v>
      </c>
      <c r="J3321" s="3" t="s">
        <v>2371</v>
      </c>
      <c r="K3321" s="3"/>
    </row>
    <row r="3322" spans="1:11" ht="22.5" hidden="1" customHeight="1" x14ac:dyDescent="0.25">
      <c r="A3322" s="3">
        <v>2023</v>
      </c>
      <c r="B3322" s="3" t="s">
        <v>147</v>
      </c>
      <c r="C3322" s="5">
        <v>45194</v>
      </c>
      <c r="D3322" s="1" t="s">
        <v>573</v>
      </c>
      <c r="E3322" s="3" t="s">
        <v>71</v>
      </c>
      <c r="G3322" s="2">
        <v>150</v>
      </c>
      <c r="H3322" s="4">
        <f t="shared" si="52"/>
        <v>7859.0200000000841</v>
      </c>
      <c r="J3322" s="3" t="s">
        <v>2372</v>
      </c>
      <c r="K3322" s="3"/>
    </row>
    <row r="3323" spans="1:11" ht="22.5" hidden="1" customHeight="1" x14ac:dyDescent="0.25">
      <c r="A3323" s="3">
        <v>2023</v>
      </c>
      <c r="B3323" s="3" t="s">
        <v>147</v>
      </c>
      <c r="C3323" s="5">
        <v>45194</v>
      </c>
      <c r="D3323" s="1" t="s">
        <v>611</v>
      </c>
      <c r="E3323" s="3" t="s">
        <v>71</v>
      </c>
      <c r="G3323" s="2">
        <v>2306</v>
      </c>
      <c r="H3323" s="4">
        <f t="shared" si="52"/>
        <v>5553.0200000000841</v>
      </c>
      <c r="J3323" s="3" t="s">
        <v>2373</v>
      </c>
      <c r="K3323" s="3"/>
    </row>
    <row r="3324" spans="1:11" ht="22.5" hidden="1" customHeight="1" x14ac:dyDescent="0.25">
      <c r="A3324" s="3">
        <v>2023</v>
      </c>
      <c r="B3324" s="3" t="s">
        <v>147</v>
      </c>
      <c r="C3324" s="5">
        <v>45194</v>
      </c>
      <c r="D3324" s="1" t="s">
        <v>506</v>
      </c>
      <c r="E3324" s="3" t="s">
        <v>71</v>
      </c>
      <c r="G3324" s="2">
        <v>900</v>
      </c>
      <c r="H3324" s="4">
        <f t="shared" si="52"/>
        <v>4653.0200000000841</v>
      </c>
      <c r="J3324" s="3" t="s">
        <v>2374</v>
      </c>
      <c r="K3324" s="3"/>
    </row>
    <row r="3325" spans="1:11" ht="22.5" hidden="1" customHeight="1" x14ac:dyDescent="0.25">
      <c r="A3325" s="3">
        <v>2023</v>
      </c>
      <c r="B3325" s="3" t="s">
        <v>147</v>
      </c>
      <c r="C3325" s="5">
        <v>45194</v>
      </c>
      <c r="D3325" s="1" t="s">
        <v>548</v>
      </c>
      <c r="E3325" s="3" t="s">
        <v>310</v>
      </c>
      <c r="F3325" s="2">
        <v>1350</v>
      </c>
      <c r="H3325" s="4">
        <f t="shared" si="52"/>
        <v>6003.0200000000841</v>
      </c>
      <c r="J3325" s="3" t="s">
        <v>2384</v>
      </c>
      <c r="K3325" s="3"/>
    </row>
    <row r="3326" spans="1:11" ht="22.5" hidden="1" customHeight="1" x14ac:dyDescent="0.25">
      <c r="A3326" s="3">
        <v>2023</v>
      </c>
      <c r="B3326" s="3" t="s">
        <v>147</v>
      </c>
      <c r="C3326" s="5">
        <v>45194</v>
      </c>
      <c r="D3326" s="1" t="s">
        <v>461</v>
      </c>
      <c r="E3326" s="3" t="s">
        <v>310</v>
      </c>
      <c r="F3326" s="88">
        <v>7800</v>
      </c>
      <c r="G3326" s="88"/>
      <c r="H3326" s="4">
        <f t="shared" si="52"/>
        <v>13803.020000000084</v>
      </c>
      <c r="J3326" s="3" t="s">
        <v>2409</v>
      </c>
      <c r="K3326" s="3"/>
    </row>
    <row r="3327" spans="1:11" ht="22.5" hidden="1" customHeight="1" x14ac:dyDescent="0.25">
      <c r="A3327" s="3">
        <v>2023</v>
      </c>
      <c r="B3327" s="3" t="s">
        <v>147</v>
      </c>
      <c r="C3327" s="5">
        <v>45195</v>
      </c>
      <c r="D3327" s="1" t="s">
        <v>183</v>
      </c>
      <c r="E3327" s="3" t="s">
        <v>310</v>
      </c>
      <c r="F3327" s="2">
        <v>5243.58</v>
      </c>
      <c r="H3327" s="4">
        <f t="shared" si="52"/>
        <v>19046.600000000086</v>
      </c>
      <c r="J3327" s="3" t="s">
        <v>2385</v>
      </c>
      <c r="K3327" s="3"/>
    </row>
    <row r="3328" spans="1:11" ht="22.5" hidden="1" customHeight="1" x14ac:dyDescent="0.25">
      <c r="A3328" s="3">
        <v>2023</v>
      </c>
      <c r="B3328" s="3" t="s">
        <v>147</v>
      </c>
      <c r="C3328" s="5">
        <v>45195</v>
      </c>
      <c r="D3328" s="1" t="s">
        <v>404</v>
      </c>
      <c r="E3328" s="3" t="s">
        <v>71</v>
      </c>
      <c r="G3328" s="2">
        <v>3349.84</v>
      </c>
      <c r="H3328" s="4">
        <f t="shared" si="52"/>
        <v>15696.760000000086</v>
      </c>
      <c r="J3328" s="3" t="s">
        <v>2375</v>
      </c>
      <c r="K3328" s="3"/>
    </row>
    <row r="3329" spans="1:11" ht="22.5" hidden="1" customHeight="1" x14ac:dyDescent="0.25">
      <c r="A3329" s="3">
        <v>2023</v>
      </c>
      <c r="B3329" s="3" t="s">
        <v>147</v>
      </c>
      <c r="C3329" s="5">
        <v>45195</v>
      </c>
      <c r="D3329" s="1" t="s">
        <v>499</v>
      </c>
      <c r="E3329" s="3" t="s">
        <v>71</v>
      </c>
      <c r="G3329" s="2">
        <v>700</v>
      </c>
      <c r="H3329" s="4">
        <f t="shared" si="52"/>
        <v>14996.760000000086</v>
      </c>
      <c r="J3329" s="3" t="s">
        <v>2376</v>
      </c>
      <c r="K3329" s="3"/>
    </row>
    <row r="3330" spans="1:11" ht="22.5" hidden="1" customHeight="1" x14ac:dyDescent="0.25">
      <c r="A3330" s="3">
        <v>2023</v>
      </c>
      <c r="B3330" s="3" t="s">
        <v>147</v>
      </c>
      <c r="C3330" s="5">
        <v>45195</v>
      </c>
      <c r="D3330" s="1" t="s">
        <v>177</v>
      </c>
      <c r="E3330" s="3" t="s">
        <v>71</v>
      </c>
      <c r="G3330" s="2">
        <v>850</v>
      </c>
      <c r="H3330" s="4">
        <f t="shared" si="52"/>
        <v>14146.760000000086</v>
      </c>
      <c r="J3330" s="3" t="s">
        <v>2377</v>
      </c>
      <c r="K3330" s="3"/>
    </row>
    <row r="3331" spans="1:11" ht="22.5" hidden="1" customHeight="1" x14ac:dyDescent="0.25">
      <c r="A3331" s="3">
        <v>2023</v>
      </c>
      <c r="B3331" s="3" t="s">
        <v>147</v>
      </c>
      <c r="C3331" s="5">
        <v>45196</v>
      </c>
      <c r="D3331" s="1" t="s">
        <v>313</v>
      </c>
      <c r="E3331" s="3" t="s">
        <v>99</v>
      </c>
      <c r="F3331" s="2">
        <v>30000</v>
      </c>
      <c r="H3331" s="4">
        <f t="shared" si="52"/>
        <v>44146.760000000082</v>
      </c>
      <c r="J3331" s="3" t="s">
        <v>2390</v>
      </c>
      <c r="K3331" s="3"/>
    </row>
    <row r="3332" spans="1:11" ht="22.5" hidden="1" customHeight="1" x14ac:dyDescent="0.25">
      <c r="A3332" s="3">
        <v>2023</v>
      </c>
      <c r="B3332" s="3" t="s">
        <v>147</v>
      </c>
      <c r="C3332" s="5">
        <v>45196</v>
      </c>
      <c r="D3332" s="1" t="s">
        <v>151</v>
      </c>
      <c r="E3332" s="3" t="s">
        <v>71</v>
      </c>
      <c r="G3332" s="2">
        <v>16414.63</v>
      </c>
      <c r="H3332" s="4">
        <f t="shared" si="52"/>
        <v>27732.130000000081</v>
      </c>
      <c r="J3332" s="3" t="s">
        <v>2395</v>
      </c>
      <c r="K3332" s="3"/>
    </row>
    <row r="3333" spans="1:11" ht="22.5" hidden="1" customHeight="1" x14ac:dyDescent="0.25">
      <c r="A3333" s="3">
        <v>2023</v>
      </c>
      <c r="B3333" s="3" t="s">
        <v>147</v>
      </c>
      <c r="C3333" s="5">
        <v>45196</v>
      </c>
      <c r="D3333" s="1" t="s">
        <v>547</v>
      </c>
      <c r="E3333" s="3" t="s">
        <v>71</v>
      </c>
      <c r="G3333" s="2">
        <v>1600</v>
      </c>
      <c r="H3333" s="4">
        <f t="shared" si="52"/>
        <v>26132.130000000081</v>
      </c>
      <c r="J3333" s="3" t="s">
        <v>2396</v>
      </c>
      <c r="K3333" s="3"/>
    </row>
    <row r="3334" spans="1:11" ht="22.5" hidden="1" customHeight="1" x14ac:dyDescent="0.25">
      <c r="A3334" s="3">
        <v>2023</v>
      </c>
      <c r="B3334" s="3" t="s">
        <v>147</v>
      </c>
      <c r="C3334" s="5">
        <v>45196</v>
      </c>
      <c r="D3334" s="1" t="s">
        <v>2380</v>
      </c>
      <c r="E3334" s="3" t="s">
        <v>71</v>
      </c>
      <c r="G3334" s="2">
        <v>3250</v>
      </c>
      <c r="H3334" s="4">
        <f t="shared" si="52"/>
        <v>22882.130000000081</v>
      </c>
      <c r="J3334" s="3" t="s">
        <v>2397</v>
      </c>
      <c r="K3334" s="3"/>
    </row>
    <row r="3335" spans="1:11" ht="22.5" hidden="1" customHeight="1" x14ac:dyDescent="0.25">
      <c r="A3335" s="3">
        <v>2023</v>
      </c>
      <c r="B3335" s="3" t="s">
        <v>147</v>
      </c>
      <c r="C3335" s="5">
        <v>45196</v>
      </c>
      <c r="D3335" s="1" t="s">
        <v>2381</v>
      </c>
      <c r="E3335" s="3" t="s">
        <v>71</v>
      </c>
      <c r="G3335" s="2">
        <v>2200</v>
      </c>
      <c r="H3335" s="4">
        <f t="shared" ref="H3335:H3398" si="53">H3334+F3335-G3335</f>
        <v>20682.130000000081</v>
      </c>
      <c r="J3335" s="3" t="s">
        <v>2398</v>
      </c>
      <c r="K3335" s="3"/>
    </row>
    <row r="3336" spans="1:11" ht="22.5" hidden="1" customHeight="1" x14ac:dyDescent="0.25">
      <c r="A3336" s="3">
        <v>2023</v>
      </c>
      <c r="B3336" s="3" t="s">
        <v>147</v>
      </c>
      <c r="C3336" s="5">
        <v>45196</v>
      </c>
      <c r="D3336" s="1" t="s">
        <v>484</v>
      </c>
      <c r="E3336" s="3" t="s">
        <v>71</v>
      </c>
      <c r="G3336" s="2">
        <v>1450</v>
      </c>
      <c r="H3336" s="4">
        <f t="shared" si="53"/>
        <v>19232.130000000081</v>
      </c>
      <c r="J3336" s="3" t="s">
        <v>2399</v>
      </c>
      <c r="K3336" s="3"/>
    </row>
    <row r="3337" spans="1:11" ht="22.5" hidden="1" customHeight="1" x14ac:dyDescent="0.25">
      <c r="A3337" s="3">
        <v>2023</v>
      </c>
      <c r="B3337" s="3" t="s">
        <v>147</v>
      </c>
      <c r="C3337" s="5">
        <v>45196</v>
      </c>
      <c r="D3337" s="1" t="s">
        <v>2382</v>
      </c>
      <c r="E3337" s="3" t="s">
        <v>71</v>
      </c>
      <c r="G3337" s="2">
        <v>870.8</v>
      </c>
      <c r="H3337" s="4">
        <f t="shared" si="53"/>
        <v>18361.330000000082</v>
      </c>
      <c r="J3337" s="3" t="s">
        <v>2400</v>
      </c>
      <c r="K3337" s="3"/>
    </row>
    <row r="3338" spans="1:11" ht="22.5" hidden="1" customHeight="1" x14ac:dyDescent="0.25">
      <c r="A3338" s="3">
        <v>2023</v>
      </c>
      <c r="B3338" s="3" t="s">
        <v>147</v>
      </c>
      <c r="C3338" s="5">
        <v>45196</v>
      </c>
      <c r="D3338" s="1" t="s">
        <v>45</v>
      </c>
      <c r="E3338" s="3" t="s">
        <v>71</v>
      </c>
      <c r="G3338" s="2">
        <v>3600</v>
      </c>
      <c r="H3338" s="4">
        <f t="shared" si="53"/>
        <v>14761.330000000082</v>
      </c>
      <c r="J3338" s="3" t="s">
        <v>2401</v>
      </c>
      <c r="K3338" s="3"/>
    </row>
    <row r="3339" spans="1:11" ht="22.5" hidden="1" customHeight="1" x14ac:dyDescent="0.25">
      <c r="A3339" s="3">
        <v>2023</v>
      </c>
      <c r="B3339" s="3" t="s">
        <v>147</v>
      </c>
      <c r="C3339" s="5">
        <v>45196</v>
      </c>
      <c r="D3339" s="1" t="s">
        <v>608</v>
      </c>
      <c r="E3339" s="3" t="s">
        <v>310</v>
      </c>
      <c r="F3339" s="2">
        <v>1600</v>
      </c>
      <c r="H3339" s="4">
        <f t="shared" si="53"/>
        <v>16361.330000000082</v>
      </c>
      <c r="J3339" s="3" t="s">
        <v>2386</v>
      </c>
      <c r="K3339" s="3"/>
    </row>
    <row r="3340" spans="1:11" s="24" customFormat="1" ht="22.5" hidden="1" customHeight="1" thickBot="1" x14ac:dyDescent="0.3">
      <c r="A3340" s="34">
        <v>2023</v>
      </c>
      <c r="B3340" s="34" t="s">
        <v>147</v>
      </c>
      <c r="C3340" s="19">
        <v>45198</v>
      </c>
      <c r="D3340" s="24" t="s">
        <v>285</v>
      </c>
      <c r="E3340" s="34" t="s">
        <v>99</v>
      </c>
      <c r="F3340" s="21"/>
      <c r="G3340" s="21">
        <v>1902</v>
      </c>
      <c r="H3340" s="22">
        <f t="shared" si="53"/>
        <v>14459.330000000082</v>
      </c>
      <c r="J3340" s="34" t="s">
        <v>2402</v>
      </c>
      <c r="K3340" s="34"/>
    </row>
    <row r="3341" spans="1:11" ht="22.5" hidden="1" customHeight="1" x14ac:dyDescent="0.25">
      <c r="A3341" s="3">
        <v>2023</v>
      </c>
      <c r="B3341" s="3" t="s">
        <v>459</v>
      </c>
      <c r="C3341" s="5">
        <v>45200</v>
      </c>
      <c r="D3341" s="1" t="s">
        <v>541</v>
      </c>
      <c r="E3341" s="3" t="s">
        <v>71</v>
      </c>
      <c r="G3341" s="2">
        <v>10651</v>
      </c>
      <c r="H3341" s="4">
        <f t="shared" si="53"/>
        <v>3808.3300000000818</v>
      </c>
      <c r="J3341" s="3" t="s">
        <v>2427</v>
      </c>
      <c r="K3341" s="3"/>
    </row>
    <row r="3342" spans="1:11" ht="22.5" hidden="1" customHeight="1" x14ac:dyDescent="0.25">
      <c r="A3342" s="3">
        <v>2023</v>
      </c>
      <c r="B3342" s="3" t="s">
        <v>459</v>
      </c>
      <c r="C3342" s="5">
        <v>45202</v>
      </c>
      <c r="D3342" s="1" t="s">
        <v>323</v>
      </c>
      <c r="E3342" s="3" t="s">
        <v>99</v>
      </c>
      <c r="G3342" s="2">
        <v>3000</v>
      </c>
      <c r="H3342" s="4">
        <f t="shared" si="53"/>
        <v>808.33000000008178</v>
      </c>
      <c r="J3342" s="180" t="s">
        <v>3386</v>
      </c>
      <c r="K3342" s="3"/>
    </row>
    <row r="3343" spans="1:11" ht="22.5" hidden="1" customHeight="1" x14ac:dyDescent="0.25">
      <c r="A3343" s="3">
        <v>2023</v>
      </c>
      <c r="B3343" s="3" t="s">
        <v>459</v>
      </c>
      <c r="C3343" s="5">
        <v>45202</v>
      </c>
      <c r="D3343" s="1" t="s">
        <v>608</v>
      </c>
      <c r="E3343" s="3" t="s">
        <v>310</v>
      </c>
      <c r="F3343" s="2">
        <v>1600</v>
      </c>
      <c r="H3343" s="4">
        <f t="shared" si="53"/>
        <v>2408.3300000000818</v>
      </c>
      <c r="J3343" s="3" t="s">
        <v>2410</v>
      </c>
      <c r="K3343" s="3"/>
    </row>
    <row r="3344" spans="1:11" ht="22.5" hidden="1" customHeight="1" x14ac:dyDescent="0.25">
      <c r="A3344" s="3">
        <v>2023</v>
      </c>
      <c r="B3344" s="3" t="s">
        <v>459</v>
      </c>
      <c r="C3344" s="5">
        <v>45202</v>
      </c>
      <c r="D3344" s="1" t="s">
        <v>26</v>
      </c>
      <c r="E3344" s="3" t="s">
        <v>310</v>
      </c>
      <c r="F3344" s="88">
        <v>1100</v>
      </c>
      <c r="G3344" s="88"/>
      <c r="H3344" s="4">
        <f t="shared" si="53"/>
        <v>3508.3300000000818</v>
      </c>
      <c r="J3344" s="3" t="s">
        <v>2435</v>
      </c>
      <c r="K3344" s="3"/>
    </row>
    <row r="3345" spans="1:11" ht="22.5" hidden="1" customHeight="1" x14ac:dyDescent="0.25">
      <c r="A3345" s="3">
        <v>2023</v>
      </c>
      <c r="B3345" s="3" t="s">
        <v>459</v>
      </c>
      <c r="C3345" s="5">
        <v>45204</v>
      </c>
      <c r="D3345" s="1" t="s">
        <v>461</v>
      </c>
      <c r="E3345" s="3" t="s">
        <v>310</v>
      </c>
      <c r="F3345" s="2">
        <v>2300</v>
      </c>
      <c r="H3345" s="4">
        <f t="shared" si="53"/>
        <v>5808.3300000000818</v>
      </c>
      <c r="J3345" s="3" t="s">
        <v>2411</v>
      </c>
      <c r="K3345" s="3"/>
    </row>
    <row r="3346" spans="1:11" ht="22.5" hidden="1" customHeight="1" x14ac:dyDescent="0.25">
      <c r="A3346" s="3">
        <v>2023</v>
      </c>
      <c r="B3346" s="3" t="s">
        <v>459</v>
      </c>
      <c r="C3346" s="5">
        <v>45204</v>
      </c>
      <c r="D3346" s="1" t="s">
        <v>110</v>
      </c>
      <c r="E3346" s="3" t="s">
        <v>310</v>
      </c>
      <c r="F3346" s="2">
        <v>3165.05</v>
      </c>
      <c r="H3346" s="4">
        <f t="shared" si="53"/>
        <v>8973.3800000000811</v>
      </c>
      <c r="J3346" s="3" t="s">
        <v>2412</v>
      </c>
      <c r="K3346" s="3"/>
    </row>
    <row r="3347" spans="1:11" ht="22.5" hidden="1" customHeight="1" x14ac:dyDescent="0.25">
      <c r="A3347" s="3">
        <v>2023</v>
      </c>
      <c r="B3347" s="3" t="s">
        <v>459</v>
      </c>
      <c r="C3347" s="5">
        <v>45205</v>
      </c>
      <c r="D3347" s="1" t="s">
        <v>151</v>
      </c>
      <c r="E3347" s="3" t="s">
        <v>310</v>
      </c>
      <c r="F3347" s="2">
        <v>1040</v>
      </c>
      <c r="H3347" s="4">
        <f t="shared" si="53"/>
        <v>10013.380000000081</v>
      </c>
      <c r="J3347" s="3" t="s">
        <v>2413</v>
      </c>
      <c r="K3347" s="3"/>
    </row>
    <row r="3348" spans="1:11" ht="22.5" hidden="1" customHeight="1" x14ac:dyDescent="0.25">
      <c r="A3348" s="3">
        <v>2023</v>
      </c>
      <c r="B3348" s="3" t="s">
        <v>459</v>
      </c>
      <c r="C3348" s="5">
        <v>45206</v>
      </c>
      <c r="D3348" s="1" t="s">
        <v>313</v>
      </c>
      <c r="E3348" s="3" t="s">
        <v>99</v>
      </c>
      <c r="F3348" s="2">
        <v>10000</v>
      </c>
      <c r="H3348" s="4">
        <f t="shared" si="53"/>
        <v>20013.380000000081</v>
      </c>
      <c r="J3348" s="3" t="s">
        <v>2422</v>
      </c>
      <c r="K3348" s="3"/>
    </row>
    <row r="3349" spans="1:11" ht="22.5" hidden="1" customHeight="1" x14ac:dyDescent="0.25">
      <c r="A3349" s="3">
        <v>2023</v>
      </c>
      <c r="B3349" s="3" t="s">
        <v>459</v>
      </c>
      <c r="C3349" s="5">
        <v>45206</v>
      </c>
      <c r="D3349" s="1" t="s">
        <v>86</v>
      </c>
      <c r="E3349" s="3" t="s">
        <v>99</v>
      </c>
      <c r="G3349" s="2">
        <v>13836.499999999998</v>
      </c>
      <c r="H3349" s="4">
        <f t="shared" si="53"/>
        <v>6176.8800000000829</v>
      </c>
      <c r="J3349" s="3" t="s">
        <v>2424</v>
      </c>
      <c r="K3349" s="3"/>
    </row>
    <row r="3350" spans="1:11" ht="22.5" hidden="1" customHeight="1" x14ac:dyDescent="0.25">
      <c r="A3350" s="3">
        <v>2023</v>
      </c>
      <c r="B3350" s="3" t="s">
        <v>459</v>
      </c>
      <c r="C3350" s="5">
        <v>45206</v>
      </c>
      <c r="D3350" s="1" t="s">
        <v>1479</v>
      </c>
      <c r="E3350" s="3" t="s">
        <v>99</v>
      </c>
      <c r="G3350" s="2">
        <v>1320</v>
      </c>
      <c r="H3350" s="4">
        <f t="shared" si="53"/>
        <v>4856.8800000000829</v>
      </c>
      <c r="J3350" s="3" t="s">
        <v>2425</v>
      </c>
      <c r="K3350" s="3"/>
    </row>
    <row r="3351" spans="1:11" ht="22.5" hidden="1" customHeight="1" x14ac:dyDescent="0.25">
      <c r="A3351" s="3">
        <v>2023</v>
      </c>
      <c r="B3351" s="3" t="s">
        <v>459</v>
      </c>
      <c r="C3351" s="5">
        <v>45206</v>
      </c>
      <c r="D3351" s="1" t="s">
        <v>615</v>
      </c>
      <c r="E3351" s="3" t="s">
        <v>99</v>
      </c>
      <c r="G3351" s="2">
        <v>600</v>
      </c>
      <c r="H3351" s="4">
        <f t="shared" si="53"/>
        <v>4256.8800000000829</v>
      </c>
      <c r="J3351" s="3" t="s">
        <v>2426</v>
      </c>
      <c r="K3351" s="3"/>
    </row>
    <row r="3352" spans="1:11" ht="22.5" hidden="1" customHeight="1" x14ac:dyDescent="0.25">
      <c r="A3352" s="3">
        <v>2023</v>
      </c>
      <c r="B3352" s="3" t="s">
        <v>459</v>
      </c>
      <c r="C3352" s="5">
        <v>45206</v>
      </c>
      <c r="D3352" s="1" t="s">
        <v>376</v>
      </c>
      <c r="E3352" s="3" t="s">
        <v>71</v>
      </c>
      <c r="G3352" s="2">
        <v>1200</v>
      </c>
      <c r="H3352" s="4">
        <f t="shared" si="53"/>
        <v>3056.8800000000829</v>
      </c>
      <c r="J3352" s="3" t="s">
        <v>2428</v>
      </c>
      <c r="K3352" s="3"/>
    </row>
    <row r="3353" spans="1:11" ht="22.5" hidden="1" customHeight="1" x14ac:dyDescent="0.25">
      <c r="A3353" s="3">
        <v>2023</v>
      </c>
      <c r="B3353" s="3" t="s">
        <v>459</v>
      </c>
      <c r="C3353" s="5">
        <v>45209</v>
      </c>
      <c r="D3353" s="1" t="s">
        <v>45</v>
      </c>
      <c r="E3353" s="3" t="s">
        <v>310</v>
      </c>
      <c r="F3353" s="2">
        <v>16050</v>
      </c>
      <c r="H3353" s="4">
        <f t="shared" si="53"/>
        <v>19106.880000000085</v>
      </c>
      <c r="J3353" s="3" t="s">
        <v>2414</v>
      </c>
      <c r="K3353" s="3"/>
    </row>
    <row r="3354" spans="1:11" ht="22.5" hidden="1" customHeight="1" x14ac:dyDescent="0.25">
      <c r="A3354" s="3">
        <v>2023</v>
      </c>
      <c r="B3354" s="3" t="s">
        <v>459</v>
      </c>
      <c r="C3354" s="5">
        <v>45209</v>
      </c>
      <c r="D3354" s="1" t="s">
        <v>323</v>
      </c>
      <c r="E3354" s="3" t="s">
        <v>99</v>
      </c>
      <c r="G3354" s="2">
        <v>5000</v>
      </c>
      <c r="H3354" s="4">
        <f t="shared" si="53"/>
        <v>14106.880000000085</v>
      </c>
      <c r="J3354" s="3" t="s">
        <v>2436</v>
      </c>
      <c r="K3354" s="3"/>
    </row>
    <row r="3355" spans="1:11" s="155" customFormat="1" ht="22.5" hidden="1" customHeight="1" x14ac:dyDescent="0.25">
      <c r="A3355" s="153">
        <v>2023</v>
      </c>
      <c r="B3355" s="153" t="s">
        <v>459</v>
      </c>
      <c r="C3355" s="154">
        <v>45210</v>
      </c>
      <c r="D3355" s="155" t="s">
        <v>30</v>
      </c>
      <c r="E3355" s="153" t="s">
        <v>99</v>
      </c>
      <c r="F3355" s="156"/>
      <c r="G3355" s="156">
        <v>20</v>
      </c>
      <c r="H3355" s="157">
        <f t="shared" si="53"/>
        <v>14086.880000000085</v>
      </c>
      <c r="J3355" s="153" t="s">
        <v>3383</v>
      </c>
      <c r="K3355" s="153"/>
    </row>
    <row r="3356" spans="1:11" s="155" customFormat="1" ht="22.5" hidden="1" customHeight="1" x14ac:dyDescent="0.25">
      <c r="A3356" s="153">
        <v>2023</v>
      </c>
      <c r="B3356" s="153" t="s">
        <v>459</v>
      </c>
      <c r="C3356" s="154">
        <v>45210</v>
      </c>
      <c r="D3356" s="155" t="s">
        <v>30</v>
      </c>
      <c r="E3356" s="153" t="s">
        <v>99</v>
      </c>
      <c r="F3356" s="156"/>
      <c r="G3356" s="156">
        <v>230.6</v>
      </c>
      <c r="H3356" s="157">
        <f t="shared" si="53"/>
        <v>13856.280000000084</v>
      </c>
      <c r="J3356" s="153" t="s">
        <v>3384</v>
      </c>
      <c r="K3356" s="153"/>
    </row>
    <row r="3357" spans="1:11" s="155" customFormat="1" ht="22.5" hidden="1" customHeight="1" x14ac:dyDescent="0.25">
      <c r="A3357" s="153">
        <v>2023</v>
      </c>
      <c r="B3357" s="153" t="s">
        <v>459</v>
      </c>
      <c r="C3357" s="154">
        <v>45210</v>
      </c>
      <c r="D3357" s="155" t="s">
        <v>112</v>
      </c>
      <c r="E3357" s="153" t="s">
        <v>99</v>
      </c>
      <c r="F3357" s="156"/>
      <c r="G3357" s="156">
        <v>41</v>
      </c>
      <c r="H3357" s="157">
        <f t="shared" si="53"/>
        <v>13815.280000000084</v>
      </c>
      <c r="J3357" s="153" t="s">
        <v>3384</v>
      </c>
      <c r="K3357" s="153"/>
    </row>
    <row r="3358" spans="1:11" s="155" customFormat="1" ht="22.5" hidden="1" customHeight="1" x14ac:dyDescent="0.25">
      <c r="A3358" s="153">
        <v>2023</v>
      </c>
      <c r="B3358" s="153" t="s">
        <v>459</v>
      </c>
      <c r="C3358" s="154">
        <v>45210</v>
      </c>
      <c r="D3358" s="155" t="s">
        <v>30</v>
      </c>
      <c r="E3358" s="153" t="s">
        <v>99</v>
      </c>
      <c r="F3358" s="156"/>
      <c r="G3358" s="156">
        <v>279.2</v>
      </c>
      <c r="H3358" s="157">
        <f t="shared" si="53"/>
        <v>13536.080000000084</v>
      </c>
      <c r="J3358" s="153" t="s">
        <v>3385</v>
      </c>
      <c r="K3358" s="153"/>
    </row>
    <row r="3359" spans="1:11" s="155" customFormat="1" ht="22.5" hidden="1" customHeight="1" x14ac:dyDescent="0.25">
      <c r="A3359" s="153">
        <v>2023</v>
      </c>
      <c r="B3359" s="153" t="s">
        <v>459</v>
      </c>
      <c r="C3359" s="154">
        <v>45210</v>
      </c>
      <c r="D3359" s="155" t="s">
        <v>112</v>
      </c>
      <c r="E3359" s="153" t="s">
        <v>99</v>
      </c>
      <c r="F3359" s="156"/>
      <c r="G3359" s="156">
        <v>44.2</v>
      </c>
      <c r="H3359" s="157">
        <f t="shared" si="53"/>
        <v>13491.880000000083</v>
      </c>
      <c r="J3359" s="153" t="s">
        <v>3385</v>
      </c>
      <c r="K3359" s="153"/>
    </row>
    <row r="3360" spans="1:11" ht="22.5" hidden="1" customHeight="1" x14ac:dyDescent="0.25">
      <c r="A3360" s="3">
        <v>2023</v>
      </c>
      <c r="B3360" s="3" t="s">
        <v>459</v>
      </c>
      <c r="C3360" s="5">
        <v>45214</v>
      </c>
      <c r="D3360" s="1" t="s">
        <v>35</v>
      </c>
      <c r="E3360" s="3" t="s">
        <v>99</v>
      </c>
      <c r="G3360" s="2">
        <v>216</v>
      </c>
      <c r="H3360" s="4">
        <f t="shared" si="53"/>
        <v>13275.880000000083</v>
      </c>
      <c r="J3360" s="3" t="s">
        <v>2437</v>
      </c>
      <c r="K3360" s="3"/>
    </row>
    <row r="3361" spans="1:11" ht="22.5" hidden="1" customHeight="1" x14ac:dyDescent="0.25">
      <c r="A3361" s="3">
        <v>2023</v>
      </c>
      <c r="B3361" s="3" t="s">
        <v>459</v>
      </c>
      <c r="C3361" s="5">
        <v>45214</v>
      </c>
      <c r="D3361" s="1" t="s">
        <v>42</v>
      </c>
      <c r="E3361" s="3" t="s">
        <v>99</v>
      </c>
      <c r="G3361" s="2">
        <v>3312</v>
      </c>
      <c r="H3361" s="4">
        <f t="shared" si="53"/>
        <v>9963.8800000000829</v>
      </c>
      <c r="J3361" s="3" t="s">
        <v>2438</v>
      </c>
      <c r="K3361" s="3"/>
    </row>
    <row r="3362" spans="1:11" ht="22.5" hidden="1" customHeight="1" x14ac:dyDescent="0.25">
      <c r="A3362" s="3">
        <v>2023</v>
      </c>
      <c r="B3362" s="3" t="s">
        <v>459</v>
      </c>
      <c r="C3362" s="5">
        <v>45215</v>
      </c>
      <c r="D3362" s="1" t="s">
        <v>1327</v>
      </c>
      <c r="E3362" s="3" t="s">
        <v>310</v>
      </c>
      <c r="F3362" s="2">
        <v>1200</v>
      </c>
      <c r="H3362" s="4">
        <f t="shared" si="53"/>
        <v>11163.880000000083</v>
      </c>
      <c r="J3362" s="3" t="s">
        <v>2433</v>
      </c>
      <c r="K3362" s="3"/>
    </row>
    <row r="3363" spans="1:11" ht="22.5" hidden="1" customHeight="1" x14ac:dyDescent="0.25">
      <c r="A3363" s="3">
        <v>2023</v>
      </c>
      <c r="B3363" s="3" t="s">
        <v>459</v>
      </c>
      <c r="C3363" s="5">
        <v>45216</v>
      </c>
      <c r="D3363" s="1" t="s">
        <v>359</v>
      </c>
      <c r="E3363" s="3" t="s">
        <v>310</v>
      </c>
      <c r="F3363" s="2">
        <v>3100</v>
      </c>
      <c r="H3363" s="4">
        <f t="shared" si="53"/>
        <v>14263.880000000083</v>
      </c>
      <c r="J3363" s="3" t="s">
        <v>2434</v>
      </c>
      <c r="K3363" s="3"/>
    </row>
    <row r="3364" spans="1:11" ht="22.5" hidden="1" customHeight="1" x14ac:dyDescent="0.25">
      <c r="A3364" s="3">
        <v>2023</v>
      </c>
      <c r="B3364" s="3" t="s">
        <v>459</v>
      </c>
      <c r="C3364" s="5">
        <v>45218</v>
      </c>
      <c r="D3364" s="1" t="s">
        <v>461</v>
      </c>
      <c r="E3364" s="3" t="s">
        <v>310</v>
      </c>
      <c r="F3364" s="88">
        <v>13000</v>
      </c>
      <c r="G3364" s="88"/>
      <c r="H3364" s="4">
        <f t="shared" si="53"/>
        <v>27263.880000000085</v>
      </c>
      <c r="J3364" s="3" t="s">
        <v>2479</v>
      </c>
      <c r="K3364" s="3"/>
    </row>
    <row r="3365" spans="1:11" ht="22.5" hidden="1" customHeight="1" x14ac:dyDescent="0.25">
      <c r="A3365" s="3">
        <v>2023</v>
      </c>
      <c r="B3365" s="3" t="s">
        <v>459</v>
      </c>
      <c r="C3365" s="5">
        <v>45222</v>
      </c>
      <c r="D3365" s="1" t="s">
        <v>323</v>
      </c>
      <c r="E3365" s="3" t="s">
        <v>99</v>
      </c>
      <c r="G3365" s="2">
        <v>5000</v>
      </c>
      <c r="H3365" s="4">
        <f t="shared" si="53"/>
        <v>22263.880000000085</v>
      </c>
      <c r="J3365" s="3" t="s">
        <v>2444</v>
      </c>
      <c r="K3365" s="3"/>
    </row>
    <row r="3366" spans="1:11" ht="22.5" hidden="1" customHeight="1" x14ac:dyDescent="0.25">
      <c r="A3366" s="3">
        <v>2023</v>
      </c>
      <c r="B3366" s="3" t="s">
        <v>459</v>
      </c>
      <c r="C3366" s="5">
        <v>45223</v>
      </c>
      <c r="D3366" s="1" t="s">
        <v>2440</v>
      </c>
      <c r="E3366" s="3" t="s">
        <v>310</v>
      </c>
      <c r="F3366" s="2">
        <v>950</v>
      </c>
      <c r="H3366" s="4">
        <f t="shared" si="53"/>
        <v>23213.880000000085</v>
      </c>
      <c r="J3366" s="3" t="s">
        <v>2454</v>
      </c>
      <c r="K3366" s="3"/>
    </row>
    <row r="3367" spans="1:11" ht="22.5" hidden="1" customHeight="1" x14ac:dyDescent="0.25">
      <c r="A3367" s="3">
        <v>2023</v>
      </c>
      <c r="B3367" s="3" t="s">
        <v>459</v>
      </c>
      <c r="C3367" s="5">
        <v>45223</v>
      </c>
      <c r="D3367" s="1" t="s">
        <v>183</v>
      </c>
      <c r="E3367" s="3" t="s">
        <v>310</v>
      </c>
      <c r="F3367" s="2">
        <v>3830</v>
      </c>
      <c r="H3367" s="4">
        <f t="shared" si="53"/>
        <v>27043.880000000085</v>
      </c>
      <c r="J3367" s="3" t="s">
        <v>2455</v>
      </c>
      <c r="K3367" s="3"/>
    </row>
    <row r="3368" spans="1:11" ht="22.5" hidden="1" customHeight="1" x14ac:dyDescent="0.25">
      <c r="A3368" s="3">
        <v>2023</v>
      </c>
      <c r="B3368" s="3" t="s">
        <v>459</v>
      </c>
      <c r="C3368" s="5">
        <v>45224</v>
      </c>
      <c r="D3368" s="1" t="s">
        <v>613</v>
      </c>
      <c r="E3368" s="3" t="s">
        <v>310</v>
      </c>
      <c r="F3368" s="2">
        <v>21810</v>
      </c>
      <c r="H3368" s="4">
        <f t="shared" si="53"/>
        <v>48853.880000000085</v>
      </c>
      <c r="J3368" s="3" t="s">
        <v>2456</v>
      </c>
      <c r="K3368" s="3"/>
    </row>
    <row r="3369" spans="1:11" ht="22.5" hidden="1" customHeight="1" x14ac:dyDescent="0.25">
      <c r="A3369" s="3">
        <v>2023</v>
      </c>
      <c r="B3369" s="3" t="s">
        <v>459</v>
      </c>
      <c r="C3369" s="5">
        <v>45225</v>
      </c>
      <c r="D3369" s="1" t="s">
        <v>158</v>
      </c>
      <c r="E3369" s="3" t="s">
        <v>310</v>
      </c>
      <c r="F3369" s="2">
        <v>9900</v>
      </c>
      <c r="H3369" s="4">
        <f t="shared" si="53"/>
        <v>58753.880000000085</v>
      </c>
      <c r="J3369" s="3" t="s">
        <v>2457</v>
      </c>
      <c r="K3369" s="3"/>
    </row>
    <row r="3370" spans="1:11" ht="22.5" hidden="1" customHeight="1" x14ac:dyDescent="0.25">
      <c r="A3370" s="3">
        <v>2023</v>
      </c>
      <c r="B3370" s="3" t="s">
        <v>459</v>
      </c>
      <c r="C3370" s="5">
        <v>45225</v>
      </c>
      <c r="D3370" s="1" t="s">
        <v>1808</v>
      </c>
      <c r="E3370" s="3" t="s">
        <v>310</v>
      </c>
      <c r="F3370" s="2">
        <v>850</v>
      </c>
      <c r="H3370" s="4">
        <f t="shared" si="53"/>
        <v>59603.880000000085</v>
      </c>
      <c r="J3370" s="3" t="s">
        <v>2458</v>
      </c>
      <c r="K3370" s="3"/>
    </row>
    <row r="3371" spans="1:11" ht="22.5" hidden="1" customHeight="1" x14ac:dyDescent="0.25">
      <c r="A3371" s="3">
        <v>2023</v>
      </c>
      <c r="B3371" s="3" t="s">
        <v>459</v>
      </c>
      <c r="C3371" s="5">
        <v>45228</v>
      </c>
      <c r="D3371" s="1" t="s">
        <v>313</v>
      </c>
      <c r="E3371" s="3" t="s">
        <v>99</v>
      </c>
      <c r="F3371" s="2">
        <v>80000</v>
      </c>
      <c r="H3371" s="4">
        <f t="shared" si="53"/>
        <v>139603.88000000009</v>
      </c>
      <c r="J3371" s="3" t="s">
        <v>2443</v>
      </c>
      <c r="K3371" s="3"/>
    </row>
    <row r="3372" spans="1:11" ht="22.5" hidden="1" customHeight="1" x14ac:dyDescent="0.25">
      <c r="A3372" s="3">
        <v>2023</v>
      </c>
      <c r="B3372" s="3" t="s">
        <v>459</v>
      </c>
      <c r="C3372" s="5">
        <v>45228</v>
      </c>
      <c r="D3372" s="1" t="s">
        <v>285</v>
      </c>
      <c r="E3372" s="3" t="s">
        <v>99</v>
      </c>
      <c r="G3372" s="2">
        <v>1902</v>
      </c>
      <c r="H3372" s="4">
        <f t="shared" si="53"/>
        <v>137701.88000000009</v>
      </c>
      <c r="J3372" s="3" t="s">
        <v>2459</v>
      </c>
      <c r="K3372" s="3"/>
    </row>
    <row r="3373" spans="1:11" ht="22.5" hidden="1" customHeight="1" x14ac:dyDescent="0.25">
      <c r="A3373" s="3">
        <v>2023</v>
      </c>
      <c r="B3373" s="3" t="s">
        <v>459</v>
      </c>
      <c r="C3373" s="5">
        <v>45228</v>
      </c>
      <c r="D3373" s="1" t="s">
        <v>562</v>
      </c>
      <c r="E3373" s="3" t="s">
        <v>71</v>
      </c>
      <c r="G3373" s="2">
        <v>224.5</v>
      </c>
      <c r="H3373" s="4">
        <f t="shared" si="53"/>
        <v>137477.38000000009</v>
      </c>
      <c r="J3373" s="3" t="s">
        <v>2460</v>
      </c>
      <c r="K3373" s="3"/>
    </row>
    <row r="3374" spans="1:11" ht="22.5" hidden="1" customHeight="1" x14ac:dyDescent="0.25">
      <c r="A3374" s="3">
        <v>2023</v>
      </c>
      <c r="B3374" s="3" t="s">
        <v>459</v>
      </c>
      <c r="C3374" s="5">
        <v>45228</v>
      </c>
      <c r="D3374" s="1" t="s">
        <v>182</v>
      </c>
      <c r="E3374" s="3" t="s">
        <v>71</v>
      </c>
      <c r="G3374" s="2">
        <v>14782.45</v>
      </c>
      <c r="H3374" s="4">
        <f t="shared" si="53"/>
        <v>122694.93000000009</v>
      </c>
      <c r="I3374" s="36" t="s">
        <v>2441</v>
      </c>
      <c r="J3374" s="3" t="s">
        <v>2461</v>
      </c>
      <c r="K3374" s="3" t="s">
        <v>2442</v>
      </c>
    </row>
    <row r="3375" spans="1:11" ht="22.5" hidden="1" customHeight="1" x14ac:dyDescent="0.25">
      <c r="A3375" s="3">
        <v>2023</v>
      </c>
      <c r="B3375" s="3" t="s">
        <v>459</v>
      </c>
      <c r="C3375" s="5">
        <v>45228</v>
      </c>
      <c r="D3375" s="1" t="s">
        <v>261</v>
      </c>
      <c r="E3375" s="3" t="s">
        <v>71</v>
      </c>
      <c r="G3375" s="2">
        <v>1400</v>
      </c>
      <c r="H3375" s="4">
        <f t="shared" si="53"/>
        <v>121294.93000000009</v>
      </c>
      <c r="J3375" s="3" t="s">
        <v>2462</v>
      </c>
      <c r="K3375" s="3"/>
    </row>
    <row r="3376" spans="1:11" ht="22.5" hidden="1" customHeight="1" x14ac:dyDescent="0.25">
      <c r="A3376" s="3">
        <v>2023</v>
      </c>
      <c r="B3376" s="3" t="s">
        <v>459</v>
      </c>
      <c r="C3376" s="5">
        <v>45228</v>
      </c>
      <c r="D3376" s="1" t="s">
        <v>404</v>
      </c>
      <c r="E3376" s="3" t="s">
        <v>71</v>
      </c>
      <c r="G3376" s="2">
        <v>6350</v>
      </c>
      <c r="H3376" s="4">
        <f t="shared" si="53"/>
        <v>114944.93000000009</v>
      </c>
      <c r="J3376" s="3" t="s">
        <v>2463</v>
      </c>
      <c r="K3376" s="3"/>
    </row>
    <row r="3377" spans="1:11" ht="22.5" hidden="1" customHeight="1" x14ac:dyDescent="0.25">
      <c r="A3377" s="3">
        <v>2023</v>
      </c>
      <c r="B3377" s="3" t="s">
        <v>459</v>
      </c>
      <c r="C3377" s="5">
        <v>45228</v>
      </c>
      <c r="D3377" s="1" t="s">
        <v>25</v>
      </c>
      <c r="E3377" s="3" t="s">
        <v>71</v>
      </c>
      <c r="G3377" s="2">
        <v>11000</v>
      </c>
      <c r="H3377" s="4">
        <f t="shared" si="53"/>
        <v>103944.93000000009</v>
      </c>
      <c r="J3377" s="3" t="s">
        <v>2464</v>
      </c>
      <c r="K3377" s="3"/>
    </row>
    <row r="3378" spans="1:11" ht="22.5" hidden="1" customHeight="1" x14ac:dyDescent="0.25">
      <c r="A3378" s="3">
        <v>2023</v>
      </c>
      <c r="B3378" s="3" t="s">
        <v>459</v>
      </c>
      <c r="C3378" s="5">
        <v>45228</v>
      </c>
      <c r="D3378" s="1" t="s">
        <v>77</v>
      </c>
      <c r="E3378" s="3" t="s">
        <v>71</v>
      </c>
      <c r="G3378" s="2">
        <v>5150</v>
      </c>
      <c r="H3378" s="4">
        <f t="shared" si="53"/>
        <v>98794.930000000095</v>
      </c>
      <c r="J3378" s="3" t="s">
        <v>2465</v>
      </c>
      <c r="K3378" s="3"/>
    </row>
    <row r="3379" spans="1:11" ht="22.5" hidden="1" customHeight="1" x14ac:dyDescent="0.25">
      <c r="A3379" s="3">
        <v>2023</v>
      </c>
      <c r="B3379" s="3" t="s">
        <v>459</v>
      </c>
      <c r="C3379" s="5">
        <v>45228</v>
      </c>
      <c r="D3379" s="1" t="s">
        <v>26</v>
      </c>
      <c r="E3379" s="3" t="s">
        <v>71</v>
      </c>
      <c r="G3379" s="2">
        <v>900</v>
      </c>
      <c r="H3379" s="4">
        <f t="shared" si="53"/>
        <v>97894.930000000095</v>
      </c>
      <c r="J3379" s="3" t="s">
        <v>2466</v>
      </c>
      <c r="K3379" s="3"/>
    </row>
    <row r="3380" spans="1:11" ht="22.5" hidden="1" customHeight="1" x14ac:dyDescent="0.25">
      <c r="A3380" s="3">
        <v>2023</v>
      </c>
      <c r="B3380" s="3" t="s">
        <v>459</v>
      </c>
      <c r="C3380" s="5">
        <v>45228</v>
      </c>
      <c r="D3380" s="1" t="s">
        <v>111</v>
      </c>
      <c r="E3380" s="3" t="s">
        <v>71</v>
      </c>
      <c r="G3380" s="2">
        <v>4000</v>
      </c>
      <c r="H3380" s="4">
        <f t="shared" si="53"/>
        <v>93894.930000000095</v>
      </c>
      <c r="J3380" s="3" t="s">
        <v>2467</v>
      </c>
      <c r="K3380" s="3"/>
    </row>
    <row r="3381" spans="1:11" ht="22.5" hidden="1" customHeight="1" x14ac:dyDescent="0.25">
      <c r="A3381" s="3">
        <v>2023</v>
      </c>
      <c r="B3381" s="3" t="s">
        <v>459</v>
      </c>
      <c r="C3381" s="5">
        <v>45228</v>
      </c>
      <c r="D3381" s="1" t="s">
        <v>1505</v>
      </c>
      <c r="E3381" s="3" t="s">
        <v>71</v>
      </c>
      <c r="G3381" s="2">
        <v>9900</v>
      </c>
      <c r="H3381" s="4">
        <f t="shared" si="53"/>
        <v>83994.930000000095</v>
      </c>
      <c r="J3381" s="3" t="s">
        <v>2468</v>
      </c>
      <c r="K3381" s="3"/>
    </row>
    <row r="3382" spans="1:11" ht="22.5" hidden="1" customHeight="1" x14ac:dyDescent="0.25">
      <c r="A3382" s="3">
        <v>2023</v>
      </c>
      <c r="B3382" s="3" t="s">
        <v>459</v>
      </c>
      <c r="C3382" s="5">
        <v>45228</v>
      </c>
      <c r="D3382" s="1" t="s">
        <v>2044</v>
      </c>
      <c r="E3382" s="3" t="s">
        <v>71</v>
      </c>
      <c r="G3382" s="2">
        <v>9150</v>
      </c>
      <c r="H3382" s="4">
        <f t="shared" si="53"/>
        <v>74844.930000000095</v>
      </c>
      <c r="J3382" s="3" t="s">
        <v>2469</v>
      </c>
      <c r="K3382" s="3"/>
    </row>
    <row r="3383" spans="1:11" ht="22.5" hidden="1" customHeight="1" x14ac:dyDescent="0.25">
      <c r="A3383" s="3">
        <v>2023</v>
      </c>
      <c r="B3383" s="3" t="s">
        <v>459</v>
      </c>
      <c r="C3383" s="5">
        <v>45228</v>
      </c>
      <c r="D3383" s="1" t="s">
        <v>610</v>
      </c>
      <c r="E3383" s="3" t="s">
        <v>71</v>
      </c>
      <c r="G3383" s="2">
        <v>15442</v>
      </c>
      <c r="H3383" s="4">
        <f t="shared" si="53"/>
        <v>59402.930000000095</v>
      </c>
      <c r="J3383" s="3" t="s">
        <v>2470</v>
      </c>
      <c r="K3383" s="3"/>
    </row>
    <row r="3384" spans="1:11" ht="22.5" hidden="1" customHeight="1" x14ac:dyDescent="0.25">
      <c r="A3384" s="3">
        <v>2023</v>
      </c>
      <c r="B3384" s="3" t="s">
        <v>459</v>
      </c>
      <c r="C3384" s="5">
        <v>45228</v>
      </c>
      <c r="D3384" s="1" t="s">
        <v>499</v>
      </c>
      <c r="E3384" s="3" t="s">
        <v>71</v>
      </c>
      <c r="G3384" s="2">
        <v>1800</v>
      </c>
      <c r="H3384" s="4">
        <f t="shared" si="53"/>
        <v>57602.930000000095</v>
      </c>
      <c r="J3384" s="3" t="s">
        <v>2471</v>
      </c>
      <c r="K3384" s="3"/>
    </row>
    <row r="3385" spans="1:11" ht="22.5" hidden="1" customHeight="1" x14ac:dyDescent="0.25">
      <c r="A3385" s="3">
        <v>2023</v>
      </c>
      <c r="B3385" s="3" t="s">
        <v>459</v>
      </c>
      <c r="C3385" s="5">
        <v>45228</v>
      </c>
      <c r="D3385" s="1" t="s">
        <v>462</v>
      </c>
      <c r="E3385" s="3" t="s">
        <v>71</v>
      </c>
      <c r="G3385" s="2">
        <v>7100</v>
      </c>
      <c r="H3385" s="4">
        <f t="shared" si="53"/>
        <v>50502.930000000095</v>
      </c>
      <c r="J3385" s="3" t="s">
        <v>2472</v>
      </c>
      <c r="K3385" s="3"/>
    </row>
    <row r="3386" spans="1:11" ht="22.5" hidden="1" customHeight="1" x14ac:dyDescent="0.25">
      <c r="A3386" s="3">
        <v>2023</v>
      </c>
      <c r="B3386" s="3" t="s">
        <v>459</v>
      </c>
      <c r="C3386" s="5">
        <v>45228</v>
      </c>
      <c r="D3386" s="1" t="s">
        <v>151</v>
      </c>
      <c r="E3386" s="3" t="s">
        <v>71</v>
      </c>
      <c r="G3386" s="2">
        <v>11484.42</v>
      </c>
      <c r="H3386" s="4">
        <f t="shared" si="53"/>
        <v>39018.510000000097</v>
      </c>
      <c r="J3386" s="3" t="s">
        <v>2473</v>
      </c>
      <c r="K3386" s="3"/>
    </row>
    <row r="3387" spans="1:11" ht="22.5" hidden="1" customHeight="1" x14ac:dyDescent="0.25">
      <c r="A3387" s="3">
        <v>2023</v>
      </c>
      <c r="B3387" s="3" t="s">
        <v>459</v>
      </c>
      <c r="C3387" s="5">
        <v>45228</v>
      </c>
      <c r="D3387" s="1" t="s">
        <v>547</v>
      </c>
      <c r="E3387" s="3" t="s">
        <v>71</v>
      </c>
      <c r="G3387" s="2">
        <v>630</v>
      </c>
      <c r="H3387" s="4">
        <f t="shared" si="53"/>
        <v>38388.510000000097</v>
      </c>
      <c r="J3387" s="3" t="s">
        <v>2474</v>
      </c>
      <c r="K3387" s="3"/>
    </row>
    <row r="3388" spans="1:11" ht="22.5" hidden="1" customHeight="1" x14ac:dyDescent="0.25">
      <c r="A3388" s="3">
        <v>2023</v>
      </c>
      <c r="B3388" s="3" t="s">
        <v>459</v>
      </c>
      <c r="C3388" s="5">
        <v>45228</v>
      </c>
      <c r="D3388" s="1" t="s">
        <v>565</v>
      </c>
      <c r="E3388" s="3" t="s">
        <v>71</v>
      </c>
      <c r="G3388" s="2">
        <v>160</v>
      </c>
      <c r="H3388" s="4">
        <f t="shared" si="53"/>
        <v>38228.510000000097</v>
      </c>
      <c r="J3388" s="3" t="s">
        <v>2475</v>
      </c>
      <c r="K3388" s="3"/>
    </row>
    <row r="3389" spans="1:11" ht="22.5" hidden="1" customHeight="1" x14ac:dyDescent="0.25">
      <c r="A3389" s="3">
        <v>2023</v>
      </c>
      <c r="B3389" s="3" t="s">
        <v>459</v>
      </c>
      <c r="C3389" s="5">
        <v>45228</v>
      </c>
      <c r="D3389" s="1" t="s">
        <v>513</v>
      </c>
      <c r="E3389" s="3" t="s">
        <v>71</v>
      </c>
      <c r="G3389" s="2">
        <v>9385</v>
      </c>
      <c r="H3389" s="4">
        <f t="shared" si="53"/>
        <v>28843.510000000097</v>
      </c>
      <c r="J3389" s="3" t="s">
        <v>2476</v>
      </c>
      <c r="K3389" s="3"/>
    </row>
    <row r="3390" spans="1:11" ht="22.5" hidden="1" customHeight="1" x14ac:dyDescent="0.25">
      <c r="A3390" s="3">
        <v>2023</v>
      </c>
      <c r="B3390" s="3" t="s">
        <v>459</v>
      </c>
      <c r="C3390" s="5">
        <v>45228</v>
      </c>
      <c r="D3390" s="1" t="s">
        <v>506</v>
      </c>
      <c r="E3390" s="3" t="s">
        <v>71</v>
      </c>
      <c r="G3390" s="2">
        <v>1420</v>
      </c>
      <c r="H3390" s="4">
        <f t="shared" si="53"/>
        <v>27423.510000000097</v>
      </c>
      <c r="J3390" s="3" t="s">
        <v>2477</v>
      </c>
      <c r="K3390" s="3"/>
    </row>
    <row r="3391" spans="1:11" ht="22.5" hidden="1" customHeight="1" x14ac:dyDescent="0.25">
      <c r="A3391" s="3">
        <v>2023</v>
      </c>
      <c r="B3391" s="3" t="s">
        <v>459</v>
      </c>
      <c r="C3391" s="5">
        <v>45228</v>
      </c>
      <c r="D3391" s="1" t="s">
        <v>573</v>
      </c>
      <c r="E3391" s="3" t="s">
        <v>71</v>
      </c>
      <c r="G3391" s="2">
        <v>788</v>
      </c>
      <c r="H3391" s="4">
        <f t="shared" si="53"/>
        <v>26635.510000000097</v>
      </c>
      <c r="J3391" s="3" t="s">
        <v>2478</v>
      </c>
      <c r="K3391" s="3"/>
    </row>
    <row r="3392" spans="1:11" ht="22.5" hidden="1" customHeight="1" x14ac:dyDescent="0.25">
      <c r="A3392" s="3">
        <v>2023</v>
      </c>
      <c r="B3392" s="3" t="s">
        <v>459</v>
      </c>
      <c r="C3392" s="5">
        <v>45230</v>
      </c>
      <c r="D3392" s="1" t="s">
        <v>461</v>
      </c>
      <c r="E3392" s="3" t="s">
        <v>310</v>
      </c>
      <c r="F3392" s="2">
        <v>2200</v>
      </c>
      <c r="H3392" s="4">
        <f t="shared" si="53"/>
        <v>28835.510000000097</v>
      </c>
      <c r="J3392" s="3" t="s">
        <v>2480</v>
      </c>
      <c r="K3392" s="3"/>
    </row>
    <row r="3393" spans="1:11" s="24" customFormat="1" ht="22.5" hidden="1" customHeight="1" thickBot="1" x14ac:dyDescent="0.3">
      <c r="A3393" s="34">
        <v>2023</v>
      </c>
      <c r="B3393" s="34" t="s">
        <v>459</v>
      </c>
      <c r="C3393" s="19">
        <v>45230</v>
      </c>
      <c r="D3393" s="24" t="s">
        <v>323</v>
      </c>
      <c r="E3393" s="34" t="s">
        <v>99</v>
      </c>
      <c r="F3393" s="21"/>
      <c r="G3393" s="21">
        <v>3000</v>
      </c>
      <c r="H3393" s="22">
        <f t="shared" si="53"/>
        <v>25835.510000000097</v>
      </c>
      <c r="J3393" s="34" t="s">
        <v>2481</v>
      </c>
      <c r="K3393" s="34"/>
    </row>
    <row r="3394" spans="1:11" ht="22.5" hidden="1" customHeight="1" x14ac:dyDescent="0.25">
      <c r="A3394" s="3">
        <v>2023</v>
      </c>
      <c r="B3394" s="3" t="s">
        <v>360</v>
      </c>
      <c r="C3394" s="5">
        <v>45231</v>
      </c>
      <c r="D3394" s="1" t="s">
        <v>312</v>
      </c>
      <c r="E3394" s="3" t="s">
        <v>99</v>
      </c>
      <c r="G3394" s="2">
        <v>40</v>
      </c>
      <c r="H3394" s="4">
        <f t="shared" si="53"/>
        <v>25795.510000000097</v>
      </c>
      <c r="J3394" s="3" t="s">
        <v>2492</v>
      </c>
      <c r="K3394" s="3"/>
    </row>
    <row r="3395" spans="1:11" ht="22.5" hidden="1" customHeight="1" x14ac:dyDescent="0.25">
      <c r="A3395" s="3">
        <v>2023</v>
      </c>
      <c r="B3395" s="3" t="s">
        <v>360</v>
      </c>
      <c r="C3395" s="5">
        <v>45233</v>
      </c>
      <c r="D3395" s="1" t="s">
        <v>39</v>
      </c>
      <c r="E3395" s="3" t="s">
        <v>310</v>
      </c>
      <c r="F3395" s="2">
        <v>1250</v>
      </c>
      <c r="H3395" s="4">
        <f t="shared" si="53"/>
        <v>27045.510000000097</v>
      </c>
      <c r="J3395" s="158" t="s">
        <v>2485</v>
      </c>
      <c r="K3395" s="3"/>
    </row>
    <row r="3396" spans="1:11" ht="22.5" hidden="1" customHeight="1" x14ac:dyDescent="0.25">
      <c r="A3396" s="3">
        <v>2023</v>
      </c>
      <c r="B3396" s="3" t="s">
        <v>360</v>
      </c>
      <c r="C3396" s="5">
        <v>45236</v>
      </c>
      <c r="D3396" s="1" t="s">
        <v>151</v>
      </c>
      <c r="E3396" s="3" t="s">
        <v>310</v>
      </c>
      <c r="F3396" s="2">
        <v>520</v>
      </c>
      <c r="H3396" s="4">
        <f t="shared" si="53"/>
        <v>27565.510000000097</v>
      </c>
      <c r="J3396" s="3" t="s">
        <v>2486</v>
      </c>
      <c r="K3396" s="3"/>
    </row>
    <row r="3397" spans="1:11" ht="22.5" hidden="1" customHeight="1" x14ac:dyDescent="0.25">
      <c r="A3397" s="3">
        <v>2023</v>
      </c>
      <c r="B3397" s="3" t="s">
        <v>360</v>
      </c>
      <c r="C3397" s="5">
        <v>45236</v>
      </c>
      <c r="D3397" s="1" t="s">
        <v>405</v>
      </c>
      <c r="E3397" s="3" t="s">
        <v>71</v>
      </c>
      <c r="G3397" s="2">
        <v>13000</v>
      </c>
      <c r="H3397" s="4">
        <f t="shared" si="53"/>
        <v>14565.510000000097</v>
      </c>
      <c r="J3397" s="3" t="s">
        <v>2495</v>
      </c>
      <c r="K3397" s="3"/>
    </row>
    <row r="3398" spans="1:11" ht="22.5" hidden="1" customHeight="1" x14ac:dyDescent="0.25">
      <c r="A3398" s="3">
        <v>2023</v>
      </c>
      <c r="B3398" s="3" t="s">
        <v>360</v>
      </c>
      <c r="C3398" s="5">
        <v>45236</v>
      </c>
      <c r="D3398" s="1" t="s">
        <v>376</v>
      </c>
      <c r="E3398" s="3" t="s">
        <v>71</v>
      </c>
      <c r="G3398" s="2">
        <v>1200</v>
      </c>
      <c r="H3398" s="4">
        <f t="shared" si="53"/>
        <v>13365.510000000097</v>
      </c>
      <c r="J3398" s="3" t="s">
        <v>2496</v>
      </c>
      <c r="K3398" s="3"/>
    </row>
    <row r="3399" spans="1:11" ht="22.5" hidden="1" customHeight="1" x14ac:dyDescent="0.25">
      <c r="A3399" s="3">
        <v>2023</v>
      </c>
      <c r="B3399" s="3" t="s">
        <v>360</v>
      </c>
      <c r="C3399" s="5">
        <v>45236</v>
      </c>
      <c r="D3399" s="1" t="s">
        <v>615</v>
      </c>
      <c r="E3399" s="3" t="s">
        <v>99</v>
      </c>
      <c r="G3399" s="2">
        <v>600</v>
      </c>
      <c r="H3399" s="4">
        <f t="shared" ref="H3399:H3462" si="54">H3398+F3399-G3399</f>
        <v>12765.510000000097</v>
      </c>
      <c r="J3399" s="3" t="s">
        <v>2493</v>
      </c>
      <c r="K3399" s="3"/>
    </row>
    <row r="3400" spans="1:11" ht="22.5" hidden="1" customHeight="1" x14ac:dyDescent="0.25">
      <c r="A3400" s="3">
        <v>2023</v>
      </c>
      <c r="B3400" s="3" t="s">
        <v>360</v>
      </c>
      <c r="C3400" s="5">
        <v>45236</v>
      </c>
      <c r="D3400" s="1" t="s">
        <v>2407</v>
      </c>
      <c r="E3400" s="3" t="s">
        <v>310</v>
      </c>
      <c r="F3400" s="2">
        <v>1300</v>
      </c>
      <c r="H3400" s="4">
        <f t="shared" si="54"/>
        <v>14065.510000000097</v>
      </c>
      <c r="J3400" s="3" t="s">
        <v>2487</v>
      </c>
      <c r="K3400" s="3"/>
    </row>
    <row r="3401" spans="1:11" ht="22.5" hidden="1" customHeight="1" x14ac:dyDescent="0.25">
      <c r="A3401" s="3">
        <v>2023</v>
      </c>
      <c r="B3401" s="3" t="s">
        <v>360</v>
      </c>
      <c r="C3401" s="5">
        <v>45236</v>
      </c>
      <c r="D3401" s="1" t="s">
        <v>608</v>
      </c>
      <c r="E3401" s="3" t="s">
        <v>310</v>
      </c>
      <c r="F3401" s="2">
        <v>1600</v>
      </c>
      <c r="H3401" s="4">
        <f t="shared" si="54"/>
        <v>15665.510000000097</v>
      </c>
      <c r="J3401" s="3" t="s">
        <v>2488</v>
      </c>
      <c r="K3401" s="3"/>
    </row>
    <row r="3402" spans="1:11" ht="22.5" hidden="1" customHeight="1" x14ac:dyDescent="0.25">
      <c r="A3402" s="3">
        <v>2023</v>
      </c>
      <c r="B3402" s="3" t="s">
        <v>360</v>
      </c>
      <c r="C3402" s="5">
        <v>45236</v>
      </c>
      <c r="D3402" s="1" t="s">
        <v>323</v>
      </c>
      <c r="E3402" s="3" t="s">
        <v>99</v>
      </c>
      <c r="G3402" s="2">
        <v>5000</v>
      </c>
      <c r="H3402" s="4">
        <f t="shared" si="54"/>
        <v>10665.510000000097</v>
      </c>
      <c r="J3402" s="3" t="s">
        <v>2493</v>
      </c>
      <c r="K3402" s="3"/>
    </row>
    <row r="3403" spans="1:11" ht="22.5" hidden="1" customHeight="1" x14ac:dyDescent="0.25">
      <c r="A3403" s="3">
        <v>2023</v>
      </c>
      <c r="B3403" s="3" t="s">
        <v>360</v>
      </c>
      <c r="C3403" s="5">
        <v>45237</v>
      </c>
      <c r="D3403" s="1" t="s">
        <v>313</v>
      </c>
      <c r="E3403" s="3" t="s">
        <v>99</v>
      </c>
      <c r="F3403" s="2">
        <v>20000</v>
      </c>
      <c r="H3403" s="4">
        <f t="shared" si="54"/>
        <v>30665.510000000097</v>
      </c>
      <c r="J3403" s="3" t="s">
        <v>2490</v>
      </c>
      <c r="K3403" s="3"/>
    </row>
    <row r="3404" spans="1:11" ht="22.5" hidden="1" customHeight="1" x14ac:dyDescent="0.25">
      <c r="A3404" s="3">
        <v>2023</v>
      </c>
      <c r="B3404" s="3" t="s">
        <v>360</v>
      </c>
      <c r="C3404" s="5">
        <v>45237</v>
      </c>
      <c r="D3404" s="1" t="s">
        <v>86</v>
      </c>
      <c r="E3404" s="3" t="s">
        <v>99</v>
      </c>
      <c r="G3404" s="2">
        <v>12684.3</v>
      </c>
      <c r="H3404" s="4">
        <f t="shared" si="54"/>
        <v>17981.210000000097</v>
      </c>
      <c r="J3404" s="3" t="s">
        <v>2494</v>
      </c>
      <c r="K3404" s="3"/>
    </row>
    <row r="3405" spans="1:11" ht="22.5" hidden="1" customHeight="1" x14ac:dyDescent="0.25">
      <c r="A3405" s="3">
        <v>2023</v>
      </c>
      <c r="B3405" s="3" t="s">
        <v>360</v>
      </c>
      <c r="C3405" s="5">
        <v>45238</v>
      </c>
      <c r="D3405" s="1" t="s">
        <v>2440</v>
      </c>
      <c r="E3405" s="3" t="s">
        <v>310</v>
      </c>
      <c r="F3405" s="2">
        <v>950</v>
      </c>
      <c r="H3405" s="4">
        <f t="shared" si="54"/>
        <v>18931.210000000097</v>
      </c>
      <c r="J3405" s="3" t="s">
        <v>2489</v>
      </c>
      <c r="K3405" s="3"/>
    </row>
    <row r="3406" spans="1:11" ht="22.5" hidden="1" customHeight="1" x14ac:dyDescent="0.25">
      <c r="A3406" s="3">
        <v>2023</v>
      </c>
      <c r="B3406" s="3" t="s">
        <v>360</v>
      </c>
      <c r="C3406" s="5">
        <v>45238</v>
      </c>
      <c r="D3406" s="1" t="s">
        <v>461</v>
      </c>
      <c r="E3406" s="3" t="s">
        <v>310</v>
      </c>
      <c r="F3406" s="88">
        <v>5200</v>
      </c>
      <c r="G3406" s="88"/>
      <c r="H3406" s="4">
        <f t="shared" si="54"/>
        <v>24131.210000000097</v>
      </c>
      <c r="J3406" s="3" t="s">
        <v>2564</v>
      </c>
      <c r="K3406" s="3"/>
    </row>
    <row r="3407" spans="1:11" ht="22.5" hidden="1" customHeight="1" x14ac:dyDescent="0.25">
      <c r="A3407" s="3">
        <v>2023</v>
      </c>
      <c r="B3407" s="3" t="s">
        <v>360</v>
      </c>
      <c r="C3407" s="5">
        <v>45239</v>
      </c>
      <c r="D3407" s="1" t="s">
        <v>504</v>
      </c>
      <c r="E3407" s="3" t="s">
        <v>71</v>
      </c>
      <c r="G3407" s="2">
        <v>9451</v>
      </c>
      <c r="H3407" s="4">
        <f t="shared" si="54"/>
        <v>14680.210000000097</v>
      </c>
      <c r="J3407" s="3" t="s">
        <v>2497</v>
      </c>
      <c r="K3407" s="3"/>
    </row>
    <row r="3408" spans="1:11" ht="22.5" hidden="1" customHeight="1" x14ac:dyDescent="0.25">
      <c r="A3408" s="3">
        <v>2023</v>
      </c>
      <c r="B3408" s="3" t="s">
        <v>360</v>
      </c>
      <c r="C3408" s="5">
        <v>45239</v>
      </c>
      <c r="D3408" s="1" t="s">
        <v>45</v>
      </c>
      <c r="E3408" s="3" t="s">
        <v>71</v>
      </c>
      <c r="G3408" s="2">
        <v>2400</v>
      </c>
      <c r="H3408" s="4">
        <f t="shared" si="54"/>
        <v>12280.210000000097</v>
      </c>
      <c r="J3408" s="3" t="s">
        <v>2498</v>
      </c>
      <c r="K3408" s="3"/>
    </row>
    <row r="3409" spans="1:12" ht="22.5" hidden="1" customHeight="1" x14ac:dyDescent="0.25">
      <c r="A3409" s="3">
        <v>2023</v>
      </c>
      <c r="B3409" s="3" t="s">
        <v>360</v>
      </c>
      <c r="C3409" s="5">
        <v>45239</v>
      </c>
      <c r="D3409" s="1" t="s">
        <v>177</v>
      </c>
      <c r="E3409" s="3" t="s">
        <v>310</v>
      </c>
      <c r="F3409" s="2">
        <v>890</v>
      </c>
      <c r="H3409" s="4">
        <f t="shared" si="54"/>
        <v>13170.210000000097</v>
      </c>
      <c r="J3409" s="3" t="s">
        <v>2499</v>
      </c>
      <c r="K3409" s="3"/>
    </row>
    <row r="3410" spans="1:12" ht="22.5" hidden="1" customHeight="1" x14ac:dyDescent="0.25">
      <c r="A3410" s="3">
        <v>2023</v>
      </c>
      <c r="B3410" s="3" t="s">
        <v>360</v>
      </c>
      <c r="C3410" s="5">
        <v>45241</v>
      </c>
      <c r="D3410" s="1" t="s">
        <v>45</v>
      </c>
      <c r="E3410" s="3" t="s">
        <v>310</v>
      </c>
      <c r="F3410" s="2">
        <v>12450</v>
      </c>
      <c r="H3410" s="4">
        <f t="shared" si="54"/>
        <v>25620.210000000097</v>
      </c>
      <c r="J3410" s="3" t="s">
        <v>2500</v>
      </c>
      <c r="K3410" s="3"/>
    </row>
    <row r="3411" spans="1:12" ht="22.5" hidden="1" customHeight="1" x14ac:dyDescent="0.25">
      <c r="A3411" s="3">
        <v>2023</v>
      </c>
      <c r="B3411" s="3" t="s">
        <v>360</v>
      </c>
      <c r="C3411" s="5">
        <v>45243</v>
      </c>
      <c r="D3411" s="1" t="s">
        <v>323</v>
      </c>
      <c r="E3411" s="3" t="s">
        <v>99</v>
      </c>
      <c r="G3411" s="2">
        <v>3000</v>
      </c>
      <c r="H3411" s="4">
        <f t="shared" si="54"/>
        <v>22620.210000000097</v>
      </c>
      <c r="J3411" s="3" t="s">
        <v>2505</v>
      </c>
      <c r="K3411" s="3"/>
    </row>
    <row r="3412" spans="1:12" ht="22.5" hidden="1" customHeight="1" x14ac:dyDescent="0.25">
      <c r="A3412" s="3">
        <v>2023</v>
      </c>
      <c r="B3412" s="3" t="s">
        <v>360</v>
      </c>
      <c r="C3412" s="5">
        <v>45245</v>
      </c>
      <c r="D3412" s="1" t="s">
        <v>42</v>
      </c>
      <c r="E3412" s="3" t="s">
        <v>99</v>
      </c>
      <c r="G3412" s="2">
        <v>3312</v>
      </c>
      <c r="H3412" s="4">
        <f t="shared" si="54"/>
        <v>19308.210000000097</v>
      </c>
      <c r="J3412" s="3" t="s">
        <v>2523</v>
      </c>
      <c r="K3412" s="3"/>
    </row>
    <row r="3413" spans="1:12" ht="22.5" hidden="1" customHeight="1" x14ac:dyDescent="0.25">
      <c r="A3413" s="3">
        <v>2023</v>
      </c>
      <c r="B3413" s="3" t="s">
        <v>360</v>
      </c>
      <c r="C3413" s="5">
        <v>45245</v>
      </c>
      <c r="D3413" s="1" t="s">
        <v>30</v>
      </c>
      <c r="E3413" s="3" t="s">
        <v>99</v>
      </c>
      <c r="G3413" s="2">
        <v>279.2</v>
      </c>
      <c r="H3413" s="4">
        <f t="shared" si="54"/>
        <v>19029.010000000097</v>
      </c>
      <c r="J3413" s="3" t="s">
        <v>2524</v>
      </c>
      <c r="K3413" s="3"/>
    </row>
    <row r="3414" spans="1:12" ht="22.5" hidden="1" customHeight="1" x14ac:dyDescent="0.25">
      <c r="A3414" s="3">
        <v>2023</v>
      </c>
      <c r="B3414" s="3" t="s">
        <v>360</v>
      </c>
      <c r="C3414" s="5">
        <v>45245</v>
      </c>
      <c r="D3414" s="1" t="s">
        <v>112</v>
      </c>
      <c r="E3414" s="3" t="s">
        <v>99</v>
      </c>
      <c r="G3414" s="2">
        <v>44.2</v>
      </c>
      <c r="H3414" s="4">
        <f t="shared" si="54"/>
        <v>18984.810000000096</v>
      </c>
      <c r="J3414" s="3" t="s">
        <v>2525</v>
      </c>
      <c r="K3414" s="3"/>
    </row>
    <row r="3415" spans="1:12" ht="22.5" hidden="1" customHeight="1" x14ac:dyDescent="0.25">
      <c r="A3415" s="3">
        <v>2023</v>
      </c>
      <c r="B3415" s="3" t="s">
        <v>360</v>
      </c>
      <c r="C3415" s="5">
        <v>45245</v>
      </c>
      <c r="D3415" s="1" t="s">
        <v>35</v>
      </c>
      <c r="E3415" s="3" t="s">
        <v>99</v>
      </c>
      <c r="G3415" s="2">
        <v>216</v>
      </c>
      <c r="H3415" s="4">
        <f t="shared" si="54"/>
        <v>18768.810000000096</v>
      </c>
      <c r="J3415" s="3" t="s">
        <v>2526</v>
      </c>
      <c r="K3415" s="3"/>
    </row>
    <row r="3416" spans="1:12" ht="22.5" hidden="1" customHeight="1" x14ac:dyDescent="0.25">
      <c r="A3416" s="3">
        <v>2023</v>
      </c>
      <c r="B3416" s="3" t="s">
        <v>360</v>
      </c>
      <c r="C3416" s="5">
        <v>45246</v>
      </c>
      <c r="D3416" s="1" t="s">
        <v>359</v>
      </c>
      <c r="E3416" s="3" t="s">
        <v>310</v>
      </c>
      <c r="F3416" s="2">
        <v>2890</v>
      </c>
      <c r="H3416" s="4">
        <f t="shared" si="54"/>
        <v>21658.810000000096</v>
      </c>
      <c r="J3416" s="3" t="s">
        <v>2509</v>
      </c>
      <c r="K3416" s="3"/>
    </row>
    <row r="3417" spans="1:12" ht="22.5" hidden="1" customHeight="1" x14ac:dyDescent="0.25">
      <c r="A3417" s="3">
        <v>2023</v>
      </c>
      <c r="B3417" s="3" t="s">
        <v>360</v>
      </c>
      <c r="C3417" s="5">
        <v>45247</v>
      </c>
      <c r="D3417" s="1" t="s">
        <v>461</v>
      </c>
      <c r="E3417" s="3" t="s">
        <v>310</v>
      </c>
      <c r="F3417" s="88">
        <v>5200</v>
      </c>
      <c r="G3417" s="88"/>
      <c r="H3417" s="4">
        <f t="shared" si="54"/>
        <v>26858.810000000096</v>
      </c>
      <c r="J3417" s="3" t="s">
        <v>2565</v>
      </c>
      <c r="K3417" s="3"/>
    </row>
    <row r="3418" spans="1:12" ht="22.5" hidden="1" customHeight="1" x14ac:dyDescent="0.25">
      <c r="A3418" s="3">
        <v>2023</v>
      </c>
      <c r="B3418" s="3" t="s">
        <v>360</v>
      </c>
      <c r="C3418" s="5">
        <v>45249</v>
      </c>
      <c r="D3418" s="1" t="s">
        <v>323</v>
      </c>
      <c r="E3418" s="3" t="s">
        <v>99</v>
      </c>
      <c r="G3418" s="2">
        <v>3000</v>
      </c>
      <c r="H3418" s="4">
        <f t="shared" si="54"/>
        <v>23858.810000000096</v>
      </c>
      <c r="J3418" s="3" t="s">
        <v>2527</v>
      </c>
      <c r="K3418" s="3"/>
    </row>
    <row r="3419" spans="1:12" ht="22.5" hidden="1" customHeight="1" x14ac:dyDescent="0.25">
      <c r="A3419" s="3">
        <v>2023</v>
      </c>
      <c r="B3419" s="3" t="s">
        <v>360</v>
      </c>
      <c r="C3419" s="5">
        <v>45250</v>
      </c>
      <c r="D3419" s="1" t="s">
        <v>461</v>
      </c>
      <c r="E3419" s="3" t="s">
        <v>310</v>
      </c>
      <c r="F3419" s="88">
        <v>5200</v>
      </c>
      <c r="G3419" s="88"/>
      <c r="H3419" s="4">
        <f t="shared" si="54"/>
        <v>29058.810000000096</v>
      </c>
      <c r="J3419" s="3" t="s">
        <v>2566</v>
      </c>
      <c r="K3419" s="3"/>
    </row>
    <row r="3420" spans="1:12" ht="22.5" hidden="1" customHeight="1" x14ac:dyDescent="0.25">
      <c r="A3420" s="3">
        <v>2023</v>
      </c>
      <c r="B3420" s="3" t="s">
        <v>360</v>
      </c>
      <c r="C3420" s="5">
        <v>45252</v>
      </c>
      <c r="D3420" s="1" t="s">
        <v>323</v>
      </c>
      <c r="E3420" s="3" t="s">
        <v>99</v>
      </c>
      <c r="G3420" s="2">
        <v>5000</v>
      </c>
      <c r="H3420" s="4">
        <f t="shared" si="54"/>
        <v>24058.810000000096</v>
      </c>
      <c r="J3420" s="3" t="s">
        <v>2528</v>
      </c>
      <c r="K3420" s="3"/>
    </row>
    <row r="3421" spans="1:12" ht="22.5" hidden="1" customHeight="1" x14ac:dyDescent="0.25">
      <c r="A3421" s="3">
        <v>2023</v>
      </c>
      <c r="B3421" s="3" t="s">
        <v>360</v>
      </c>
      <c r="C3421" s="5">
        <v>45253</v>
      </c>
      <c r="D3421" s="1" t="s">
        <v>608</v>
      </c>
      <c r="E3421" s="3" t="s">
        <v>310</v>
      </c>
      <c r="F3421" s="88">
        <v>3200</v>
      </c>
      <c r="G3421" s="88"/>
      <c r="H3421" s="4">
        <f t="shared" si="54"/>
        <v>27258.810000000096</v>
      </c>
      <c r="J3421" s="3" t="s">
        <v>2567</v>
      </c>
      <c r="K3421" s="3"/>
    </row>
    <row r="3422" spans="1:12" ht="22.5" hidden="1" customHeight="1" x14ac:dyDescent="0.25">
      <c r="A3422" s="3">
        <v>2023</v>
      </c>
      <c r="B3422" s="3" t="s">
        <v>360</v>
      </c>
      <c r="C3422" s="5">
        <v>45255</v>
      </c>
      <c r="D3422" s="1" t="s">
        <v>313</v>
      </c>
      <c r="E3422" s="3" t="s">
        <v>99</v>
      </c>
      <c r="F3422" s="2">
        <v>100000</v>
      </c>
      <c r="H3422" s="4">
        <f t="shared" si="54"/>
        <v>127258.8100000001</v>
      </c>
      <c r="J3422" s="3" t="s">
        <v>2521</v>
      </c>
      <c r="K3422" s="3"/>
    </row>
    <row r="3423" spans="1:12" ht="22.5" hidden="1" customHeight="1" x14ac:dyDescent="0.25">
      <c r="A3423" s="3">
        <v>2023</v>
      </c>
      <c r="B3423" s="3" t="s">
        <v>360</v>
      </c>
      <c r="C3423" s="5">
        <v>45255</v>
      </c>
      <c r="D3423" s="1" t="s">
        <v>404</v>
      </c>
      <c r="E3423" s="3" t="s">
        <v>71</v>
      </c>
      <c r="G3423" s="2">
        <v>1800</v>
      </c>
      <c r="H3423" s="4">
        <f t="shared" si="54"/>
        <v>125458.8100000001</v>
      </c>
      <c r="J3423" s="3" t="s">
        <v>2529</v>
      </c>
      <c r="K3423" s="144"/>
      <c r="L3423" s="159"/>
    </row>
    <row r="3424" spans="1:12" ht="22.5" hidden="1" customHeight="1" x14ac:dyDescent="0.25">
      <c r="A3424" s="3">
        <v>2023</v>
      </c>
      <c r="B3424" s="3" t="s">
        <v>360</v>
      </c>
      <c r="C3424" s="5">
        <v>45255</v>
      </c>
      <c r="D3424" s="1" t="s">
        <v>576</v>
      </c>
      <c r="E3424" s="3" t="s">
        <v>71</v>
      </c>
      <c r="G3424" s="2">
        <v>1200</v>
      </c>
      <c r="H3424" s="4">
        <f t="shared" si="54"/>
        <v>124258.8100000001</v>
      </c>
      <c r="J3424" s="3" t="s">
        <v>2530</v>
      </c>
      <c r="K3424" s="144"/>
      <c r="L3424" s="159"/>
    </row>
    <row r="3425" spans="1:12" ht="22.5" hidden="1" customHeight="1" x14ac:dyDescent="0.25">
      <c r="A3425" s="3">
        <v>2023</v>
      </c>
      <c r="B3425" s="3" t="s">
        <v>360</v>
      </c>
      <c r="C3425" s="5">
        <v>45255</v>
      </c>
      <c r="D3425" s="1" t="s">
        <v>484</v>
      </c>
      <c r="E3425" s="3" t="s">
        <v>71</v>
      </c>
      <c r="G3425" s="2">
        <v>1450</v>
      </c>
      <c r="H3425" s="4">
        <f t="shared" si="54"/>
        <v>122808.8100000001</v>
      </c>
      <c r="J3425" s="3" t="s">
        <v>2531</v>
      </c>
      <c r="K3425" s="144"/>
      <c r="L3425" s="160"/>
    </row>
    <row r="3426" spans="1:12" ht="22.5" hidden="1" customHeight="1" x14ac:dyDescent="0.25">
      <c r="A3426" s="3">
        <v>2023</v>
      </c>
      <c r="B3426" s="3" t="s">
        <v>360</v>
      </c>
      <c r="C3426" s="5">
        <v>45255</v>
      </c>
      <c r="D3426" s="1" t="s">
        <v>1505</v>
      </c>
      <c r="E3426" s="3" t="s">
        <v>71</v>
      </c>
      <c r="G3426" s="2">
        <v>6948</v>
      </c>
      <c r="H3426" s="4">
        <f t="shared" si="54"/>
        <v>115860.8100000001</v>
      </c>
      <c r="J3426" s="3" t="s">
        <v>2532</v>
      </c>
      <c r="K3426" s="144"/>
      <c r="L3426" s="159"/>
    </row>
    <row r="3427" spans="1:12" ht="22.5" hidden="1" customHeight="1" x14ac:dyDescent="0.25">
      <c r="A3427" s="3">
        <v>2023</v>
      </c>
      <c r="B3427" s="3" t="s">
        <v>360</v>
      </c>
      <c r="C3427" s="5">
        <v>45255</v>
      </c>
      <c r="D3427" s="1" t="s">
        <v>111</v>
      </c>
      <c r="E3427" s="3" t="s">
        <v>71</v>
      </c>
      <c r="G3427" s="2">
        <v>7100</v>
      </c>
      <c r="H3427" s="4">
        <f t="shared" si="54"/>
        <v>108760.8100000001</v>
      </c>
      <c r="J3427" s="3" t="s">
        <v>2533</v>
      </c>
      <c r="K3427" s="144"/>
      <c r="L3427" s="159"/>
    </row>
    <row r="3428" spans="1:12" ht="22.5" hidden="1" customHeight="1" x14ac:dyDescent="0.25">
      <c r="A3428" s="3">
        <v>2023</v>
      </c>
      <c r="B3428" s="3" t="s">
        <v>360</v>
      </c>
      <c r="C3428" s="5">
        <v>45255</v>
      </c>
      <c r="D3428" s="1" t="s">
        <v>261</v>
      </c>
      <c r="E3428" s="3" t="s">
        <v>71</v>
      </c>
      <c r="G3428" s="2">
        <v>300</v>
      </c>
      <c r="H3428" s="4">
        <f t="shared" si="54"/>
        <v>108460.8100000001</v>
      </c>
      <c r="J3428" s="3" t="s">
        <v>2534</v>
      </c>
      <c r="K3428" s="144"/>
      <c r="L3428" s="161"/>
    </row>
    <row r="3429" spans="1:12" ht="22.5" hidden="1" customHeight="1" x14ac:dyDescent="0.25">
      <c r="A3429" s="3">
        <v>2023</v>
      </c>
      <c r="B3429" s="3" t="s">
        <v>360</v>
      </c>
      <c r="C3429" s="5">
        <v>45255</v>
      </c>
      <c r="D3429" s="1" t="s">
        <v>2507</v>
      </c>
      <c r="E3429" s="3" t="s">
        <v>71</v>
      </c>
      <c r="G3429" s="2">
        <v>5050</v>
      </c>
      <c r="H3429" s="4">
        <f t="shared" si="54"/>
        <v>103410.8100000001</v>
      </c>
      <c r="J3429" s="3" t="s">
        <v>2535</v>
      </c>
      <c r="K3429" s="144"/>
      <c r="L3429" s="159"/>
    </row>
    <row r="3430" spans="1:12" ht="22.5" hidden="1" customHeight="1" x14ac:dyDescent="0.25">
      <c r="A3430" s="3">
        <v>2023</v>
      </c>
      <c r="B3430" s="3" t="s">
        <v>360</v>
      </c>
      <c r="C3430" s="5">
        <v>45255</v>
      </c>
      <c r="D3430" s="1" t="s">
        <v>2044</v>
      </c>
      <c r="E3430" s="3" t="s">
        <v>71</v>
      </c>
      <c r="F3430" s="26"/>
      <c r="G3430" s="26">
        <v>10050</v>
      </c>
      <c r="H3430" s="4">
        <f t="shared" si="54"/>
        <v>93360.8100000001</v>
      </c>
      <c r="J3430" s="3" t="s">
        <v>2536</v>
      </c>
      <c r="K3430" s="144"/>
      <c r="L3430" s="163"/>
    </row>
    <row r="3431" spans="1:12" ht="22.5" hidden="1" customHeight="1" x14ac:dyDescent="0.25">
      <c r="A3431" s="3">
        <v>2023</v>
      </c>
      <c r="B3431" s="3" t="s">
        <v>360</v>
      </c>
      <c r="C3431" s="5">
        <v>45255</v>
      </c>
      <c r="D3431" s="1" t="s">
        <v>1156</v>
      </c>
      <c r="E3431" s="3" t="s">
        <v>71</v>
      </c>
      <c r="G3431" s="2">
        <v>21738.38</v>
      </c>
      <c r="H3431" s="4">
        <f t="shared" si="54"/>
        <v>71622.430000000095</v>
      </c>
      <c r="J3431" s="3" t="s">
        <v>2537</v>
      </c>
      <c r="K3431" s="144"/>
      <c r="L3431" s="159"/>
    </row>
    <row r="3432" spans="1:12" ht="22.5" hidden="1" customHeight="1" x14ac:dyDescent="0.25">
      <c r="A3432" s="3">
        <v>2023</v>
      </c>
      <c r="B3432" s="3" t="s">
        <v>360</v>
      </c>
      <c r="C3432" s="5">
        <v>45255</v>
      </c>
      <c r="D3432" s="1" t="s">
        <v>462</v>
      </c>
      <c r="E3432" s="3" t="s">
        <v>71</v>
      </c>
      <c r="G3432" s="2">
        <v>6550</v>
      </c>
      <c r="H3432" s="4">
        <f t="shared" si="54"/>
        <v>65072.430000000095</v>
      </c>
      <c r="J3432" s="3" t="s">
        <v>2538</v>
      </c>
      <c r="K3432" s="144"/>
      <c r="L3432" s="159"/>
    </row>
    <row r="3433" spans="1:12" ht="22.5" hidden="1" customHeight="1" x14ac:dyDescent="0.25">
      <c r="A3433" s="3">
        <v>2023</v>
      </c>
      <c r="B3433" s="3" t="s">
        <v>360</v>
      </c>
      <c r="C3433" s="5">
        <v>45255</v>
      </c>
      <c r="D3433" s="1" t="s">
        <v>513</v>
      </c>
      <c r="E3433" s="3" t="s">
        <v>71</v>
      </c>
      <c r="G3433" s="2">
        <v>5690</v>
      </c>
      <c r="H3433" s="4">
        <f t="shared" si="54"/>
        <v>59382.430000000095</v>
      </c>
      <c r="J3433" s="3" t="s">
        <v>2539</v>
      </c>
      <c r="K3433" s="144"/>
      <c r="L3433" s="162"/>
    </row>
    <row r="3434" spans="1:12" ht="22.5" hidden="1" customHeight="1" x14ac:dyDescent="0.25">
      <c r="A3434" s="3">
        <v>2023</v>
      </c>
      <c r="B3434" s="3" t="s">
        <v>360</v>
      </c>
      <c r="C3434" s="5">
        <v>45255</v>
      </c>
      <c r="D3434" s="1" t="s">
        <v>151</v>
      </c>
      <c r="E3434" s="3" t="s">
        <v>71</v>
      </c>
      <c r="G3434" s="2">
        <v>12868.15</v>
      </c>
      <c r="H3434" s="4">
        <f t="shared" si="54"/>
        <v>46514.280000000093</v>
      </c>
      <c r="J3434" s="3" t="s">
        <v>2540</v>
      </c>
      <c r="K3434" s="144"/>
      <c r="L3434" s="159"/>
    </row>
    <row r="3435" spans="1:12" ht="22.5" hidden="1" customHeight="1" x14ac:dyDescent="0.25">
      <c r="A3435" s="3">
        <v>2023</v>
      </c>
      <c r="B3435" s="3" t="s">
        <v>360</v>
      </c>
      <c r="C3435" s="5">
        <v>45255</v>
      </c>
      <c r="D3435" s="1" t="s">
        <v>2508</v>
      </c>
      <c r="E3435" s="3" t="s">
        <v>71</v>
      </c>
      <c r="G3435" s="2">
        <v>19385.37</v>
      </c>
      <c r="H3435" s="4">
        <f t="shared" si="54"/>
        <v>27128.910000000094</v>
      </c>
      <c r="J3435" s="3" t="s">
        <v>2541</v>
      </c>
      <c r="K3435" s="144"/>
      <c r="L3435" s="159"/>
    </row>
    <row r="3436" spans="1:12" ht="22.5" hidden="1" customHeight="1" x14ac:dyDescent="0.25">
      <c r="A3436" s="3">
        <v>2023</v>
      </c>
      <c r="B3436" s="3" t="s">
        <v>360</v>
      </c>
      <c r="C3436" s="5">
        <v>45257</v>
      </c>
      <c r="D3436" s="1" t="s">
        <v>183</v>
      </c>
      <c r="E3436" s="3" t="s">
        <v>310</v>
      </c>
      <c r="F3436" s="2">
        <v>4900</v>
      </c>
      <c r="H3436" s="4">
        <f t="shared" si="54"/>
        <v>32028.910000000094</v>
      </c>
      <c r="J3436" s="3" t="s">
        <v>2510</v>
      </c>
      <c r="K3436" s="3"/>
    </row>
    <row r="3437" spans="1:12" ht="22.5" hidden="1" customHeight="1" x14ac:dyDescent="0.25">
      <c r="A3437" s="3">
        <v>2023</v>
      </c>
      <c r="B3437" s="3" t="s">
        <v>360</v>
      </c>
      <c r="C3437" s="5">
        <v>45257</v>
      </c>
      <c r="D3437" s="1" t="s">
        <v>283</v>
      </c>
      <c r="E3437" s="3" t="s">
        <v>71</v>
      </c>
      <c r="G3437" s="2">
        <v>955.56</v>
      </c>
      <c r="H3437" s="4">
        <f t="shared" si="54"/>
        <v>31073.350000000093</v>
      </c>
      <c r="J3437" s="3" t="s">
        <v>2542</v>
      </c>
      <c r="K3437" s="3"/>
    </row>
    <row r="3438" spans="1:12" ht="22.5" hidden="1" customHeight="1" x14ac:dyDescent="0.25">
      <c r="A3438" s="3">
        <v>2023</v>
      </c>
      <c r="B3438" s="3" t="s">
        <v>360</v>
      </c>
      <c r="C3438" s="5">
        <v>45257</v>
      </c>
      <c r="D3438" s="1" t="s">
        <v>547</v>
      </c>
      <c r="E3438" s="3" t="s">
        <v>71</v>
      </c>
      <c r="G3438" s="2">
        <v>630</v>
      </c>
      <c r="H3438" s="4">
        <f t="shared" si="54"/>
        <v>30443.350000000093</v>
      </c>
      <c r="J3438" s="3" t="s">
        <v>2543</v>
      </c>
      <c r="K3438" s="3"/>
    </row>
    <row r="3439" spans="1:12" ht="22.5" hidden="1" customHeight="1" x14ac:dyDescent="0.25">
      <c r="A3439" s="3">
        <v>2023</v>
      </c>
      <c r="B3439" s="3" t="s">
        <v>360</v>
      </c>
      <c r="C3439" s="5">
        <v>45257</v>
      </c>
      <c r="D3439" s="1" t="s">
        <v>158</v>
      </c>
      <c r="E3439" s="3" t="s">
        <v>310</v>
      </c>
      <c r="F3439" s="2">
        <v>8400</v>
      </c>
      <c r="H3439" s="4">
        <f t="shared" si="54"/>
        <v>38843.350000000093</v>
      </c>
      <c r="J3439" s="3" t="s">
        <v>2546</v>
      </c>
      <c r="K3439" s="3"/>
    </row>
    <row r="3440" spans="1:12" ht="22.5" hidden="1" customHeight="1" x14ac:dyDescent="0.25">
      <c r="A3440" s="3">
        <v>2023</v>
      </c>
      <c r="B3440" s="3" t="s">
        <v>360</v>
      </c>
      <c r="C3440" s="5">
        <v>45259</v>
      </c>
      <c r="D3440" s="1" t="s">
        <v>613</v>
      </c>
      <c r="E3440" s="3" t="s">
        <v>310</v>
      </c>
      <c r="F3440" s="2">
        <v>22000</v>
      </c>
      <c r="H3440" s="4">
        <f t="shared" si="54"/>
        <v>60843.350000000093</v>
      </c>
      <c r="J3440" s="3" t="s">
        <v>2547</v>
      </c>
      <c r="K3440" s="3"/>
    </row>
    <row r="3441" spans="1:11" ht="22.5" hidden="1" customHeight="1" x14ac:dyDescent="0.25">
      <c r="A3441" s="3">
        <v>2023</v>
      </c>
      <c r="B3441" s="3" t="s">
        <v>360</v>
      </c>
      <c r="C3441" s="5">
        <v>45259</v>
      </c>
      <c r="D3441" s="1" t="s">
        <v>285</v>
      </c>
      <c r="E3441" s="3" t="s">
        <v>99</v>
      </c>
      <c r="G3441" s="2">
        <v>1902</v>
      </c>
      <c r="H3441" s="4">
        <f t="shared" si="54"/>
        <v>58941.350000000093</v>
      </c>
      <c r="J3441" s="3" t="s">
        <v>2556</v>
      </c>
      <c r="K3441" s="3"/>
    </row>
    <row r="3442" spans="1:11" ht="22.5" hidden="1" customHeight="1" x14ac:dyDescent="0.25">
      <c r="A3442" s="3">
        <v>2023</v>
      </c>
      <c r="B3442" s="3" t="s">
        <v>360</v>
      </c>
      <c r="C3442" s="5">
        <v>45259</v>
      </c>
      <c r="D3442" s="1" t="s">
        <v>562</v>
      </c>
      <c r="E3442" s="3" t="s">
        <v>71</v>
      </c>
      <c r="G3442" s="2">
        <v>280.3</v>
      </c>
      <c r="H3442" s="4">
        <f t="shared" si="54"/>
        <v>58661.05000000009</v>
      </c>
      <c r="J3442" s="3" t="s">
        <v>2557</v>
      </c>
      <c r="K3442" s="3"/>
    </row>
    <row r="3443" spans="1:11" ht="22.5" hidden="1" customHeight="1" x14ac:dyDescent="0.25">
      <c r="A3443" s="3">
        <v>2023</v>
      </c>
      <c r="B3443" s="3" t="s">
        <v>360</v>
      </c>
      <c r="C3443" s="5">
        <v>45259</v>
      </c>
      <c r="D3443" s="1" t="s">
        <v>2382</v>
      </c>
      <c r="E3443" s="3" t="s">
        <v>71</v>
      </c>
      <c r="G3443" s="2">
        <v>214.3</v>
      </c>
      <c r="H3443" s="4">
        <f t="shared" si="54"/>
        <v>58446.750000000087</v>
      </c>
      <c r="J3443" s="3" t="s">
        <v>2558</v>
      </c>
      <c r="K3443" s="3"/>
    </row>
    <row r="3444" spans="1:11" ht="22.5" hidden="1" customHeight="1" x14ac:dyDescent="0.25">
      <c r="A3444" s="3">
        <v>2023</v>
      </c>
      <c r="B3444" s="3" t="s">
        <v>360</v>
      </c>
      <c r="C3444" s="5">
        <v>45260</v>
      </c>
      <c r="D3444" s="1" t="s">
        <v>551</v>
      </c>
      <c r="E3444" s="3" t="s">
        <v>71</v>
      </c>
      <c r="G3444" s="2">
        <v>680</v>
      </c>
      <c r="H3444" s="4">
        <f t="shared" si="54"/>
        <v>57766.750000000087</v>
      </c>
      <c r="J3444" s="3" t="s">
        <v>2559</v>
      </c>
      <c r="K3444" s="3"/>
    </row>
    <row r="3445" spans="1:11" ht="22.5" hidden="1" customHeight="1" x14ac:dyDescent="0.25">
      <c r="A3445" s="3">
        <v>2023</v>
      </c>
      <c r="B3445" s="3" t="s">
        <v>360</v>
      </c>
      <c r="C3445" s="5">
        <v>45260</v>
      </c>
      <c r="D3445" s="1" t="s">
        <v>565</v>
      </c>
      <c r="E3445" s="3" t="s">
        <v>71</v>
      </c>
      <c r="G3445" s="2">
        <v>4048</v>
      </c>
      <c r="H3445" s="4">
        <f t="shared" si="54"/>
        <v>53718.750000000087</v>
      </c>
      <c r="J3445" s="3" t="s">
        <v>2560</v>
      </c>
      <c r="K3445" s="3"/>
    </row>
    <row r="3446" spans="1:11" s="24" customFormat="1" ht="22.5" hidden="1" customHeight="1" thickBot="1" x14ac:dyDescent="0.3">
      <c r="A3446" s="34">
        <v>2023</v>
      </c>
      <c r="B3446" s="34" t="s">
        <v>360</v>
      </c>
      <c r="C3446" s="19">
        <v>45260</v>
      </c>
      <c r="D3446" s="24" t="s">
        <v>573</v>
      </c>
      <c r="E3446" s="34" t="s">
        <v>71</v>
      </c>
      <c r="F3446" s="21"/>
      <c r="G3446" s="21">
        <v>3020</v>
      </c>
      <c r="H3446" s="22">
        <f t="shared" si="54"/>
        <v>50698.750000000087</v>
      </c>
      <c r="J3446" s="34" t="s">
        <v>2561</v>
      </c>
      <c r="K3446" s="34"/>
    </row>
    <row r="3447" spans="1:11" ht="22.5" hidden="1" customHeight="1" x14ac:dyDescent="0.25">
      <c r="A3447" s="3">
        <v>2023</v>
      </c>
      <c r="B3447" s="3" t="s">
        <v>159</v>
      </c>
      <c r="C3447" s="5">
        <v>45261</v>
      </c>
      <c r="D3447" s="1" t="s">
        <v>405</v>
      </c>
      <c r="E3447" s="3" t="s">
        <v>71</v>
      </c>
      <c r="G3447" s="2">
        <v>25707</v>
      </c>
      <c r="H3447" s="4">
        <f t="shared" si="54"/>
        <v>24991.750000000087</v>
      </c>
      <c r="J3447" s="3" t="s">
        <v>2568</v>
      </c>
      <c r="K3447" s="3"/>
    </row>
    <row r="3448" spans="1:11" ht="22.5" hidden="1" customHeight="1" x14ac:dyDescent="0.25">
      <c r="A3448" s="3">
        <v>2023</v>
      </c>
      <c r="B3448" s="3" t="s">
        <v>159</v>
      </c>
      <c r="C3448" s="5">
        <v>45261</v>
      </c>
      <c r="D3448" s="1" t="s">
        <v>323</v>
      </c>
      <c r="E3448" s="3" t="s">
        <v>99</v>
      </c>
      <c r="G3448" s="2">
        <v>5000</v>
      </c>
      <c r="H3448" s="4">
        <f t="shared" si="54"/>
        <v>19991.750000000087</v>
      </c>
      <c r="J3448" s="3" t="s">
        <v>2570</v>
      </c>
      <c r="K3448" s="3"/>
    </row>
    <row r="3449" spans="1:11" ht="22.5" hidden="1" customHeight="1" x14ac:dyDescent="0.25">
      <c r="A3449" s="3">
        <v>2023</v>
      </c>
      <c r="B3449" s="3" t="s">
        <v>159</v>
      </c>
      <c r="C3449" s="5">
        <v>45261</v>
      </c>
      <c r="D3449" s="1" t="s">
        <v>312</v>
      </c>
      <c r="E3449" s="3" t="s">
        <v>99</v>
      </c>
      <c r="G3449" s="2">
        <v>40</v>
      </c>
      <c r="H3449" s="4">
        <f t="shared" si="54"/>
        <v>19951.750000000087</v>
      </c>
      <c r="J3449" s="3" t="s">
        <v>2569</v>
      </c>
      <c r="K3449" s="3"/>
    </row>
    <row r="3450" spans="1:11" ht="22.5" hidden="1" customHeight="1" x14ac:dyDescent="0.25">
      <c r="A3450" s="3">
        <v>2023</v>
      </c>
      <c r="B3450" s="3" t="s">
        <v>159</v>
      </c>
      <c r="C3450" s="5">
        <v>45262</v>
      </c>
      <c r="D3450" s="1" t="s">
        <v>461</v>
      </c>
      <c r="E3450" s="3" t="s">
        <v>310</v>
      </c>
      <c r="F3450" s="88">
        <v>2650</v>
      </c>
      <c r="G3450" s="88"/>
      <c r="H3450" s="4">
        <f t="shared" si="54"/>
        <v>22601.750000000087</v>
      </c>
      <c r="J3450" s="3" t="s">
        <v>2632</v>
      </c>
      <c r="K3450" s="3"/>
    </row>
    <row r="3451" spans="1:11" ht="22.5" hidden="1" customHeight="1" x14ac:dyDescent="0.25">
      <c r="A3451" s="3">
        <v>2023</v>
      </c>
      <c r="B3451" s="3" t="s">
        <v>159</v>
      </c>
      <c r="C3451" s="5">
        <v>45265</v>
      </c>
      <c r="D3451" s="1" t="s">
        <v>1722</v>
      </c>
      <c r="E3451" s="3" t="s">
        <v>71</v>
      </c>
      <c r="G3451" s="2">
        <v>370</v>
      </c>
      <c r="H3451" s="4">
        <f t="shared" si="54"/>
        <v>22231.750000000087</v>
      </c>
      <c r="J3451" s="3" t="s">
        <v>2578</v>
      </c>
      <c r="K3451" s="3"/>
    </row>
    <row r="3452" spans="1:11" ht="22.5" hidden="1" customHeight="1" x14ac:dyDescent="0.25">
      <c r="A3452" s="3">
        <v>2023</v>
      </c>
      <c r="B3452" s="3" t="s">
        <v>159</v>
      </c>
      <c r="C3452" s="5">
        <v>45265</v>
      </c>
      <c r="D3452" s="1" t="s">
        <v>2317</v>
      </c>
      <c r="E3452" s="3" t="s">
        <v>71</v>
      </c>
      <c r="G3452" s="2">
        <v>1110</v>
      </c>
      <c r="H3452" s="4">
        <f t="shared" si="54"/>
        <v>21121.750000000087</v>
      </c>
      <c r="J3452" s="3" t="s">
        <v>2579</v>
      </c>
      <c r="K3452" s="3"/>
    </row>
    <row r="3453" spans="1:11" ht="22.5" hidden="1" customHeight="1" x14ac:dyDescent="0.25">
      <c r="A3453" s="3">
        <v>2023</v>
      </c>
      <c r="B3453" s="3" t="s">
        <v>159</v>
      </c>
      <c r="C3453" s="5">
        <v>45266</v>
      </c>
      <c r="D3453" s="1" t="s">
        <v>177</v>
      </c>
      <c r="E3453" s="3" t="s">
        <v>310</v>
      </c>
      <c r="F3453" s="2">
        <v>1680</v>
      </c>
      <c r="H3453" s="4">
        <f t="shared" si="54"/>
        <v>22801.750000000087</v>
      </c>
      <c r="J3453" s="3" t="s">
        <v>2581</v>
      </c>
      <c r="K3453" s="3" t="s">
        <v>2580</v>
      </c>
    </row>
    <row r="3454" spans="1:11" ht="22.5" hidden="1" customHeight="1" x14ac:dyDescent="0.25">
      <c r="A3454" s="3">
        <v>2023</v>
      </c>
      <c r="B3454" s="3" t="s">
        <v>159</v>
      </c>
      <c r="C3454" s="5">
        <v>45266</v>
      </c>
      <c r="D3454" s="1" t="s">
        <v>323</v>
      </c>
      <c r="E3454" s="3" t="s">
        <v>99</v>
      </c>
      <c r="G3454" s="2">
        <v>3000</v>
      </c>
      <c r="H3454" s="4">
        <f t="shared" si="54"/>
        <v>19801.750000000087</v>
      </c>
      <c r="J3454" s="3" t="s">
        <v>2571</v>
      </c>
      <c r="K3454" s="3"/>
    </row>
    <row r="3455" spans="1:11" ht="22.5" hidden="1" customHeight="1" x14ac:dyDescent="0.25">
      <c r="A3455" s="3">
        <v>2023</v>
      </c>
      <c r="B3455" s="3" t="s">
        <v>159</v>
      </c>
      <c r="C3455" s="5">
        <v>45267</v>
      </c>
      <c r="D3455" s="1" t="s">
        <v>86</v>
      </c>
      <c r="E3455" s="3" t="s">
        <v>99</v>
      </c>
      <c r="G3455" s="2">
        <v>12089.2</v>
      </c>
      <c r="H3455" s="4">
        <f t="shared" si="54"/>
        <v>7712.5500000000866</v>
      </c>
      <c r="J3455" s="3" t="s">
        <v>2572</v>
      </c>
      <c r="K3455" s="3"/>
    </row>
    <row r="3456" spans="1:11" ht="22.5" hidden="1" customHeight="1" x14ac:dyDescent="0.25">
      <c r="A3456" s="3">
        <v>2023</v>
      </c>
      <c r="B3456" s="3" t="s">
        <v>159</v>
      </c>
      <c r="C3456" s="5">
        <v>45268</v>
      </c>
      <c r="D3456" s="1" t="s">
        <v>151</v>
      </c>
      <c r="E3456" s="3" t="s">
        <v>310</v>
      </c>
      <c r="F3456" s="2">
        <v>2016</v>
      </c>
      <c r="H3456" s="4">
        <f t="shared" si="54"/>
        <v>9728.5500000000866</v>
      </c>
      <c r="J3456" s="3" t="s">
        <v>2582</v>
      </c>
      <c r="K3456" s="3"/>
    </row>
    <row r="3457" spans="1:11" ht="22.5" hidden="1" customHeight="1" x14ac:dyDescent="0.25">
      <c r="A3457" s="3">
        <v>2023</v>
      </c>
      <c r="B3457" s="3" t="s">
        <v>159</v>
      </c>
      <c r="C3457" s="5">
        <v>45273</v>
      </c>
      <c r="D3457" s="1" t="s">
        <v>461</v>
      </c>
      <c r="E3457" s="3" t="s">
        <v>310</v>
      </c>
      <c r="F3457" s="2">
        <v>1650</v>
      </c>
      <c r="H3457" s="4">
        <f t="shared" si="54"/>
        <v>11378.550000000087</v>
      </c>
      <c r="J3457" s="3" t="s">
        <v>2633</v>
      </c>
      <c r="K3457" s="3"/>
    </row>
    <row r="3458" spans="1:11" ht="22.5" hidden="1" customHeight="1" x14ac:dyDescent="0.25">
      <c r="A3458" s="3">
        <v>2023</v>
      </c>
      <c r="B3458" s="3" t="s">
        <v>159</v>
      </c>
      <c r="C3458" s="5">
        <v>45274</v>
      </c>
      <c r="D3458" s="1" t="s">
        <v>376</v>
      </c>
      <c r="E3458" s="3" t="s">
        <v>71</v>
      </c>
      <c r="F3458" s="88"/>
      <c r="G3458" s="88">
        <v>1200</v>
      </c>
      <c r="H3458" s="4">
        <f t="shared" si="54"/>
        <v>10178.550000000087</v>
      </c>
      <c r="J3458" s="3" t="s">
        <v>2643</v>
      </c>
      <c r="K3458" s="3"/>
    </row>
    <row r="3459" spans="1:11" ht="22.5" hidden="1" customHeight="1" x14ac:dyDescent="0.25">
      <c r="A3459" s="3">
        <v>2023</v>
      </c>
      <c r="B3459" s="3" t="s">
        <v>159</v>
      </c>
      <c r="C3459" s="5">
        <v>45274</v>
      </c>
      <c r="D3459" s="1" t="s">
        <v>615</v>
      </c>
      <c r="E3459" s="3" t="s">
        <v>99</v>
      </c>
      <c r="G3459" s="2">
        <v>600</v>
      </c>
      <c r="H3459" s="4">
        <f t="shared" si="54"/>
        <v>9578.5500000000866</v>
      </c>
      <c r="J3459" s="3" t="s">
        <v>2573</v>
      </c>
      <c r="K3459" s="3"/>
    </row>
    <row r="3460" spans="1:11" ht="22.5" hidden="1" customHeight="1" x14ac:dyDescent="0.25">
      <c r="A3460" s="3">
        <v>2023</v>
      </c>
      <c r="B3460" s="3" t="s">
        <v>159</v>
      </c>
      <c r="C3460" s="5">
        <v>45274</v>
      </c>
      <c r="D3460" s="1" t="s">
        <v>42</v>
      </c>
      <c r="E3460" s="3" t="s">
        <v>99</v>
      </c>
      <c r="G3460" s="2">
        <v>3312</v>
      </c>
      <c r="H3460" s="4">
        <f t="shared" si="54"/>
        <v>6266.5500000000866</v>
      </c>
      <c r="J3460" s="3" t="s">
        <v>2574</v>
      </c>
      <c r="K3460" s="3"/>
    </row>
    <row r="3461" spans="1:11" ht="22.5" hidden="1" customHeight="1" x14ac:dyDescent="0.25">
      <c r="A3461" s="3">
        <v>2023</v>
      </c>
      <c r="B3461" s="3" t="s">
        <v>159</v>
      </c>
      <c r="C3461" s="5">
        <v>45274</v>
      </c>
      <c r="D3461" s="1" t="s">
        <v>30</v>
      </c>
      <c r="E3461" s="3" t="s">
        <v>99</v>
      </c>
      <c r="G3461" s="2">
        <v>279.2</v>
      </c>
      <c r="H3461" s="4">
        <f t="shared" si="54"/>
        <v>5987.3500000000868</v>
      </c>
      <c r="J3461" s="3" t="s">
        <v>2575</v>
      </c>
      <c r="K3461" s="3"/>
    </row>
    <row r="3462" spans="1:11" ht="22.5" hidden="1" customHeight="1" x14ac:dyDescent="0.25">
      <c r="A3462" s="3">
        <v>2023</v>
      </c>
      <c r="B3462" s="3" t="s">
        <v>159</v>
      </c>
      <c r="C3462" s="5">
        <v>45274</v>
      </c>
      <c r="D3462" s="1" t="s">
        <v>112</v>
      </c>
      <c r="E3462" s="3" t="s">
        <v>99</v>
      </c>
      <c r="G3462" s="2">
        <v>44.2</v>
      </c>
      <c r="H3462" s="4">
        <f t="shared" si="54"/>
        <v>5943.1500000000869</v>
      </c>
      <c r="J3462" s="3" t="s">
        <v>2576</v>
      </c>
      <c r="K3462" s="3"/>
    </row>
    <row r="3463" spans="1:11" ht="22.5" hidden="1" customHeight="1" x14ac:dyDescent="0.25">
      <c r="A3463" s="3">
        <v>2023</v>
      </c>
      <c r="B3463" s="3" t="s">
        <v>159</v>
      </c>
      <c r="C3463" s="5">
        <v>45274</v>
      </c>
      <c r="D3463" s="1" t="s">
        <v>35</v>
      </c>
      <c r="E3463" s="3" t="s">
        <v>99</v>
      </c>
      <c r="G3463" s="2">
        <v>216</v>
      </c>
      <c r="H3463" s="4">
        <f t="shared" ref="H3463:H3526" si="55">H3462+F3463-G3463</f>
        <v>5727.1500000000869</v>
      </c>
      <c r="J3463" s="3" t="s">
        <v>2577</v>
      </c>
      <c r="K3463" s="3"/>
    </row>
    <row r="3464" spans="1:11" ht="22.5" hidden="1" customHeight="1" x14ac:dyDescent="0.25">
      <c r="A3464" s="3">
        <v>2023</v>
      </c>
      <c r="B3464" s="3" t="s">
        <v>159</v>
      </c>
      <c r="C3464" s="5">
        <v>45274</v>
      </c>
      <c r="D3464" s="1" t="s">
        <v>405</v>
      </c>
      <c r="E3464" s="3" t="s">
        <v>310</v>
      </c>
      <c r="F3464" s="2">
        <v>850</v>
      </c>
      <c r="H3464" s="4">
        <f t="shared" si="55"/>
        <v>6577.1500000000869</v>
      </c>
      <c r="J3464" s="3" t="s">
        <v>2583</v>
      </c>
      <c r="K3464" s="3"/>
    </row>
    <row r="3465" spans="1:11" ht="22.5" hidden="1" customHeight="1" x14ac:dyDescent="0.25">
      <c r="A3465" s="3">
        <v>2023</v>
      </c>
      <c r="B3465" s="3" t="s">
        <v>159</v>
      </c>
      <c r="C3465" s="5">
        <v>45275</v>
      </c>
      <c r="D3465" s="1" t="s">
        <v>461</v>
      </c>
      <c r="E3465" s="3" t="s">
        <v>310</v>
      </c>
      <c r="F3465" s="88">
        <v>16900</v>
      </c>
      <c r="G3465" s="88"/>
      <c r="H3465" s="4">
        <f t="shared" si="55"/>
        <v>23477.150000000089</v>
      </c>
      <c r="J3465" s="3" t="s">
        <v>2634</v>
      </c>
      <c r="K3465" s="3"/>
    </row>
    <row r="3466" spans="1:11" ht="22.5" hidden="1" customHeight="1" x14ac:dyDescent="0.25">
      <c r="A3466" s="3">
        <v>2023</v>
      </c>
      <c r="B3466" s="3" t="s">
        <v>159</v>
      </c>
      <c r="C3466" s="5">
        <v>45276</v>
      </c>
      <c r="D3466" s="1" t="s">
        <v>1446</v>
      </c>
      <c r="E3466" s="3" t="s">
        <v>310</v>
      </c>
      <c r="F3466" s="2">
        <v>2800</v>
      </c>
      <c r="H3466" s="4">
        <f t="shared" si="55"/>
        <v>26277.150000000089</v>
      </c>
      <c r="J3466" s="3" t="s">
        <v>2594</v>
      </c>
      <c r="K3466" s="3"/>
    </row>
    <row r="3467" spans="1:11" ht="22.5" hidden="1" customHeight="1" x14ac:dyDescent="0.25">
      <c r="A3467" s="3">
        <v>2023</v>
      </c>
      <c r="B3467" s="3" t="s">
        <v>159</v>
      </c>
      <c r="C3467" s="5">
        <v>45277</v>
      </c>
      <c r="D3467" s="1" t="s">
        <v>323</v>
      </c>
      <c r="E3467" s="3" t="s">
        <v>99</v>
      </c>
      <c r="G3467" s="2">
        <v>3000</v>
      </c>
      <c r="H3467" s="4">
        <f t="shared" si="55"/>
        <v>23277.150000000089</v>
      </c>
      <c r="J3467" s="3" t="s">
        <v>2631</v>
      </c>
      <c r="K3467" s="3"/>
    </row>
    <row r="3468" spans="1:11" ht="22.5" hidden="1" customHeight="1" x14ac:dyDescent="0.25">
      <c r="A3468" s="3">
        <v>2023</v>
      </c>
      <c r="B3468" s="3" t="s">
        <v>159</v>
      </c>
      <c r="C3468" s="5">
        <v>45277</v>
      </c>
      <c r="D3468" s="1" t="s">
        <v>359</v>
      </c>
      <c r="E3468" s="3" t="s">
        <v>310</v>
      </c>
      <c r="F3468" s="2">
        <v>980</v>
      </c>
      <c r="H3468" s="4">
        <f t="shared" si="55"/>
        <v>24257.150000000089</v>
      </c>
      <c r="J3468" s="3" t="s">
        <v>2595</v>
      </c>
      <c r="K3468" s="3"/>
    </row>
    <row r="3469" spans="1:11" ht="22.5" hidden="1" customHeight="1" x14ac:dyDescent="0.25">
      <c r="A3469" s="3">
        <v>2023</v>
      </c>
      <c r="B3469" s="3" t="s">
        <v>159</v>
      </c>
      <c r="C3469" s="5">
        <v>45278</v>
      </c>
      <c r="D3469" s="1" t="s">
        <v>2440</v>
      </c>
      <c r="E3469" s="3" t="s">
        <v>310</v>
      </c>
      <c r="F3469" s="2">
        <v>1300</v>
      </c>
      <c r="H3469" s="4">
        <f t="shared" si="55"/>
        <v>25557.150000000089</v>
      </c>
      <c r="J3469" s="3" t="s">
        <v>2596</v>
      </c>
      <c r="K3469" s="3"/>
    </row>
    <row r="3470" spans="1:11" ht="22.5" hidden="1" customHeight="1" x14ac:dyDescent="0.25">
      <c r="A3470" s="3">
        <v>2023</v>
      </c>
      <c r="B3470" s="3" t="s">
        <v>159</v>
      </c>
      <c r="C3470" s="5">
        <v>45278</v>
      </c>
      <c r="D3470" s="1" t="s">
        <v>461</v>
      </c>
      <c r="E3470" s="3" t="s">
        <v>310</v>
      </c>
      <c r="F3470" s="88">
        <v>14300</v>
      </c>
      <c r="G3470" s="88"/>
      <c r="H3470" s="4">
        <f t="shared" si="55"/>
        <v>39857.150000000089</v>
      </c>
      <c r="J3470" s="3" t="s">
        <v>2635</v>
      </c>
      <c r="K3470" s="3"/>
    </row>
    <row r="3471" spans="1:11" ht="22.5" hidden="1" customHeight="1" x14ac:dyDescent="0.25">
      <c r="A3471" s="3">
        <v>2023</v>
      </c>
      <c r="B3471" s="3" t="s">
        <v>159</v>
      </c>
      <c r="C3471" s="5">
        <v>45280</v>
      </c>
      <c r="D3471" s="1" t="s">
        <v>45</v>
      </c>
      <c r="E3471" s="3" t="s">
        <v>310</v>
      </c>
      <c r="F3471" s="2">
        <v>10600</v>
      </c>
      <c r="H3471" s="4">
        <f t="shared" si="55"/>
        <v>50457.150000000089</v>
      </c>
      <c r="J3471" s="3" t="s">
        <v>2597</v>
      </c>
      <c r="K3471" s="3"/>
    </row>
    <row r="3472" spans="1:11" ht="22.5" hidden="1" customHeight="1" x14ac:dyDescent="0.25">
      <c r="A3472" s="3">
        <v>2023</v>
      </c>
      <c r="B3472" s="3" t="s">
        <v>159</v>
      </c>
      <c r="C3472" s="5">
        <v>45281</v>
      </c>
      <c r="D3472" s="1" t="s">
        <v>499</v>
      </c>
      <c r="E3472" s="3" t="s">
        <v>310</v>
      </c>
      <c r="F3472" s="2">
        <v>3450</v>
      </c>
      <c r="H3472" s="4">
        <f t="shared" si="55"/>
        <v>53907.150000000089</v>
      </c>
      <c r="J3472" s="3" t="s">
        <v>2598</v>
      </c>
      <c r="K3472" s="3"/>
    </row>
    <row r="3473" spans="1:11" ht="22.5" hidden="1" customHeight="1" x14ac:dyDescent="0.25">
      <c r="A3473" s="3">
        <v>2023</v>
      </c>
      <c r="B3473" s="3" t="s">
        <v>159</v>
      </c>
      <c r="C3473" s="5">
        <v>45281</v>
      </c>
      <c r="D3473" s="1" t="s">
        <v>323</v>
      </c>
      <c r="E3473" s="3" t="s">
        <v>99</v>
      </c>
      <c r="G3473" s="2">
        <v>5000</v>
      </c>
      <c r="H3473" s="4">
        <f t="shared" si="55"/>
        <v>48907.150000000089</v>
      </c>
      <c r="J3473" s="3" t="s">
        <v>2616</v>
      </c>
      <c r="K3473" s="3"/>
    </row>
    <row r="3474" spans="1:11" ht="22.5" hidden="1" customHeight="1" x14ac:dyDescent="0.25">
      <c r="A3474" s="3">
        <v>2023</v>
      </c>
      <c r="B3474" s="3" t="s">
        <v>159</v>
      </c>
      <c r="C3474" s="5">
        <v>45282</v>
      </c>
      <c r="D3474" s="1" t="s">
        <v>1808</v>
      </c>
      <c r="E3474" s="3" t="s">
        <v>310</v>
      </c>
      <c r="F3474" s="2">
        <v>850</v>
      </c>
      <c r="H3474" s="4">
        <f t="shared" si="55"/>
        <v>49757.150000000089</v>
      </c>
      <c r="J3474" s="3" t="s">
        <v>2601</v>
      </c>
      <c r="K3474" s="3"/>
    </row>
    <row r="3475" spans="1:11" ht="22.5" hidden="1" customHeight="1" x14ac:dyDescent="0.25">
      <c r="A3475" s="3">
        <v>2023</v>
      </c>
      <c r="B3475" s="3" t="s">
        <v>159</v>
      </c>
      <c r="C3475" s="5">
        <v>45282</v>
      </c>
      <c r="D3475" s="1" t="s">
        <v>183</v>
      </c>
      <c r="E3475" s="3" t="s">
        <v>310</v>
      </c>
      <c r="F3475" s="2">
        <v>8443.81</v>
      </c>
      <c r="H3475" s="4">
        <f t="shared" si="55"/>
        <v>58200.960000000086</v>
      </c>
      <c r="I3475" s="36" t="s">
        <v>2617</v>
      </c>
      <c r="J3475" s="3" t="s">
        <v>2613</v>
      </c>
      <c r="K3475" s="3"/>
    </row>
    <row r="3476" spans="1:11" ht="22.5" hidden="1" customHeight="1" x14ac:dyDescent="0.25">
      <c r="A3476" s="3">
        <v>2023</v>
      </c>
      <c r="B3476" s="3" t="s">
        <v>159</v>
      </c>
      <c r="C3476" s="5">
        <v>45286</v>
      </c>
      <c r="D3476" s="1" t="s">
        <v>283</v>
      </c>
      <c r="E3476" s="3" t="s">
        <v>71</v>
      </c>
      <c r="G3476" s="2">
        <v>4844.9799999999996</v>
      </c>
      <c r="H3476" s="4">
        <f t="shared" si="55"/>
        <v>53355.980000000083</v>
      </c>
      <c r="J3476" s="3" t="s">
        <v>2618</v>
      </c>
      <c r="K3476" s="3"/>
    </row>
    <row r="3477" spans="1:11" ht="22.5" hidden="1" customHeight="1" x14ac:dyDescent="0.25">
      <c r="A3477" s="3">
        <v>2023</v>
      </c>
      <c r="B3477" s="3" t="s">
        <v>159</v>
      </c>
      <c r="C3477" s="5">
        <v>45288</v>
      </c>
      <c r="D3477" s="1" t="s">
        <v>313</v>
      </c>
      <c r="E3477" s="3" t="s">
        <v>99</v>
      </c>
      <c r="F3477" s="2">
        <v>100000</v>
      </c>
      <c r="H3477" s="4">
        <f t="shared" si="55"/>
        <v>153355.9800000001</v>
      </c>
      <c r="J3477" s="3" t="s">
        <v>2614</v>
      </c>
      <c r="K3477" s="3"/>
    </row>
    <row r="3478" spans="1:11" ht="22.5" hidden="1" customHeight="1" x14ac:dyDescent="0.25">
      <c r="A3478" s="3">
        <v>2023</v>
      </c>
      <c r="B3478" s="3" t="s">
        <v>159</v>
      </c>
      <c r="C3478" s="5">
        <v>45288</v>
      </c>
      <c r="D3478" s="1" t="s">
        <v>285</v>
      </c>
      <c r="E3478" s="3" t="s">
        <v>99</v>
      </c>
      <c r="G3478" s="2">
        <v>1902</v>
      </c>
      <c r="H3478" s="4">
        <f t="shared" si="55"/>
        <v>151453.9800000001</v>
      </c>
      <c r="J3478" s="3" t="s">
        <v>2615</v>
      </c>
      <c r="K3478" s="3"/>
    </row>
    <row r="3479" spans="1:11" ht="22.5" hidden="1" customHeight="1" x14ac:dyDescent="0.25">
      <c r="A3479" s="3">
        <v>2023</v>
      </c>
      <c r="B3479" s="3" t="s">
        <v>159</v>
      </c>
      <c r="C3479" s="5">
        <v>45288</v>
      </c>
      <c r="D3479" s="1" t="s">
        <v>2508</v>
      </c>
      <c r="E3479" s="3" t="s">
        <v>71</v>
      </c>
      <c r="G3479" s="2">
        <v>13064.23</v>
      </c>
      <c r="H3479" s="4">
        <f t="shared" si="55"/>
        <v>138389.75000000009</v>
      </c>
      <c r="J3479" s="3" t="s">
        <v>2619</v>
      </c>
      <c r="K3479" s="3"/>
    </row>
    <row r="3480" spans="1:11" ht="22.5" hidden="1" customHeight="1" x14ac:dyDescent="0.25">
      <c r="A3480" s="3">
        <v>2023</v>
      </c>
      <c r="B3480" s="3" t="s">
        <v>159</v>
      </c>
      <c r="C3480" s="5">
        <v>45288</v>
      </c>
      <c r="D3480" s="1" t="s">
        <v>1156</v>
      </c>
      <c r="E3480" s="3" t="s">
        <v>71</v>
      </c>
      <c r="G3480" s="2">
        <v>36636.199999999997</v>
      </c>
      <c r="H3480" s="4">
        <f t="shared" si="55"/>
        <v>101753.55000000009</v>
      </c>
      <c r="J3480" s="3" t="s">
        <v>2620</v>
      </c>
      <c r="K3480" s="3"/>
    </row>
    <row r="3481" spans="1:11" ht="22.5" hidden="1" customHeight="1" x14ac:dyDescent="0.25">
      <c r="A3481" s="3">
        <v>2023</v>
      </c>
      <c r="B3481" s="3" t="s">
        <v>159</v>
      </c>
      <c r="C3481" s="5">
        <v>45288</v>
      </c>
      <c r="D3481" s="1" t="s">
        <v>611</v>
      </c>
      <c r="E3481" s="3" t="s">
        <v>71</v>
      </c>
      <c r="G3481" s="2">
        <v>1090</v>
      </c>
      <c r="H3481" s="4">
        <f t="shared" si="55"/>
        <v>100663.55000000009</v>
      </c>
      <c r="J3481" s="3" t="s">
        <v>2621</v>
      </c>
      <c r="K3481" s="3"/>
    </row>
    <row r="3482" spans="1:11" ht="22.5" hidden="1" customHeight="1" x14ac:dyDescent="0.25">
      <c r="A3482" s="3">
        <v>2023</v>
      </c>
      <c r="B3482" s="3" t="s">
        <v>159</v>
      </c>
      <c r="C3482" s="5">
        <v>45288</v>
      </c>
      <c r="D3482" s="1" t="s">
        <v>25</v>
      </c>
      <c r="E3482" s="3" t="s">
        <v>71</v>
      </c>
      <c r="G3482" s="2">
        <v>11780</v>
      </c>
      <c r="H3482" s="4">
        <f t="shared" si="55"/>
        <v>88883.55000000009</v>
      </c>
      <c r="J3482" s="3" t="s">
        <v>2593</v>
      </c>
      <c r="K3482" s="3"/>
    </row>
    <row r="3483" spans="1:11" ht="22.5" hidden="1" customHeight="1" x14ac:dyDescent="0.25">
      <c r="A3483" s="3">
        <v>2023</v>
      </c>
      <c r="B3483" s="3" t="s">
        <v>159</v>
      </c>
      <c r="C3483" s="5">
        <v>45288</v>
      </c>
      <c r="D3483" s="1" t="s">
        <v>77</v>
      </c>
      <c r="E3483" s="3" t="s">
        <v>71</v>
      </c>
      <c r="G3483" s="2">
        <v>11000</v>
      </c>
      <c r="H3483" s="4">
        <f t="shared" si="55"/>
        <v>77883.55000000009</v>
      </c>
      <c r="J3483" s="3" t="s">
        <v>2622</v>
      </c>
      <c r="K3483" s="3"/>
    </row>
    <row r="3484" spans="1:11" ht="22.5" hidden="1" customHeight="1" x14ac:dyDescent="0.25">
      <c r="A3484" s="3">
        <v>2023</v>
      </c>
      <c r="B3484" s="3" t="s">
        <v>159</v>
      </c>
      <c r="C3484" s="5">
        <v>45288</v>
      </c>
      <c r="D3484" s="1" t="s">
        <v>513</v>
      </c>
      <c r="E3484" s="3" t="s">
        <v>71</v>
      </c>
      <c r="G3484" s="2">
        <v>5895</v>
      </c>
      <c r="H3484" s="4">
        <f t="shared" si="55"/>
        <v>71988.55000000009</v>
      </c>
      <c r="J3484" s="3" t="s">
        <v>2623</v>
      </c>
      <c r="K3484" s="3"/>
    </row>
    <row r="3485" spans="1:11" ht="22.5" hidden="1" customHeight="1" x14ac:dyDescent="0.25">
      <c r="A3485" s="3">
        <v>2023</v>
      </c>
      <c r="B3485" s="3" t="s">
        <v>159</v>
      </c>
      <c r="C3485" s="5">
        <v>45288</v>
      </c>
      <c r="D3485" s="1" t="s">
        <v>565</v>
      </c>
      <c r="E3485" s="3" t="s">
        <v>71</v>
      </c>
      <c r="G3485" s="2">
        <v>1414</v>
      </c>
      <c r="H3485" s="4">
        <f t="shared" si="55"/>
        <v>70574.55000000009</v>
      </c>
      <c r="J3485" s="3" t="s">
        <v>2624</v>
      </c>
      <c r="K3485" s="3"/>
    </row>
    <row r="3486" spans="1:11" ht="22.5" hidden="1" customHeight="1" x14ac:dyDescent="0.25">
      <c r="A3486" s="3">
        <v>2023</v>
      </c>
      <c r="B3486" s="3" t="s">
        <v>159</v>
      </c>
      <c r="C3486" s="5">
        <v>45288</v>
      </c>
      <c r="D3486" s="1" t="s">
        <v>396</v>
      </c>
      <c r="E3486" s="3" t="s">
        <v>71</v>
      </c>
      <c r="G3486" s="2">
        <v>1050</v>
      </c>
      <c r="H3486" s="4">
        <f t="shared" si="55"/>
        <v>69524.55000000009</v>
      </c>
      <c r="J3486" s="3" t="s">
        <v>2625</v>
      </c>
      <c r="K3486" s="3"/>
    </row>
    <row r="3487" spans="1:11" ht="22.5" hidden="1" customHeight="1" x14ac:dyDescent="0.25">
      <c r="A3487" s="3">
        <v>2023</v>
      </c>
      <c r="B3487" s="3" t="s">
        <v>159</v>
      </c>
      <c r="C3487" s="5">
        <v>45288</v>
      </c>
      <c r="D3487" s="1" t="s">
        <v>45</v>
      </c>
      <c r="E3487" s="3" t="s">
        <v>71</v>
      </c>
      <c r="G3487" s="2">
        <v>2400</v>
      </c>
      <c r="H3487" s="4">
        <f t="shared" si="55"/>
        <v>67124.55000000009</v>
      </c>
      <c r="J3487" s="3" t="s">
        <v>2626</v>
      </c>
      <c r="K3487" s="3"/>
    </row>
    <row r="3488" spans="1:11" ht="22.5" hidden="1" customHeight="1" x14ac:dyDescent="0.25">
      <c r="A3488" s="3">
        <v>2023</v>
      </c>
      <c r="B3488" s="3" t="s">
        <v>159</v>
      </c>
      <c r="C3488" s="5">
        <v>45288</v>
      </c>
      <c r="D3488" s="1" t="s">
        <v>484</v>
      </c>
      <c r="E3488" s="3" t="s">
        <v>71</v>
      </c>
      <c r="G3488" s="2">
        <v>1200</v>
      </c>
      <c r="H3488" s="4">
        <f t="shared" si="55"/>
        <v>65924.55000000009</v>
      </c>
      <c r="J3488" s="3" t="s">
        <v>2627</v>
      </c>
      <c r="K3488" s="3"/>
    </row>
    <row r="3489" spans="1:11" ht="22.5" hidden="1" customHeight="1" x14ac:dyDescent="0.25">
      <c r="A3489" s="3">
        <v>2023</v>
      </c>
      <c r="B3489" s="3" t="s">
        <v>159</v>
      </c>
      <c r="C3489" s="5">
        <v>45288</v>
      </c>
      <c r="D3489" s="1" t="s">
        <v>2381</v>
      </c>
      <c r="E3489" s="3" t="s">
        <v>71</v>
      </c>
      <c r="G3489" s="2">
        <v>2200</v>
      </c>
      <c r="H3489" s="4">
        <f t="shared" si="55"/>
        <v>63724.55000000009</v>
      </c>
      <c r="J3489" s="3" t="s">
        <v>2628</v>
      </c>
      <c r="K3489" s="3"/>
    </row>
    <row r="3490" spans="1:11" ht="22.5" hidden="1" customHeight="1" x14ac:dyDescent="0.25">
      <c r="A3490" s="3">
        <v>2023</v>
      </c>
      <c r="B3490" s="3" t="s">
        <v>159</v>
      </c>
      <c r="C3490" s="5">
        <v>45288</v>
      </c>
      <c r="D3490" s="1" t="s">
        <v>177</v>
      </c>
      <c r="E3490" s="3" t="s">
        <v>22</v>
      </c>
      <c r="F3490" s="2">
        <v>1790</v>
      </c>
      <c r="H3490" s="4">
        <f t="shared" si="55"/>
        <v>65514.55000000009</v>
      </c>
      <c r="I3490" s="1" t="s">
        <v>2602</v>
      </c>
      <c r="J3490" s="3" t="s">
        <v>2642</v>
      </c>
      <c r="K3490" s="3"/>
    </row>
    <row r="3491" spans="1:11" s="24" customFormat="1" ht="22.5" hidden="1" customHeight="1" thickBot="1" x14ac:dyDescent="0.3">
      <c r="A3491" s="34">
        <v>2023</v>
      </c>
      <c r="B3491" s="34" t="s">
        <v>159</v>
      </c>
      <c r="C3491" s="19">
        <v>45289</v>
      </c>
      <c r="D3491" s="24" t="s">
        <v>548</v>
      </c>
      <c r="E3491" s="34" t="s">
        <v>22</v>
      </c>
      <c r="F3491" s="21">
        <v>1350</v>
      </c>
      <c r="G3491" s="21"/>
      <c r="H3491" s="22">
        <f t="shared" si="55"/>
        <v>66864.55000000009</v>
      </c>
      <c r="J3491" s="34" t="s">
        <v>2637</v>
      </c>
      <c r="K3491" s="34"/>
    </row>
    <row r="3492" spans="1:11" ht="22.5" hidden="1" customHeight="1" x14ac:dyDescent="0.25">
      <c r="A3492" s="3">
        <v>2024</v>
      </c>
      <c r="B3492" s="3" t="s">
        <v>104</v>
      </c>
      <c r="C3492" s="5">
        <v>45294</v>
      </c>
      <c r="D3492" s="1" t="s">
        <v>405</v>
      </c>
      <c r="E3492" s="3" t="s">
        <v>71</v>
      </c>
      <c r="G3492" s="2">
        <v>26450</v>
      </c>
      <c r="H3492" s="4">
        <f t="shared" si="55"/>
        <v>40414.55000000009</v>
      </c>
      <c r="J3492" s="3" t="s">
        <v>2629</v>
      </c>
      <c r="K3492" s="3"/>
    </row>
    <row r="3493" spans="1:11" ht="22.5" hidden="1" customHeight="1" x14ac:dyDescent="0.25">
      <c r="A3493" s="3">
        <v>2024</v>
      </c>
      <c r="B3493" s="3" t="s">
        <v>104</v>
      </c>
      <c r="C3493" s="5">
        <v>45294</v>
      </c>
      <c r="D3493" s="1" t="s">
        <v>2044</v>
      </c>
      <c r="E3493" s="3" t="s">
        <v>71</v>
      </c>
      <c r="G3493" s="2">
        <v>3800</v>
      </c>
      <c r="H3493" s="4">
        <f t="shared" si="55"/>
        <v>36614.55000000009</v>
      </c>
      <c r="J3493" s="3" t="s">
        <v>2630</v>
      </c>
      <c r="K3493" s="3"/>
    </row>
    <row r="3494" spans="1:11" ht="22.5" hidden="1" customHeight="1" x14ac:dyDescent="0.25">
      <c r="A3494" s="3">
        <v>2024</v>
      </c>
      <c r="B3494" s="3" t="s">
        <v>104</v>
      </c>
      <c r="C3494" s="5">
        <v>45295</v>
      </c>
      <c r="D3494" s="1" t="s">
        <v>461</v>
      </c>
      <c r="E3494" s="3" t="s">
        <v>22</v>
      </c>
      <c r="F3494" s="88">
        <v>7800</v>
      </c>
      <c r="G3494" s="88"/>
      <c r="H3494" s="4">
        <f t="shared" si="55"/>
        <v>44414.55000000009</v>
      </c>
      <c r="J3494" s="3" t="s">
        <v>2722</v>
      </c>
      <c r="K3494" s="3"/>
    </row>
    <row r="3495" spans="1:11" ht="22.5" hidden="1" customHeight="1" x14ac:dyDescent="0.25">
      <c r="A3495" s="3">
        <v>2024</v>
      </c>
      <c r="B3495" s="3" t="s">
        <v>104</v>
      </c>
      <c r="C3495" s="5">
        <v>45296</v>
      </c>
      <c r="D3495" s="1" t="s">
        <v>151</v>
      </c>
      <c r="E3495" s="3" t="s">
        <v>22</v>
      </c>
      <c r="F3495" s="2">
        <v>1560</v>
      </c>
      <c r="H3495" s="4">
        <f t="shared" si="55"/>
        <v>45974.55000000009</v>
      </c>
      <c r="J3495" s="3" t="s">
        <v>2644</v>
      </c>
      <c r="K3495" s="3"/>
    </row>
    <row r="3496" spans="1:11" ht="22.5" hidden="1" customHeight="1" x14ac:dyDescent="0.25">
      <c r="A3496" s="3">
        <v>2024</v>
      </c>
      <c r="B3496" s="3" t="s">
        <v>104</v>
      </c>
      <c r="C3496" s="5">
        <v>45298</v>
      </c>
      <c r="D3496" s="1" t="s">
        <v>1479</v>
      </c>
      <c r="E3496" s="3" t="s">
        <v>99</v>
      </c>
      <c r="G3496" s="2">
        <v>1000</v>
      </c>
      <c r="H3496" s="4">
        <f t="shared" si="55"/>
        <v>44974.55000000009</v>
      </c>
      <c r="J3496" s="3" t="s">
        <v>2656</v>
      </c>
      <c r="K3496" s="3"/>
    </row>
    <row r="3497" spans="1:11" ht="22.5" hidden="1" customHeight="1" x14ac:dyDescent="0.25">
      <c r="A3497" s="3">
        <v>2024</v>
      </c>
      <c r="B3497" s="3" t="s">
        <v>104</v>
      </c>
      <c r="C3497" s="5">
        <v>45298</v>
      </c>
      <c r="D3497" s="1" t="s">
        <v>86</v>
      </c>
      <c r="E3497" s="3" t="s">
        <v>99</v>
      </c>
      <c r="G3497" s="2">
        <v>10200.4</v>
      </c>
      <c r="H3497" s="4">
        <f t="shared" si="55"/>
        <v>34774.150000000089</v>
      </c>
      <c r="J3497" s="3" t="s">
        <v>2655</v>
      </c>
      <c r="K3497" s="3"/>
    </row>
    <row r="3498" spans="1:11" ht="22.5" hidden="1" customHeight="1" x14ac:dyDescent="0.25">
      <c r="A3498" s="3">
        <v>2024</v>
      </c>
      <c r="B3498" s="3" t="s">
        <v>104</v>
      </c>
      <c r="C3498" s="5">
        <v>45300</v>
      </c>
      <c r="D3498" s="1" t="s">
        <v>110</v>
      </c>
      <c r="E3498" s="3" t="s">
        <v>22</v>
      </c>
      <c r="F3498" s="2">
        <v>1100</v>
      </c>
      <c r="H3498" s="4">
        <f t="shared" si="55"/>
        <v>35874.150000000089</v>
      </c>
      <c r="J3498" s="3" t="s">
        <v>2645</v>
      </c>
      <c r="K3498" s="3"/>
    </row>
    <row r="3499" spans="1:11" ht="22.5" hidden="1" customHeight="1" x14ac:dyDescent="0.25">
      <c r="A3499" s="3">
        <v>2024</v>
      </c>
      <c r="B3499" s="3" t="s">
        <v>104</v>
      </c>
      <c r="C3499" s="5">
        <v>45301</v>
      </c>
      <c r="D3499" s="1" t="s">
        <v>323</v>
      </c>
      <c r="E3499" s="3" t="s">
        <v>99</v>
      </c>
      <c r="G3499" s="2">
        <v>5000</v>
      </c>
      <c r="H3499" s="4">
        <f t="shared" si="55"/>
        <v>30874.150000000089</v>
      </c>
      <c r="J3499" s="3" t="s">
        <v>2657</v>
      </c>
      <c r="K3499" s="3"/>
    </row>
    <row r="3500" spans="1:11" ht="22.5" hidden="1" customHeight="1" x14ac:dyDescent="0.25">
      <c r="A3500" s="3">
        <v>2024</v>
      </c>
      <c r="B3500" s="3" t="s">
        <v>104</v>
      </c>
      <c r="C3500" s="5">
        <v>45306</v>
      </c>
      <c r="D3500" s="1" t="s">
        <v>322</v>
      </c>
      <c r="E3500" s="3" t="s">
        <v>99</v>
      </c>
      <c r="G3500" s="2">
        <v>15000</v>
      </c>
      <c r="H3500" s="4">
        <f t="shared" si="55"/>
        <v>15874.150000000089</v>
      </c>
      <c r="J3500" s="3" t="s">
        <v>2658</v>
      </c>
      <c r="K3500" s="3"/>
    </row>
    <row r="3501" spans="1:11" ht="22.5" hidden="1" customHeight="1" x14ac:dyDescent="0.25">
      <c r="A3501" s="3">
        <v>2024</v>
      </c>
      <c r="B3501" s="3" t="s">
        <v>104</v>
      </c>
      <c r="C3501" s="5">
        <v>45306</v>
      </c>
      <c r="D3501" s="1" t="s">
        <v>112</v>
      </c>
      <c r="E3501" s="3" t="s">
        <v>99</v>
      </c>
      <c r="F3501" s="88"/>
      <c r="G3501" s="88">
        <v>34.4</v>
      </c>
      <c r="H3501" s="4">
        <f t="shared" si="55"/>
        <v>15839.750000000089</v>
      </c>
      <c r="J3501" s="3" t="s">
        <v>2712</v>
      </c>
      <c r="K3501" s="3"/>
    </row>
    <row r="3502" spans="1:11" ht="22.5" hidden="1" customHeight="1" x14ac:dyDescent="0.25">
      <c r="A3502" s="3">
        <v>2024</v>
      </c>
      <c r="B3502" s="3" t="s">
        <v>104</v>
      </c>
      <c r="C3502" s="5">
        <v>45306</v>
      </c>
      <c r="D3502" s="1" t="s">
        <v>112</v>
      </c>
      <c r="E3502" s="3" t="s">
        <v>99</v>
      </c>
      <c r="F3502" s="88"/>
      <c r="G3502" s="88">
        <v>48</v>
      </c>
      <c r="H3502" s="4">
        <f t="shared" si="55"/>
        <v>15791.750000000089</v>
      </c>
      <c r="J3502" s="3" t="s">
        <v>2737</v>
      </c>
      <c r="K3502" s="1"/>
    </row>
    <row r="3503" spans="1:11" ht="22.5" hidden="1" customHeight="1" x14ac:dyDescent="0.25">
      <c r="A3503" s="3">
        <v>2024</v>
      </c>
      <c r="B3503" s="3" t="s">
        <v>104</v>
      </c>
      <c r="C3503" s="5">
        <v>45306</v>
      </c>
      <c r="D3503" s="1" t="s">
        <v>42</v>
      </c>
      <c r="E3503" s="3" t="s">
        <v>99</v>
      </c>
      <c r="G3503" s="2">
        <v>2712</v>
      </c>
      <c r="H3503" s="4">
        <f t="shared" si="55"/>
        <v>13079.750000000089</v>
      </c>
      <c r="J3503" s="3" t="s">
        <v>2711</v>
      </c>
      <c r="K3503" s="3" t="s">
        <v>179</v>
      </c>
    </row>
    <row r="3504" spans="1:11" ht="22.5" hidden="1" customHeight="1" x14ac:dyDescent="0.25">
      <c r="A3504" s="3">
        <v>2024</v>
      </c>
      <c r="B3504" s="3" t="s">
        <v>104</v>
      </c>
      <c r="C3504" s="5">
        <v>45306</v>
      </c>
      <c r="D3504" s="1" t="s">
        <v>1061</v>
      </c>
      <c r="E3504" s="3" t="s">
        <v>22</v>
      </c>
      <c r="F3504" s="2">
        <v>1300</v>
      </c>
      <c r="H3504" s="4">
        <f t="shared" si="55"/>
        <v>14379.750000000089</v>
      </c>
      <c r="J3504" s="3" t="s">
        <v>2654</v>
      </c>
      <c r="K3504" s="3"/>
    </row>
    <row r="3505" spans="1:11" ht="22.5" hidden="1" customHeight="1" x14ac:dyDescent="0.25">
      <c r="A3505" s="3">
        <v>2024</v>
      </c>
      <c r="B3505" s="3" t="s">
        <v>104</v>
      </c>
      <c r="C3505" s="5">
        <v>45306</v>
      </c>
      <c r="D3505" s="1" t="s">
        <v>35</v>
      </c>
      <c r="E3505" s="3" t="s">
        <v>99</v>
      </c>
      <c r="G3505" s="2">
        <v>216</v>
      </c>
      <c r="H3505" s="4">
        <f t="shared" si="55"/>
        <v>14163.750000000089</v>
      </c>
      <c r="J3505" s="3" t="s">
        <v>2709</v>
      </c>
      <c r="K3505" s="3" t="s">
        <v>179</v>
      </c>
    </row>
    <row r="3506" spans="1:11" ht="22.5" hidden="1" customHeight="1" x14ac:dyDescent="0.25">
      <c r="A3506" s="3">
        <v>2024</v>
      </c>
      <c r="B3506" s="3" t="s">
        <v>104</v>
      </c>
      <c r="C3506" s="5">
        <v>45306</v>
      </c>
      <c r="D3506" s="1" t="s">
        <v>158</v>
      </c>
      <c r="E3506" s="3" t="s">
        <v>22</v>
      </c>
      <c r="F3506" s="2">
        <v>14450</v>
      </c>
      <c r="H3506" s="4">
        <f t="shared" si="55"/>
        <v>28613.750000000087</v>
      </c>
      <c r="J3506" s="3" t="s">
        <v>2663</v>
      </c>
      <c r="K3506" s="3"/>
    </row>
    <row r="3507" spans="1:11" ht="22.5" hidden="1" customHeight="1" x14ac:dyDescent="0.25">
      <c r="A3507" s="3">
        <v>2024</v>
      </c>
      <c r="B3507" s="3" t="s">
        <v>104</v>
      </c>
      <c r="C3507" s="5">
        <v>45306</v>
      </c>
      <c r="D3507" s="1" t="s">
        <v>615</v>
      </c>
      <c r="E3507" s="3" t="s">
        <v>99</v>
      </c>
      <c r="G3507" s="2">
        <v>600</v>
      </c>
      <c r="H3507" s="4">
        <f t="shared" si="55"/>
        <v>28013.750000000087</v>
      </c>
      <c r="J3507" s="3" t="s">
        <v>2659</v>
      </c>
      <c r="K3507" s="3"/>
    </row>
    <row r="3508" spans="1:11" ht="22.5" hidden="1" customHeight="1" x14ac:dyDescent="0.25">
      <c r="A3508" s="3">
        <v>2024</v>
      </c>
      <c r="B3508" s="3" t="s">
        <v>104</v>
      </c>
      <c r="C3508" s="5">
        <v>45306</v>
      </c>
      <c r="D3508" s="1" t="s">
        <v>30</v>
      </c>
      <c r="E3508" s="3" t="s">
        <v>99</v>
      </c>
      <c r="G3508" s="2">
        <v>224.1</v>
      </c>
      <c r="H3508" s="4">
        <f t="shared" si="55"/>
        <v>27789.650000000089</v>
      </c>
      <c r="J3508" s="3" t="s">
        <v>2710</v>
      </c>
      <c r="K3508" s="3"/>
    </row>
    <row r="3509" spans="1:11" ht="22.5" hidden="1" customHeight="1" x14ac:dyDescent="0.25">
      <c r="A3509" s="3">
        <v>2024</v>
      </c>
      <c r="B3509" s="3" t="s">
        <v>104</v>
      </c>
      <c r="C3509" s="5">
        <v>45306</v>
      </c>
      <c r="D3509" s="1" t="s">
        <v>376</v>
      </c>
      <c r="E3509" s="3" t="s">
        <v>71</v>
      </c>
      <c r="G3509" s="2">
        <v>1200</v>
      </c>
      <c r="H3509" s="4">
        <f t="shared" si="55"/>
        <v>26589.650000000089</v>
      </c>
      <c r="J3509" s="3" t="s">
        <v>2653</v>
      </c>
      <c r="K3509" s="3"/>
    </row>
    <row r="3510" spans="1:11" ht="22.5" hidden="1" customHeight="1" x14ac:dyDescent="0.25">
      <c r="A3510" s="3">
        <v>2024</v>
      </c>
      <c r="B3510" s="3" t="s">
        <v>104</v>
      </c>
      <c r="C3510" s="5">
        <v>45307</v>
      </c>
      <c r="D3510" s="1" t="s">
        <v>608</v>
      </c>
      <c r="E3510" s="3" t="s">
        <v>22</v>
      </c>
      <c r="F3510" s="88">
        <v>2300</v>
      </c>
      <c r="G3510" s="88"/>
      <c r="H3510" s="4">
        <f t="shared" si="55"/>
        <v>28889.650000000089</v>
      </c>
      <c r="J3510" s="3" t="s">
        <v>2670</v>
      </c>
      <c r="K3510" s="3"/>
    </row>
    <row r="3511" spans="1:11" ht="22.5" hidden="1" customHeight="1" x14ac:dyDescent="0.25">
      <c r="A3511" s="3">
        <v>2024</v>
      </c>
      <c r="B3511" s="3" t="s">
        <v>104</v>
      </c>
      <c r="C3511" s="5">
        <v>45308</v>
      </c>
      <c r="D3511" s="1" t="s">
        <v>461</v>
      </c>
      <c r="E3511" s="3" t="s">
        <v>22</v>
      </c>
      <c r="F3511" s="88">
        <v>14300</v>
      </c>
      <c r="G3511" s="88"/>
      <c r="H3511" s="4">
        <f t="shared" si="55"/>
        <v>43189.650000000089</v>
      </c>
      <c r="J3511" s="3" t="s">
        <v>2723</v>
      </c>
      <c r="K3511" s="3"/>
    </row>
    <row r="3512" spans="1:11" ht="22.5" hidden="1" customHeight="1" x14ac:dyDescent="0.25">
      <c r="A3512" s="3">
        <v>2024</v>
      </c>
      <c r="B3512" s="3" t="s">
        <v>104</v>
      </c>
      <c r="C3512" s="5">
        <v>45309</v>
      </c>
      <c r="D3512" s="1" t="s">
        <v>323</v>
      </c>
      <c r="E3512" s="3" t="s">
        <v>99</v>
      </c>
      <c r="G3512" s="2">
        <v>5000</v>
      </c>
      <c r="H3512" s="4">
        <f t="shared" si="55"/>
        <v>38189.650000000089</v>
      </c>
      <c r="J3512" s="3" t="s">
        <v>2708</v>
      </c>
      <c r="K3512" s="3"/>
    </row>
    <row r="3513" spans="1:11" ht="22.5" hidden="1" customHeight="1" x14ac:dyDescent="0.25">
      <c r="A3513" s="3">
        <v>2024</v>
      </c>
      <c r="B3513" s="3" t="s">
        <v>104</v>
      </c>
      <c r="C3513" s="5">
        <v>45310</v>
      </c>
      <c r="D3513" s="1" t="s">
        <v>45</v>
      </c>
      <c r="E3513" s="3" t="s">
        <v>22</v>
      </c>
      <c r="F3513" s="2">
        <v>8350</v>
      </c>
      <c r="H3513" s="4">
        <f t="shared" si="55"/>
        <v>46539.650000000089</v>
      </c>
      <c r="J3513" s="3" t="s">
        <v>2664</v>
      </c>
      <c r="K3513" s="3"/>
    </row>
    <row r="3514" spans="1:11" ht="22.5" hidden="1" customHeight="1" x14ac:dyDescent="0.25">
      <c r="A3514" s="3">
        <v>2024</v>
      </c>
      <c r="B3514" s="3" t="s">
        <v>104</v>
      </c>
      <c r="C3514" s="5">
        <v>45310</v>
      </c>
      <c r="D3514" s="1" t="s">
        <v>110</v>
      </c>
      <c r="E3514" s="3" t="s">
        <v>22</v>
      </c>
      <c r="F3514" s="2">
        <v>3300</v>
      </c>
      <c r="H3514" s="4">
        <f t="shared" si="55"/>
        <v>49839.650000000089</v>
      </c>
      <c r="J3514" s="3" t="s">
        <v>2667</v>
      </c>
      <c r="K3514" s="3"/>
    </row>
    <row r="3515" spans="1:11" ht="22.5" hidden="1" customHeight="1" x14ac:dyDescent="0.25">
      <c r="A3515" s="3">
        <v>2024</v>
      </c>
      <c r="B3515" s="3" t="s">
        <v>104</v>
      </c>
      <c r="C3515" s="5">
        <v>45313</v>
      </c>
      <c r="D3515" s="1" t="s">
        <v>359</v>
      </c>
      <c r="E3515" s="3" t="s">
        <v>22</v>
      </c>
      <c r="F3515" s="2">
        <v>2050</v>
      </c>
      <c r="H3515" s="4">
        <f t="shared" si="55"/>
        <v>51889.650000000089</v>
      </c>
      <c r="J3515" s="3" t="s">
        <v>2665</v>
      </c>
      <c r="K3515" s="3"/>
    </row>
    <row r="3516" spans="1:11" ht="22.5" hidden="1" customHeight="1" x14ac:dyDescent="0.25">
      <c r="A3516" s="3">
        <v>2024</v>
      </c>
      <c r="B3516" s="3" t="s">
        <v>104</v>
      </c>
      <c r="C3516" s="5">
        <v>45313</v>
      </c>
      <c r="D3516" s="1" t="s">
        <v>613</v>
      </c>
      <c r="E3516" s="3" t="s">
        <v>22</v>
      </c>
      <c r="F3516" s="2">
        <v>36470</v>
      </c>
      <c r="H3516" s="4">
        <f t="shared" si="55"/>
        <v>88359.650000000081</v>
      </c>
      <c r="J3516" s="3" t="s">
        <v>2666</v>
      </c>
      <c r="K3516" s="3"/>
    </row>
    <row r="3517" spans="1:11" ht="22.5" hidden="1" customHeight="1" x14ac:dyDescent="0.25">
      <c r="A3517" s="3">
        <v>2024</v>
      </c>
      <c r="B3517" s="3" t="s">
        <v>104</v>
      </c>
      <c r="C3517" s="5">
        <v>45314</v>
      </c>
      <c r="D3517" s="1" t="s">
        <v>404</v>
      </c>
      <c r="E3517" s="3" t="s">
        <v>71</v>
      </c>
      <c r="G3517" s="2">
        <v>750</v>
      </c>
      <c r="H3517" s="4">
        <f t="shared" si="55"/>
        <v>87609.650000000081</v>
      </c>
      <c r="J3517" s="3" t="s">
        <v>2685</v>
      </c>
      <c r="K3517" s="3"/>
    </row>
    <row r="3518" spans="1:11" ht="22.5" hidden="1" customHeight="1" x14ac:dyDescent="0.25">
      <c r="A3518" s="3">
        <v>2024</v>
      </c>
      <c r="B3518" s="3" t="s">
        <v>104</v>
      </c>
      <c r="C3518" s="5">
        <v>45314</v>
      </c>
      <c r="D3518" s="1" t="s">
        <v>562</v>
      </c>
      <c r="E3518" s="3" t="s">
        <v>71</v>
      </c>
      <c r="G3518" s="2">
        <v>537.70000000000005</v>
      </c>
      <c r="H3518" s="4">
        <f t="shared" si="55"/>
        <v>87071.950000000084</v>
      </c>
      <c r="J3518" s="3" t="s">
        <v>2687</v>
      </c>
      <c r="K3518" s="3"/>
    </row>
    <row r="3519" spans="1:11" ht="22.5" hidden="1" customHeight="1" x14ac:dyDescent="0.25">
      <c r="A3519" s="3">
        <v>2024</v>
      </c>
      <c r="B3519" s="3" t="s">
        <v>104</v>
      </c>
      <c r="C3519" s="5">
        <v>45314</v>
      </c>
      <c r="D3519" s="1" t="s">
        <v>2660</v>
      </c>
      <c r="E3519" s="3" t="s">
        <v>71</v>
      </c>
      <c r="G3519" s="2">
        <v>1050</v>
      </c>
      <c r="H3519" s="4">
        <f t="shared" si="55"/>
        <v>86021.950000000084</v>
      </c>
      <c r="J3519" s="3" t="s">
        <v>2683</v>
      </c>
      <c r="K3519" s="3"/>
    </row>
    <row r="3520" spans="1:11" ht="22.5" hidden="1" customHeight="1" x14ac:dyDescent="0.25">
      <c r="A3520" s="3">
        <v>2024</v>
      </c>
      <c r="B3520" s="3" t="s">
        <v>104</v>
      </c>
      <c r="C3520" s="5">
        <v>45314</v>
      </c>
      <c r="D3520" s="1" t="s">
        <v>261</v>
      </c>
      <c r="E3520" s="3" t="s">
        <v>71</v>
      </c>
      <c r="G3520" s="2">
        <v>9606.35</v>
      </c>
      <c r="H3520" s="4">
        <f t="shared" si="55"/>
        <v>76415.600000000079</v>
      </c>
      <c r="J3520" s="3" t="s">
        <v>2684</v>
      </c>
      <c r="K3520" s="3"/>
    </row>
    <row r="3521" spans="1:12" ht="22.5" hidden="1" customHeight="1" x14ac:dyDescent="0.25">
      <c r="A3521" s="3">
        <v>2024</v>
      </c>
      <c r="B3521" s="3" t="s">
        <v>104</v>
      </c>
      <c r="C3521" s="5">
        <v>45314</v>
      </c>
      <c r="D3521" s="1" t="s">
        <v>1505</v>
      </c>
      <c r="E3521" s="3" t="s">
        <v>71</v>
      </c>
      <c r="G3521" s="2">
        <v>20194.919999999998</v>
      </c>
      <c r="H3521" s="4">
        <f t="shared" si="55"/>
        <v>56220.68000000008</v>
      </c>
      <c r="J3521" s="3" t="s">
        <v>2686</v>
      </c>
      <c r="K3521" s="3"/>
    </row>
    <row r="3522" spans="1:12" ht="22.5" hidden="1" customHeight="1" x14ac:dyDescent="0.25">
      <c r="A3522" s="3">
        <v>2024</v>
      </c>
      <c r="B3522" s="3" t="s">
        <v>104</v>
      </c>
      <c r="C3522" s="5">
        <v>45314</v>
      </c>
      <c r="D3522" s="1" t="s">
        <v>111</v>
      </c>
      <c r="E3522" s="3" t="s">
        <v>71</v>
      </c>
      <c r="G3522" s="2">
        <v>9810</v>
      </c>
      <c r="H3522" s="4">
        <f t="shared" si="55"/>
        <v>46410.68000000008</v>
      </c>
      <c r="J3522" s="3" t="s">
        <v>2681</v>
      </c>
      <c r="K3522" s="3"/>
    </row>
    <row r="3523" spans="1:12" ht="22.5" hidden="1" customHeight="1" x14ac:dyDescent="0.25">
      <c r="A3523" s="3">
        <v>2024</v>
      </c>
      <c r="B3523" s="3" t="s">
        <v>104</v>
      </c>
      <c r="C3523" s="5">
        <v>45314</v>
      </c>
      <c r="D3523" s="1" t="s">
        <v>573</v>
      </c>
      <c r="E3523" s="3" t="s">
        <v>71</v>
      </c>
      <c r="G3523" s="2">
        <v>680</v>
      </c>
      <c r="H3523" s="4">
        <f t="shared" si="55"/>
        <v>45730.68000000008</v>
      </c>
      <c r="J3523" s="3" t="s">
        <v>2688</v>
      </c>
      <c r="K3523" s="1"/>
    </row>
    <row r="3524" spans="1:12" ht="22.5" hidden="1" customHeight="1" x14ac:dyDescent="0.25">
      <c r="A3524" s="3">
        <v>2024</v>
      </c>
      <c r="B3524" s="3" t="s">
        <v>104</v>
      </c>
      <c r="C3524" s="5">
        <v>45314</v>
      </c>
      <c r="D3524" s="1" t="s">
        <v>506</v>
      </c>
      <c r="E3524" s="3" t="s">
        <v>71</v>
      </c>
      <c r="G3524" s="2">
        <v>600</v>
      </c>
      <c r="H3524" s="4">
        <f t="shared" si="55"/>
        <v>45130.68000000008</v>
      </c>
      <c r="J3524" s="3" t="s">
        <v>2682</v>
      </c>
      <c r="K3524" s="3"/>
    </row>
    <row r="3525" spans="1:12" s="36" customFormat="1" ht="22.5" hidden="1" customHeight="1" x14ac:dyDescent="0.25">
      <c r="A3525" s="3">
        <v>2024</v>
      </c>
      <c r="B3525" s="3" t="s">
        <v>104</v>
      </c>
      <c r="C3525" s="5">
        <v>45314</v>
      </c>
      <c r="D3525" s="1" t="s">
        <v>507</v>
      </c>
      <c r="E3525" s="3" t="s">
        <v>71</v>
      </c>
      <c r="F3525" s="2"/>
      <c r="G3525" s="2">
        <v>275.39999999999998</v>
      </c>
      <c r="H3525" s="4">
        <f t="shared" si="55"/>
        <v>44855.280000000079</v>
      </c>
      <c r="I3525" s="1"/>
      <c r="J3525" s="3" t="s">
        <v>2680</v>
      </c>
      <c r="K3525" s="3"/>
      <c r="L3525" s="1"/>
    </row>
    <row r="3526" spans="1:12" ht="22.5" hidden="1" customHeight="1" x14ac:dyDescent="0.25">
      <c r="A3526" s="3">
        <v>2024</v>
      </c>
      <c r="B3526" s="3" t="s">
        <v>104</v>
      </c>
      <c r="C3526" s="5">
        <v>45314</v>
      </c>
      <c r="D3526" s="1" t="s">
        <v>547</v>
      </c>
      <c r="E3526" s="3" t="s">
        <v>71</v>
      </c>
      <c r="G3526" s="2">
        <v>1260</v>
      </c>
      <c r="H3526" s="4">
        <f t="shared" si="55"/>
        <v>43595.280000000079</v>
      </c>
      <c r="J3526" s="3" t="s">
        <v>2678</v>
      </c>
      <c r="K3526" s="3"/>
    </row>
    <row r="3527" spans="1:12" ht="22.5" hidden="1" customHeight="1" x14ac:dyDescent="0.25">
      <c r="A3527" s="3">
        <v>2024</v>
      </c>
      <c r="B3527" s="3" t="s">
        <v>104</v>
      </c>
      <c r="C3527" s="5">
        <v>45314</v>
      </c>
      <c r="D3527" s="1" t="s">
        <v>551</v>
      </c>
      <c r="E3527" s="3" t="s">
        <v>71</v>
      </c>
      <c r="G3527" s="2">
        <v>1210</v>
      </c>
      <c r="H3527" s="4">
        <f t="shared" ref="H3527:H3590" si="56">H3526+F3527-G3527</f>
        <v>42385.280000000079</v>
      </c>
      <c r="J3527" s="3" t="s">
        <v>2679</v>
      </c>
      <c r="K3527" s="3"/>
    </row>
    <row r="3528" spans="1:12" ht="22.5" hidden="1" customHeight="1" x14ac:dyDescent="0.25">
      <c r="A3528" s="3">
        <v>2024</v>
      </c>
      <c r="B3528" s="3" t="s">
        <v>104</v>
      </c>
      <c r="C3528" s="5">
        <v>45316</v>
      </c>
      <c r="D3528" s="1" t="s">
        <v>183</v>
      </c>
      <c r="E3528" s="3" t="s">
        <v>22</v>
      </c>
      <c r="F3528" s="2">
        <v>11750</v>
      </c>
      <c r="H3528" s="4">
        <f t="shared" si="56"/>
        <v>54135.280000000079</v>
      </c>
      <c r="J3528" s="3" t="s">
        <v>2668</v>
      </c>
      <c r="K3528" s="3" t="s">
        <v>2669</v>
      </c>
    </row>
    <row r="3529" spans="1:12" ht="22.5" hidden="1" customHeight="1" x14ac:dyDescent="0.25">
      <c r="A3529" s="3">
        <v>2024</v>
      </c>
      <c r="B3529" s="3" t="s">
        <v>104</v>
      </c>
      <c r="C3529" s="5">
        <v>45317</v>
      </c>
      <c r="D3529" s="1" t="s">
        <v>1808</v>
      </c>
      <c r="E3529" s="3" t="s">
        <v>22</v>
      </c>
      <c r="F3529" s="2">
        <v>1000</v>
      </c>
      <c r="H3529" s="4">
        <f t="shared" si="56"/>
        <v>55135.280000000079</v>
      </c>
      <c r="J3529" s="3" t="s">
        <v>2790</v>
      </c>
    </row>
    <row r="3530" spans="1:12" ht="22.5" hidden="1" customHeight="1" x14ac:dyDescent="0.25">
      <c r="A3530" s="3">
        <v>2024</v>
      </c>
      <c r="B3530" s="3" t="s">
        <v>104</v>
      </c>
      <c r="C3530" s="5">
        <v>45321</v>
      </c>
      <c r="D3530" s="1" t="s">
        <v>404</v>
      </c>
      <c r="E3530" s="3" t="s">
        <v>71</v>
      </c>
      <c r="G3530" s="2">
        <v>4130</v>
      </c>
      <c r="H3530" s="4">
        <f t="shared" si="56"/>
        <v>51005.280000000079</v>
      </c>
      <c r="J3530" s="3" t="s">
        <v>2689</v>
      </c>
      <c r="K3530" s="3"/>
    </row>
    <row r="3531" spans="1:12" ht="22.5" hidden="1" customHeight="1" x14ac:dyDescent="0.25">
      <c r="A3531" s="3">
        <v>2024</v>
      </c>
      <c r="B3531" s="3" t="s">
        <v>104</v>
      </c>
      <c r="C3531" s="5">
        <v>45321</v>
      </c>
      <c r="D3531" s="1" t="s">
        <v>611</v>
      </c>
      <c r="E3531" s="3" t="s">
        <v>71</v>
      </c>
      <c r="G3531" s="2">
        <v>2247</v>
      </c>
      <c r="H3531" s="4">
        <f t="shared" si="56"/>
        <v>48758.280000000079</v>
      </c>
      <c r="J3531" s="3" t="s">
        <v>2690</v>
      </c>
      <c r="K3531" s="3"/>
    </row>
    <row r="3532" spans="1:12" ht="22.5" hidden="1" customHeight="1" x14ac:dyDescent="0.25">
      <c r="A3532" s="3">
        <v>2024</v>
      </c>
      <c r="B3532" s="3" t="s">
        <v>104</v>
      </c>
      <c r="C3532" s="5">
        <v>45321</v>
      </c>
      <c r="D3532" s="1" t="s">
        <v>45</v>
      </c>
      <c r="E3532" s="3" t="s">
        <v>71</v>
      </c>
      <c r="G3532" s="2">
        <v>3600</v>
      </c>
      <c r="H3532" s="4">
        <f t="shared" si="56"/>
        <v>45158.280000000079</v>
      </c>
      <c r="J3532" s="3" t="s">
        <v>2691</v>
      </c>
      <c r="K3532" s="3"/>
    </row>
    <row r="3533" spans="1:12" ht="22.5" hidden="1" customHeight="1" x14ac:dyDescent="0.25">
      <c r="A3533" s="3">
        <v>2024</v>
      </c>
      <c r="B3533" s="3" t="s">
        <v>104</v>
      </c>
      <c r="C3533" s="5">
        <v>45321</v>
      </c>
      <c r="D3533" s="1" t="s">
        <v>1261</v>
      </c>
      <c r="E3533" s="3" t="s">
        <v>71</v>
      </c>
      <c r="G3533" s="2">
        <v>80</v>
      </c>
      <c r="H3533" s="4">
        <f t="shared" si="56"/>
        <v>45078.280000000079</v>
      </c>
      <c r="J3533" s="3" t="s">
        <v>2692</v>
      </c>
      <c r="K3533" s="3"/>
    </row>
    <row r="3534" spans="1:12" ht="22.5" hidden="1" customHeight="1" x14ac:dyDescent="0.25">
      <c r="A3534" s="3">
        <v>2024</v>
      </c>
      <c r="B3534" s="3" t="s">
        <v>104</v>
      </c>
      <c r="C3534" s="5">
        <v>45321</v>
      </c>
      <c r="D3534" s="1" t="s">
        <v>576</v>
      </c>
      <c r="E3534" s="3" t="s">
        <v>71</v>
      </c>
      <c r="G3534" s="2">
        <v>3600</v>
      </c>
      <c r="H3534" s="4">
        <f t="shared" si="56"/>
        <v>41478.280000000079</v>
      </c>
      <c r="J3534" s="3" t="s">
        <v>2693</v>
      </c>
      <c r="K3534" s="3"/>
    </row>
    <row r="3535" spans="1:12" ht="22.5" hidden="1" customHeight="1" x14ac:dyDescent="0.25">
      <c r="A3535" s="3">
        <v>2024</v>
      </c>
      <c r="B3535" s="3" t="s">
        <v>104</v>
      </c>
      <c r="C3535" s="5">
        <v>45321</v>
      </c>
      <c r="D3535" s="1" t="s">
        <v>484</v>
      </c>
      <c r="E3535" s="3" t="s">
        <v>71</v>
      </c>
      <c r="G3535" s="2">
        <v>3550</v>
      </c>
      <c r="H3535" s="4">
        <f t="shared" si="56"/>
        <v>37928.280000000079</v>
      </c>
      <c r="J3535" s="3" t="s">
        <v>2694</v>
      </c>
      <c r="K3535" s="3"/>
    </row>
    <row r="3536" spans="1:12" ht="22.5" hidden="1" customHeight="1" x14ac:dyDescent="0.25">
      <c r="A3536" s="3">
        <v>2024</v>
      </c>
      <c r="B3536" s="3" t="s">
        <v>104</v>
      </c>
      <c r="C3536" s="5">
        <v>45321</v>
      </c>
      <c r="D3536" s="1" t="s">
        <v>313</v>
      </c>
      <c r="E3536" s="3" t="s">
        <v>99</v>
      </c>
      <c r="F3536" s="2">
        <v>75000</v>
      </c>
      <c r="H3536" s="4">
        <f t="shared" si="56"/>
        <v>112928.28000000009</v>
      </c>
      <c r="J3536" s="3" t="s">
        <v>2707</v>
      </c>
      <c r="K3536" s="3"/>
    </row>
    <row r="3537" spans="1:12" ht="22.5" hidden="1" customHeight="1" x14ac:dyDescent="0.25">
      <c r="A3537" s="3">
        <v>2024</v>
      </c>
      <c r="B3537" s="3" t="s">
        <v>104</v>
      </c>
      <c r="C3537" s="5">
        <v>45321</v>
      </c>
      <c r="D3537" s="1" t="s">
        <v>2661</v>
      </c>
      <c r="E3537" s="3" t="s">
        <v>71</v>
      </c>
      <c r="G3537" s="2">
        <v>1056.4000000000001</v>
      </c>
      <c r="H3537" s="4">
        <f t="shared" si="56"/>
        <v>111871.88000000009</v>
      </c>
      <c r="J3537" s="3" t="s">
        <v>2695</v>
      </c>
      <c r="K3537" s="3"/>
    </row>
    <row r="3538" spans="1:12" ht="22.5" hidden="1" customHeight="1" x14ac:dyDescent="0.25">
      <c r="A3538" s="3">
        <v>2024</v>
      </c>
      <c r="B3538" s="3" t="s">
        <v>104</v>
      </c>
      <c r="C3538" s="5">
        <v>45321</v>
      </c>
      <c r="D3538" s="1" t="s">
        <v>2662</v>
      </c>
      <c r="E3538" s="3" t="s">
        <v>71</v>
      </c>
      <c r="G3538" s="2">
        <v>1700</v>
      </c>
      <c r="H3538" s="4">
        <f t="shared" si="56"/>
        <v>110171.88000000009</v>
      </c>
      <c r="J3538" s="3" t="s">
        <v>2696</v>
      </c>
      <c r="K3538" s="3"/>
    </row>
    <row r="3539" spans="1:12" ht="22.5" hidden="1" customHeight="1" x14ac:dyDescent="0.25">
      <c r="A3539" s="3">
        <v>2024</v>
      </c>
      <c r="B3539" s="3" t="s">
        <v>104</v>
      </c>
      <c r="C3539" s="5">
        <v>45321</v>
      </c>
      <c r="D3539" s="1" t="s">
        <v>499</v>
      </c>
      <c r="E3539" s="3" t="s">
        <v>71</v>
      </c>
      <c r="G3539" s="2">
        <v>12319.67</v>
      </c>
      <c r="H3539" s="4">
        <f t="shared" si="56"/>
        <v>97852.210000000094</v>
      </c>
      <c r="J3539" s="3" t="s">
        <v>2697</v>
      </c>
      <c r="K3539" s="3"/>
    </row>
    <row r="3540" spans="1:12" ht="22.5" hidden="1" customHeight="1" x14ac:dyDescent="0.25">
      <c r="A3540" s="3">
        <v>2024</v>
      </c>
      <c r="B3540" s="3" t="s">
        <v>104</v>
      </c>
      <c r="C3540" s="5">
        <v>45321</v>
      </c>
      <c r="D3540" s="1" t="s">
        <v>2044</v>
      </c>
      <c r="E3540" s="3" t="s">
        <v>71</v>
      </c>
      <c r="G3540" s="2">
        <v>4200</v>
      </c>
      <c r="H3540" s="4">
        <f t="shared" si="56"/>
        <v>93652.210000000094</v>
      </c>
      <c r="J3540" s="3" t="s">
        <v>2698</v>
      </c>
      <c r="K3540" s="3"/>
    </row>
    <row r="3541" spans="1:12" ht="22.5" hidden="1" customHeight="1" x14ac:dyDescent="0.25">
      <c r="A3541" s="3">
        <v>2024</v>
      </c>
      <c r="B3541" s="3" t="s">
        <v>104</v>
      </c>
      <c r="C3541" s="5">
        <v>45321</v>
      </c>
      <c r="D3541" s="1" t="s">
        <v>573</v>
      </c>
      <c r="E3541" s="3" t="s">
        <v>71</v>
      </c>
      <c r="G3541" s="2">
        <v>3900</v>
      </c>
      <c r="H3541" s="4">
        <f t="shared" si="56"/>
        <v>89752.210000000094</v>
      </c>
      <c r="J3541" s="3" t="s">
        <v>2699</v>
      </c>
      <c r="K3541" s="3"/>
    </row>
    <row r="3542" spans="1:12" ht="22.5" hidden="1" customHeight="1" x14ac:dyDescent="0.25">
      <c r="A3542" s="3">
        <v>2024</v>
      </c>
      <c r="B3542" s="3" t="s">
        <v>104</v>
      </c>
      <c r="C3542" s="5">
        <v>45321</v>
      </c>
      <c r="D3542" s="1" t="s">
        <v>462</v>
      </c>
      <c r="E3542" s="3" t="s">
        <v>71</v>
      </c>
      <c r="G3542" s="2">
        <v>6000</v>
      </c>
      <c r="H3542" s="4">
        <f t="shared" si="56"/>
        <v>83752.210000000094</v>
      </c>
      <c r="J3542" s="3" t="s">
        <v>2700</v>
      </c>
      <c r="K3542" s="3"/>
    </row>
    <row r="3543" spans="1:12" ht="22.5" hidden="1" customHeight="1" x14ac:dyDescent="0.25">
      <c r="A3543" s="3">
        <v>2024</v>
      </c>
      <c r="B3543" s="3" t="s">
        <v>104</v>
      </c>
      <c r="C3543" s="5">
        <v>45321</v>
      </c>
      <c r="D3543" s="1" t="s">
        <v>608</v>
      </c>
      <c r="E3543" s="3" t="s">
        <v>22</v>
      </c>
      <c r="F3543" s="2">
        <v>1100</v>
      </c>
      <c r="H3543" s="4">
        <f t="shared" si="56"/>
        <v>84852.210000000094</v>
      </c>
      <c r="J3543" s="3" t="s">
        <v>2671</v>
      </c>
      <c r="K3543" s="3"/>
    </row>
    <row r="3544" spans="1:12" ht="22.5" hidden="1" customHeight="1" x14ac:dyDescent="0.25">
      <c r="A3544" s="3">
        <v>2024</v>
      </c>
      <c r="B3544" s="3" t="s">
        <v>104</v>
      </c>
      <c r="C3544" s="5">
        <v>45321</v>
      </c>
      <c r="D3544" s="1" t="s">
        <v>285</v>
      </c>
      <c r="E3544" s="3" t="s">
        <v>99</v>
      </c>
      <c r="G3544" s="2">
        <v>5106</v>
      </c>
      <c r="H3544" s="4">
        <f t="shared" si="56"/>
        <v>79746.210000000094</v>
      </c>
      <c r="J3544" s="3" t="s">
        <v>2706</v>
      </c>
      <c r="K3544" s="3"/>
    </row>
    <row r="3545" spans="1:12" ht="22.5" hidden="1" customHeight="1" x14ac:dyDescent="0.25">
      <c r="A3545" s="3">
        <v>2024</v>
      </c>
      <c r="B3545" s="3" t="s">
        <v>104</v>
      </c>
      <c r="C3545" s="5">
        <v>45321</v>
      </c>
      <c r="D3545" s="1" t="s">
        <v>506</v>
      </c>
      <c r="E3545" s="3" t="s">
        <v>71</v>
      </c>
      <c r="G3545" s="2">
        <v>1260</v>
      </c>
      <c r="H3545" s="4">
        <f t="shared" si="56"/>
        <v>78486.210000000094</v>
      </c>
      <c r="J3545" s="3" t="s">
        <v>2701</v>
      </c>
      <c r="K3545" s="3"/>
    </row>
    <row r="3546" spans="1:12" ht="22.5" hidden="1" customHeight="1" x14ac:dyDescent="0.25">
      <c r="A3546" s="3">
        <v>2024</v>
      </c>
      <c r="B3546" s="3" t="s">
        <v>104</v>
      </c>
      <c r="C3546" s="5">
        <v>45321</v>
      </c>
      <c r="D3546" s="1" t="s">
        <v>502</v>
      </c>
      <c r="E3546" s="3" t="s">
        <v>71</v>
      </c>
      <c r="G3546" s="2">
        <v>10080</v>
      </c>
      <c r="H3546" s="4">
        <f t="shared" si="56"/>
        <v>68406.210000000094</v>
      </c>
      <c r="J3546" s="3" t="s">
        <v>2702</v>
      </c>
      <c r="K3546" s="3" t="s">
        <v>179</v>
      </c>
    </row>
    <row r="3547" spans="1:12" ht="22.5" hidden="1" customHeight="1" x14ac:dyDescent="0.25">
      <c r="A3547" s="3">
        <v>2024</v>
      </c>
      <c r="B3547" s="3" t="s">
        <v>104</v>
      </c>
      <c r="C3547" s="5">
        <v>45321</v>
      </c>
      <c r="D3547" s="1" t="s">
        <v>513</v>
      </c>
      <c r="E3547" s="3" t="s">
        <v>71</v>
      </c>
      <c r="G3547" s="2">
        <v>5695</v>
      </c>
      <c r="H3547" s="4">
        <f t="shared" si="56"/>
        <v>62711.210000000094</v>
      </c>
      <c r="J3547" s="3" t="s">
        <v>2703</v>
      </c>
      <c r="K3547" s="3" t="s">
        <v>179</v>
      </c>
    </row>
    <row r="3548" spans="1:12" ht="22.5" hidden="1" customHeight="1" x14ac:dyDescent="0.25">
      <c r="A3548" s="3">
        <v>2024</v>
      </c>
      <c r="B3548" s="3" t="s">
        <v>104</v>
      </c>
      <c r="C3548" s="5">
        <v>45321</v>
      </c>
      <c r="D3548" s="1" t="s">
        <v>541</v>
      </c>
      <c r="E3548" s="3" t="s">
        <v>71</v>
      </c>
      <c r="G3548" s="2">
        <v>5299</v>
      </c>
      <c r="H3548" s="4">
        <f t="shared" si="56"/>
        <v>57412.210000000094</v>
      </c>
      <c r="J3548" s="3" t="s">
        <v>2705</v>
      </c>
      <c r="K3548" s="3"/>
    </row>
    <row r="3549" spans="1:12" ht="22.5" hidden="1" customHeight="1" x14ac:dyDescent="0.25">
      <c r="A3549" s="3">
        <v>2024</v>
      </c>
      <c r="B3549" s="3" t="s">
        <v>104</v>
      </c>
      <c r="C3549" s="5">
        <v>45321</v>
      </c>
      <c r="D3549" s="1" t="s">
        <v>151</v>
      </c>
      <c r="E3549" s="3" t="s">
        <v>71</v>
      </c>
      <c r="F3549" s="26"/>
      <c r="G3549" s="26">
        <v>16674.580000000002</v>
      </c>
      <c r="H3549" s="4">
        <f t="shared" si="56"/>
        <v>40737.630000000092</v>
      </c>
      <c r="J3549" s="3" t="s">
        <v>2704</v>
      </c>
      <c r="K3549" s="3"/>
    </row>
    <row r="3550" spans="1:12" s="60" customFormat="1" ht="22.5" hidden="1" customHeight="1" thickBot="1" x14ac:dyDescent="0.3">
      <c r="A3550" s="34">
        <v>2024</v>
      </c>
      <c r="B3550" s="34" t="s">
        <v>104</v>
      </c>
      <c r="C3550" s="19">
        <v>45322</v>
      </c>
      <c r="D3550" s="24" t="s">
        <v>323</v>
      </c>
      <c r="E3550" s="34" t="s">
        <v>99</v>
      </c>
      <c r="F3550" s="21"/>
      <c r="G3550" s="21">
        <v>3000</v>
      </c>
      <c r="H3550" s="22">
        <f t="shared" si="56"/>
        <v>37737.630000000092</v>
      </c>
      <c r="I3550" s="24"/>
      <c r="J3550" s="34" t="s">
        <v>2726</v>
      </c>
      <c r="K3550" s="34"/>
      <c r="L3550" s="24"/>
    </row>
    <row r="3551" spans="1:12" ht="22.5" hidden="1" customHeight="1" x14ac:dyDescent="0.25">
      <c r="A3551" s="3">
        <v>2024</v>
      </c>
      <c r="B3551" s="3" t="s">
        <v>358</v>
      </c>
      <c r="C3551" s="5">
        <v>45325</v>
      </c>
      <c r="D3551" s="1" t="s">
        <v>1909</v>
      </c>
      <c r="E3551" s="3" t="s">
        <v>22</v>
      </c>
      <c r="F3551" s="2">
        <v>1600</v>
      </c>
      <c r="H3551" s="4">
        <f t="shared" si="56"/>
        <v>39337.630000000092</v>
      </c>
      <c r="J3551" s="3" t="s">
        <v>2732</v>
      </c>
    </row>
    <row r="3552" spans="1:12" ht="22.5" hidden="1" customHeight="1" x14ac:dyDescent="0.25">
      <c r="A3552" s="3">
        <v>2024</v>
      </c>
      <c r="B3552" s="3" t="s">
        <v>358</v>
      </c>
      <c r="C3552" s="5">
        <v>45329</v>
      </c>
      <c r="D3552" s="1" t="s">
        <v>461</v>
      </c>
      <c r="E3552" s="3" t="s">
        <v>22</v>
      </c>
      <c r="F3552" s="2">
        <v>7150</v>
      </c>
      <c r="H3552" s="4">
        <f t="shared" si="56"/>
        <v>46487.630000000092</v>
      </c>
      <c r="J3552" s="3" t="s">
        <v>2738</v>
      </c>
    </row>
    <row r="3553" spans="1:10" ht="22.5" hidden="1" customHeight="1" x14ac:dyDescent="0.25">
      <c r="A3553" s="3">
        <v>2024</v>
      </c>
      <c r="B3553" s="3" t="s">
        <v>358</v>
      </c>
      <c r="C3553" s="5">
        <v>45329</v>
      </c>
      <c r="D3553" s="1" t="s">
        <v>86</v>
      </c>
      <c r="E3553" s="3" t="s">
        <v>99</v>
      </c>
      <c r="G3553" s="2">
        <v>9919.9</v>
      </c>
      <c r="H3553" s="4">
        <f t="shared" si="56"/>
        <v>36567.730000000091</v>
      </c>
      <c r="J3553" s="3" t="s">
        <v>2734</v>
      </c>
    </row>
    <row r="3554" spans="1:10" ht="22.5" hidden="1" customHeight="1" x14ac:dyDescent="0.25">
      <c r="A3554" s="3">
        <v>2024</v>
      </c>
      <c r="B3554" s="3" t="s">
        <v>358</v>
      </c>
      <c r="C3554" s="5">
        <v>45329</v>
      </c>
      <c r="D3554" s="1" t="s">
        <v>405</v>
      </c>
      <c r="E3554" s="3" t="s">
        <v>71</v>
      </c>
      <c r="F3554" s="26"/>
      <c r="G3554" s="26">
        <v>10540</v>
      </c>
      <c r="H3554" s="4">
        <f t="shared" si="56"/>
        <v>26027.730000000091</v>
      </c>
      <c r="J3554" s="3" t="s">
        <v>2725</v>
      </c>
    </row>
    <row r="3555" spans="1:10" ht="22.5" hidden="1" customHeight="1" x14ac:dyDescent="0.25">
      <c r="A3555" s="3">
        <v>2024</v>
      </c>
      <c r="B3555" s="3" t="s">
        <v>358</v>
      </c>
      <c r="C3555" s="5">
        <v>45329</v>
      </c>
      <c r="D3555" s="1" t="s">
        <v>323</v>
      </c>
      <c r="E3555" s="3" t="s">
        <v>99</v>
      </c>
      <c r="G3555" s="2">
        <v>3000</v>
      </c>
      <c r="H3555" s="4">
        <f t="shared" si="56"/>
        <v>23027.730000000091</v>
      </c>
      <c r="J3555" s="3" t="s">
        <v>2733</v>
      </c>
    </row>
    <row r="3556" spans="1:10" ht="22.5" hidden="1" customHeight="1" x14ac:dyDescent="0.25">
      <c r="A3556" s="3">
        <v>2024</v>
      </c>
      <c r="B3556" s="3" t="s">
        <v>358</v>
      </c>
      <c r="C3556" s="5">
        <v>45329</v>
      </c>
      <c r="D3556" s="1" t="s">
        <v>1156</v>
      </c>
      <c r="E3556" s="3" t="s">
        <v>71</v>
      </c>
      <c r="G3556" s="2">
        <v>10050</v>
      </c>
      <c r="H3556" s="4">
        <f t="shared" si="56"/>
        <v>12977.730000000091</v>
      </c>
      <c r="J3556" s="3" t="s">
        <v>2724</v>
      </c>
    </row>
    <row r="3557" spans="1:10" ht="22.5" hidden="1" customHeight="1" x14ac:dyDescent="0.25">
      <c r="A3557" s="3">
        <v>2024</v>
      </c>
      <c r="B3557" s="3" t="s">
        <v>358</v>
      </c>
      <c r="C3557" s="5">
        <v>45330</v>
      </c>
      <c r="D3557" s="1" t="s">
        <v>158</v>
      </c>
      <c r="E3557" s="3" t="s">
        <v>22</v>
      </c>
      <c r="F3557" s="2">
        <v>18600</v>
      </c>
      <c r="H3557" s="4">
        <f t="shared" si="56"/>
        <v>31577.730000000091</v>
      </c>
      <c r="J3557" s="3" t="s">
        <v>2739</v>
      </c>
    </row>
    <row r="3558" spans="1:10" ht="22.5" hidden="1" customHeight="1" x14ac:dyDescent="0.25">
      <c r="A3558" s="3">
        <v>2024</v>
      </c>
      <c r="B3558" s="3" t="s">
        <v>358</v>
      </c>
      <c r="C3558" s="5">
        <v>45330</v>
      </c>
      <c r="D3558" s="1" t="s">
        <v>613</v>
      </c>
      <c r="E3558" s="3" t="s">
        <v>22</v>
      </c>
      <c r="F3558" s="2">
        <v>34500</v>
      </c>
      <c r="H3558" s="4">
        <f t="shared" si="56"/>
        <v>66077.730000000098</v>
      </c>
      <c r="J3558" s="3" t="s">
        <v>2740</v>
      </c>
    </row>
    <row r="3559" spans="1:10" ht="22.5" hidden="1" customHeight="1" x14ac:dyDescent="0.25">
      <c r="A3559" s="3">
        <v>2024</v>
      </c>
      <c r="B3559" s="3" t="s">
        <v>358</v>
      </c>
      <c r="C3559" s="5">
        <v>45331</v>
      </c>
      <c r="D3559" s="1" t="s">
        <v>608</v>
      </c>
      <c r="E3559" s="3" t="s">
        <v>22</v>
      </c>
      <c r="F3559" s="2">
        <v>1250</v>
      </c>
      <c r="H3559" s="4">
        <f t="shared" si="56"/>
        <v>67327.730000000098</v>
      </c>
      <c r="J3559" s="3" t="s">
        <v>2741</v>
      </c>
    </row>
    <row r="3560" spans="1:10" ht="22.5" hidden="1" customHeight="1" x14ac:dyDescent="0.25">
      <c r="A3560" s="3">
        <v>2024</v>
      </c>
      <c r="B3560" s="3" t="s">
        <v>358</v>
      </c>
      <c r="C3560" s="5">
        <v>45338</v>
      </c>
      <c r="D3560" s="1" t="s">
        <v>112</v>
      </c>
      <c r="E3560" s="3" t="s">
        <v>99</v>
      </c>
      <c r="F3560" s="88"/>
      <c r="G3560" s="88">
        <v>47.2</v>
      </c>
      <c r="H3560" s="4">
        <f t="shared" si="56"/>
        <v>67280.530000000101</v>
      </c>
      <c r="J3560" s="3" t="s">
        <v>2764</v>
      </c>
    </row>
    <row r="3561" spans="1:10" ht="22.5" hidden="1" customHeight="1" x14ac:dyDescent="0.25">
      <c r="A3561" s="3">
        <v>2024</v>
      </c>
      <c r="B3561" s="3" t="s">
        <v>358</v>
      </c>
      <c r="C3561" s="5">
        <v>45338</v>
      </c>
      <c r="D3561" s="1" t="s">
        <v>42</v>
      </c>
      <c r="E3561" s="3" t="s">
        <v>99</v>
      </c>
      <c r="G3561" s="2">
        <v>3076</v>
      </c>
      <c r="H3561" s="4">
        <f t="shared" si="56"/>
        <v>64204.530000000101</v>
      </c>
      <c r="J3561" s="3" t="s">
        <v>2752</v>
      </c>
    </row>
    <row r="3562" spans="1:10" ht="22.5" hidden="1" customHeight="1" x14ac:dyDescent="0.25">
      <c r="A3562" s="3">
        <v>2024</v>
      </c>
      <c r="B3562" s="3" t="s">
        <v>358</v>
      </c>
      <c r="C3562" s="5">
        <v>45338</v>
      </c>
      <c r="D3562" s="1" t="s">
        <v>35</v>
      </c>
      <c r="E3562" s="3" t="s">
        <v>99</v>
      </c>
      <c r="G3562" s="2">
        <v>216</v>
      </c>
      <c r="H3562" s="4">
        <f t="shared" si="56"/>
        <v>63988.530000000101</v>
      </c>
      <c r="J3562" s="3" t="s">
        <v>2754</v>
      </c>
    </row>
    <row r="3563" spans="1:10" ht="22.5" hidden="1" customHeight="1" x14ac:dyDescent="0.25">
      <c r="A3563" s="3">
        <v>2024</v>
      </c>
      <c r="B3563" s="3" t="s">
        <v>358</v>
      </c>
      <c r="C3563" s="5">
        <v>45338</v>
      </c>
      <c r="D3563" s="1" t="s">
        <v>110</v>
      </c>
      <c r="E3563" s="3" t="s">
        <v>22</v>
      </c>
      <c r="F3563" s="2">
        <v>1216</v>
      </c>
      <c r="H3563" s="4">
        <f t="shared" si="56"/>
        <v>65204.530000000101</v>
      </c>
      <c r="J3563" s="3" t="s">
        <v>2742</v>
      </c>
    </row>
    <row r="3564" spans="1:10" ht="22.5" hidden="1" customHeight="1" x14ac:dyDescent="0.25">
      <c r="A3564" s="3">
        <v>2024</v>
      </c>
      <c r="B3564" s="3" t="s">
        <v>358</v>
      </c>
      <c r="C3564" s="5">
        <v>45338</v>
      </c>
      <c r="D3564" s="1" t="s">
        <v>30</v>
      </c>
      <c r="E3564" s="3" t="s">
        <v>99</v>
      </c>
      <c r="G3564" s="2">
        <v>296.10000000000002</v>
      </c>
      <c r="H3564" s="4">
        <f t="shared" si="56"/>
        <v>64908.430000000102</v>
      </c>
      <c r="J3564" s="3" t="s">
        <v>2753</v>
      </c>
    </row>
    <row r="3565" spans="1:10" ht="22.5" hidden="1" customHeight="1" x14ac:dyDescent="0.25">
      <c r="A3565" s="3">
        <v>2024</v>
      </c>
      <c r="B3565" s="3" t="s">
        <v>358</v>
      </c>
      <c r="C3565" s="5">
        <v>45342</v>
      </c>
      <c r="D3565" s="1" t="s">
        <v>323</v>
      </c>
      <c r="E3565" s="3" t="s">
        <v>99</v>
      </c>
      <c r="G3565" s="2">
        <v>5000</v>
      </c>
      <c r="H3565" s="4">
        <f t="shared" si="56"/>
        <v>59908.430000000102</v>
      </c>
      <c r="J3565" s="3" t="s">
        <v>2755</v>
      </c>
    </row>
    <row r="3566" spans="1:10" ht="22.5" hidden="1" customHeight="1" x14ac:dyDescent="0.25">
      <c r="A3566" s="3">
        <v>2024</v>
      </c>
      <c r="B3566" s="3" t="s">
        <v>358</v>
      </c>
      <c r="C3566" s="5">
        <v>45344</v>
      </c>
      <c r="D3566" s="1" t="s">
        <v>604</v>
      </c>
      <c r="E3566" s="3" t="s">
        <v>99</v>
      </c>
      <c r="G3566" s="2">
        <v>500</v>
      </c>
      <c r="H3566" s="4">
        <f t="shared" si="56"/>
        <v>59408.430000000102</v>
      </c>
      <c r="J3566" s="3" t="s">
        <v>2763</v>
      </c>
    </row>
    <row r="3567" spans="1:10" ht="22.5" hidden="1" customHeight="1" x14ac:dyDescent="0.25">
      <c r="A3567" s="3">
        <v>2024</v>
      </c>
      <c r="B3567" s="3" t="s">
        <v>358</v>
      </c>
      <c r="C3567" s="5">
        <v>45345</v>
      </c>
      <c r="D3567" s="1" t="s">
        <v>461</v>
      </c>
      <c r="E3567" s="3" t="s">
        <v>22</v>
      </c>
      <c r="F3567" s="2">
        <v>10550</v>
      </c>
      <c r="H3567" s="4">
        <f t="shared" si="56"/>
        <v>69958.430000000109</v>
      </c>
      <c r="J3567" s="3" t="s">
        <v>2743</v>
      </c>
    </row>
    <row r="3568" spans="1:10" ht="22.5" hidden="1" customHeight="1" x14ac:dyDescent="0.25">
      <c r="A3568" s="3">
        <v>2024</v>
      </c>
      <c r="B3568" s="3" t="s">
        <v>358</v>
      </c>
      <c r="C3568" s="5">
        <v>45345</v>
      </c>
      <c r="D3568" s="1" t="s">
        <v>405</v>
      </c>
      <c r="E3568" s="3" t="s">
        <v>71</v>
      </c>
      <c r="G3568" s="2">
        <v>8050</v>
      </c>
      <c r="H3568" s="4">
        <f t="shared" si="56"/>
        <v>61908.430000000109</v>
      </c>
      <c r="J3568" s="3" t="s">
        <v>2758</v>
      </c>
    </row>
    <row r="3569" spans="1:11" ht="22.5" hidden="1" customHeight="1" x14ac:dyDescent="0.25">
      <c r="A3569" s="3">
        <v>2024</v>
      </c>
      <c r="B3569" s="3" t="s">
        <v>358</v>
      </c>
      <c r="C3569" s="5">
        <v>45345</v>
      </c>
      <c r="D3569" s="1" t="s">
        <v>615</v>
      </c>
      <c r="E3569" s="3" t="s">
        <v>99</v>
      </c>
      <c r="G3569" s="2">
        <v>600</v>
      </c>
      <c r="H3569" s="4">
        <f t="shared" si="56"/>
        <v>61308.430000000109</v>
      </c>
      <c r="J3569" s="3" t="s">
        <v>2756</v>
      </c>
    </row>
    <row r="3570" spans="1:11" ht="22.5" hidden="1" customHeight="1" x14ac:dyDescent="0.25">
      <c r="A3570" s="3">
        <v>2024</v>
      </c>
      <c r="B3570" s="3" t="s">
        <v>358</v>
      </c>
      <c r="C3570" s="5">
        <v>45345</v>
      </c>
      <c r="D3570" s="1" t="s">
        <v>1156</v>
      </c>
      <c r="E3570" s="3" t="s">
        <v>71</v>
      </c>
      <c r="G3570" s="2">
        <v>5100</v>
      </c>
      <c r="H3570" s="4">
        <f t="shared" si="56"/>
        <v>56208.430000000109</v>
      </c>
      <c r="J3570" s="3" t="s">
        <v>2757</v>
      </c>
    </row>
    <row r="3571" spans="1:11" ht="22.5" hidden="1" customHeight="1" x14ac:dyDescent="0.25">
      <c r="A3571" s="3">
        <v>2024</v>
      </c>
      <c r="B3571" s="3" t="s">
        <v>358</v>
      </c>
      <c r="C3571" s="5">
        <v>45345</v>
      </c>
      <c r="D3571" s="1" t="s">
        <v>376</v>
      </c>
      <c r="E3571" s="3" t="s">
        <v>71</v>
      </c>
      <c r="G3571" s="2">
        <v>1200</v>
      </c>
      <c r="H3571" s="4">
        <f t="shared" si="56"/>
        <v>55008.430000000109</v>
      </c>
      <c r="J3571" s="3" t="s">
        <v>2762</v>
      </c>
    </row>
    <row r="3572" spans="1:11" ht="22.5" hidden="1" customHeight="1" x14ac:dyDescent="0.25">
      <c r="A3572" s="3">
        <v>2024</v>
      </c>
      <c r="B3572" s="3" t="s">
        <v>358</v>
      </c>
      <c r="C3572" s="5">
        <v>45345</v>
      </c>
      <c r="D3572" s="1" t="s">
        <v>513</v>
      </c>
      <c r="E3572" s="3" t="s">
        <v>71</v>
      </c>
      <c r="G3572" s="2">
        <v>4940</v>
      </c>
      <c r="H3572" s="4">
        <f t="shared" si="56"/>
        <v>50068.430000000109</v>
      </c>
      <c r="J3572" s="3" t="s">
        <v>2759</v>
      </c>
    </row>
    <row r="3573" spans="1:11" ht="22.5" hidden="1" customHeight="1" x14ac:dyDescent="0.25">
      <c r="A3573" s="3">
        <v>2024</v>
      </c>
      <c r="B3573" s="3" t="s">
        <v>358</v>
      </c>
      <c r="C3573" s="5">
        <v>45345</v>
      </c>
      <c r="D3573" s="1" t="s">
        <v>2508</v>
      </c>
      <c r="E3573" s="3" t="s">
        <v>71</v>
      </c>
      <c r="G3573" s="2">
        <v>25819.79</v>
      </c>
      <c r="H3573" s="4">
        <f t="shared" si="56"/>
        <v>24248.640000000109</v>
      </c>
      <c r="J3573" s="3" t="s">
        <v>2760</v>
      </c>
    </row>
    <row r="3574" spans="1:11" ht="22.5" hidden="1" customHeight="1" x14ac:dyDescent="0.25">
      <c r="A3574" s="3">
        <v>2024</v>
      </c>
      <c r="B3574" s="3" t="s">
        <v>358</v>
      </c>
      <c r="C3574" s="5">
        <v>45345</v>
      </c>
      <c r="D3574" s="1" t="s">
        <v>547</v>
      </c>
      <c r="E3574" s="3" t="s">
        <v>71</v>
      </c>
      <c r="G3574" s="2">
        <v>540</v>
      </c>
      <c r="H3574" s="4">
        <f t="shared" si="56"/>
        <v>23708.640000000109</v>
      </c>
      <c r="J3574" s="3" t="s">
        <v>2761</v>
      </c>
    </row>
    <row r="3575" spans="1:11" ht="22.5" hidden="1" customHeight="1" x14ac:dyDescent="0.25">
      <c r="A3575" s="3">
        <v>2024</v>
      </c>
      <c r="B3575" s="3" t="s">
        <v>358</v>
      </c>
      <c r="C3575" s="5">
        <v>45348</v>
      </c>
      <c r="D3575" s="1" t="s">
        <v>404</v>
      </c>
      <c r="E3575" s="3" t="s">
        <v>71</v>
      </c>
      <c r="G3575" s="2">
        <v>16407.53</v>
      </c>
      <c r="H3575" s="4">
        <f t="shared" si="56"/>
        <v>7301.1100000001097</v>
      </c>
      <c r="J3575" s="3" t="s">
        <v>2769</v>
      </c>
    </row>
    <row r="3576" spans="1:11" ht="22.5" hidden="1" customHeight="1" x14ac:dyDescent="0.25">
      <c r="A3576" s="3">
        <v>2024</v>
      </c>
      <c r="B3576" s="3" t="s">
        <v>358</v>
      </c>
      <c r="C3576" s="5">
        <v>45348</v>
      </c>
      <c r="D3576" s="1" t="s">
        <v>611</v>
      </c>
      <c r="E3576" s="3" t="s">
        <v>71</v>
      </c>
      <c r="G3576" s="2">
        <v>348</v>
      </c>
      <c r="H3576" s="4">
        <f t="shared" si="56"/>
        <v>6953.1100000001097</v>
      </c>
      <c r="J3576" s="3" t="s">
        <v>2770</v>
      </c>
    </row>
    <row r="3577" spans="1:11" ht="22.5" hidden="1" customHeight="1" x14ac:dyDescent="0.25">
      <c r="A3577" s="3">
        <v>2024</v>
      </c>
      <c r="B3577" s="3" t="s">
        <v>358</v>
      </c>
      <c r="C3577" s="5">
        <v>45348</v>
      </c>
      <c r="D3577" s="1" t="s">
        <v>45</v>
      </c>
      <c r="E3577" s="3" t="s">
        <v>71</v>
      </c>
      <c r="G3577" s="2">
        <v>1200</v>
      </c>
      <c r="H3577" s="4">
        <f t="shared" si="56"/>
        <v>5753.1100000001097</v>
      </c>
      <c r="J3577" s="3" t="s">
        <v>2771</v>
      </c>
    </row>
    <row r="3578" spans="1:11" ht="22.5" hidden="1" customHeight="1" x14ac:dyDescent="0.25">
      <c r="A3578" s="3">
        <v>2024</v>
      </c>
      <c r="B3578" s="3" t="s">
        <v>358</v>
      </c>
      <c r="C3578" s="5">
        <v>45348</v>
      </c>
      <c r="D3578" s="1" t="s">
        <v>25</v>
      </c>
      <c r="E3578" s="3" t="s">
        <v>71</v>
      </c>
      <c r="G3578" s="2">
        <v>10450</v>
      </c>
      <c r="H3578" s="4">
        <f t="shared" si="56"/>
        <v>-4696.8899999998903</v>
      </c>
      <c r="J3578" s="3" t="s">
        <v>2772</v>
      </c>
      <c r="K3578" s="10" t="s">
        <v>2773</v>
      </c>
    </row>
    <row r="3579" spans="1:11" ht="22.5" hidden="1" customHeight="1" x14ac:dyDescent="0.25">
      <c r="A3579" s="3">
        <v>2024</v>
      </c>
      <c r="B3579" s="3" t="s">
        <v>358</v>
      </c>
      <c r="C3579" s="5">
        <v>45348</v>
      </c>
      <c r="D3579" s="1" t="s">
        <v>26</v>
      </c>
      <c r="E3579" s="3" t="s">
        <v>71</v>
      </c>
      <c r="G3579" s="2">
        <v>2400</v>
      </c>
      <c r="H3579" s="4">
        <f t="shared" si="56"/>
        <v>-7096.8899999998903</v>
      </c>
      <c r="J3579" s="3" t="s">
        <v>2784</v>
      </c>
    </row>
    <row r="3580" spans="1:11" ht="22.5" hidden="1" customHeight="1" x14ac:dyDescent="0.25">
      <c r="A3580" s="3">
        <v>2024</v>
      </c>
      <c r="B3580" s="3" t="s">
        <v>358</v>
      </c>
      <c r="C3580" s="5">
        <v>45348</v>
      </c>
      <c r="D3580" s="1" t="s">
        <v>484</v>
      </c>
      <c r="E3580" s="3" t="s">
        <v>71</v>
      </c>
      <c r="G3580" s="2">
        <v>3850</v>
      </c>
      <c r="H3580" s="4">
        <f t="shared" si="56"/>
        <v>-10946.88999999989</v>
      </c>
      <c r="J3580" s="3" t="s">
        <v>2774</v>
      </c>
    </row>
    <row r="3581" spans="1:11" ht="22.5" hidden="1" customHeight="1" x14ac:dyDescent="0.25">
      <c r="A3581" s="3">
        <v>2024</v>
      </c>
      <c r="B3581" s="3" t="s">
        <v>358</v>
      </c>
      <c r="C3581" s="5">
        <v>45348</v>
      </c>
      <c r="D3581" s="1" t="s">
        <v>313</v>
      </c>
      <c r="E3581" s="3" t="s">
        <v>99</v>
      </c>
      <c r="F3581" s="2">
        <v>120000</v>
      </c>
      <c r="H3581" s="4">
        <f t="shared" si="56"/>
        <v>109053.1100000001</v>
      </c>
      <c r="J3581" s="3" t="s">
        <v>2768</v>
      </c>
    </row>
    <row r="3582" spans="1:11" ht="22.5" hidden="1" customHeight="1" x14ac:dyDescent="0.25">
      <c r="A3582" s="3">
        <v>2024</v>
      </c>
      <c r="B3582" s="3" t="s">
        <v>358</v>
      </c>
      <c r="C3582" s="5">
        <v>45348</v>
      </c>
      <c r="D3582" s="1" t="s">
        <v>261</v>
      </c>
      <c r="E3582" s="3" t="s">
        <v>71</v>
      </c>
      <c r="G3582" s="2">
        <v>2996.25</v>
      </c>
      <c r="H3582" s="4">
        <f t="shared" si="56"/>
        <v>106056.8600000001</v>
      </c>
      <c r="J3582" s="3" t="s">
        <v>2779</v>
      </c>
    </row>
    <row r="3583" spans="1:11" ht="22.5" hidden="1" customHeight="1" x14ac:dyDescent="0.25">
      <c r="A3583" s="3">
        <v>2024</v>
      </c>
      <c r="B3583" s="3" t="s">
        <v>358</v>
      </c>
      <c r="C3583" s="5">
        <v>45348</v>
      </c>
      <c r="D3583" s="1" t="s">
        <v>499</v>
      </c>
      <c r="E3583" s="3" t="s">
        <v>71</v>
      </c>
      <c r="G3583" s="2">
        <v>2450</v>
      </c>
      <c r="H3583" s="4">
        <f t="shared" si="56"/>
        <v>103606.8600000001</v>
      </c>
      <c r="J3583" s="3" t="s">
        <v>2775</v>
      </c>
    </row>
    <row r="3584" spans="1:11" ht="22.5" hidden="1" customHeight="1" x14ac:dyDescent="0.25">
      <c r="A3584" s="3">
        <v>2024</v>
      </c>
      <c r="B3584" s="3" t="s">
        <v>358</v>
      </c>
      <c r="C3584" s="5">
        <v>45348</v>
      </c>
      <c r="D3584" s="1" t="s">
        <v>1505</v>
      </c>
      <c r="E3584" s="3" t="s">
        <v>71</v>
      </c>
      <c r="G3584" s="2">
        <v>6050</v>
      </c>
      <c r="H3584" s="4">
        <f t="shared" si="56"/>
        <v>97556.860000000102</v>
      </c>
      <c r="J3584" s="3" t="s">
        <v>2776</v>
      </c>
    </row>
    <row r="3585" spans="1:11" ht="22.5" hidden="1" customHeight="1" x14ac:dyDescent="0.25">
      <c r="A3585" s="3">
        <v>2024</v>
      </c>
      <c r="B3585" s="3" t="s">
        <v>358</v>
      </c>
      <c r="C3585" s="5">
        <v>45348</v>
      </c>
      <c r="D3585" s="1" t="s">
        <v>111</v>
      </c>
      <c r="E3585" s="3" t="s">
        <v>71</v>
      </c>
      <c r="G3585" s="2">
        <v>8407.8799999999992</v>
      </c>
      <c r="H3585" s="4">
        <f t="shared" si="56"/>
        <v>89148.980000000098</v>
      </c>
      <c r="J3585" s="3" t="s">
        <v>2777</v>
      </c>
    </row>
    <row r="3586" spans="1:11" ht="22.5" hidden="1" customHeight="1" x14ac:dyDescent="0.25">
      <c r="A3586" s="3">
        <v>2024</v>
      </c>
      <c r="B3586" s="3" t="s">
        <v>358</v>
      </c>
      <c r="C3586" s="5">
        <v>45348</v>
      </c>
      <c r="D3586" s="1" t="s">
        <v>2044</v>
      </c>
      <c r="E3586" s="3" t="s">
        <v>71</v>
      </c>
      <c r="G3586" s="2">
        <v>2050</v>
      </c>
      <c r="H3586" s="4">
        <f t="shared" si="56"/>
        <v>87098.980000000098</v>
      </c>
      <c r="J3586" s="3" t="s">
        <v>2780</v>
      </c>
    </row>
    <row r="3587" spans="1:11" ht="22.5" hidden="1" customHeight="1" x14ac:dyDescent="0.25">
      <c r="A3587" s="3">
        <v>2024</v>
      </c>
      <c r="B3587" s="3" t="s">
        <v>358</v>
      </c>
      <c r="C3587" s="5">
        <v>45348</v>
      </c>
      <c r="D3587" s="1" t="s">
        <v>462</v>
      </c>
      <c r="E3587" s="3" t="s">
        <v>71</v>
      </c>
      <c r="G3587" s="2">
        <v>3600</v>
      </c>
      <c r="H3587" s="4">
        <f t="shared" si="56"/>
        <v>83498.980000000098</v>
      </c>
      <c r="J3587" s="3" t="s">
        <v>2781</v>
      </c>
    </row>
    <row r="3588" spans="1:11" ht="22.5" hidden="1" customHeight="1" x14ac:dyDescent="0.25">
      <c r="A3588" s="3">
        <v>2024</v>
      </c>
      <c r="B3588" s="3" t="s">
        <v>358</v>
      </c>
      <c r="C3588" s="5">
        <v>45348</v>
      </c>
      <c r="D3588" s="1" t="s">
        <v>183</v>
      </c>
      <c r="E3588" s="3" t="s">
        <v>22</v>
      </c>
      <c r="F3588" s="2">
        <v>4750</v>
      </c>
      <c r="H3588" s="4">
        <f t="shared" si="56"/>
        <v>88248.980000000098</v>
      </c>
      <c r="J3588" s="3" t="s">
        <v>2767</v>
      </c>
    </row>
    <row r="3589" spans="1:11" ht="22.5" hidden="1" customHeight="1" x14ac:dyDescent="0.25">
      <c r="A3589" s="3">
        <v>2024</v>
      </c>
      <c r="B3589" s="3" t="s">
        <v>358</v>
      </c>
      <c r="C3589" s="5">
        <v>45348</v>
      </c>
      <c r="D3589" s="1" t="s">
        <v>513</v>
      </c>
      <c r="E3589" s="3" t="s">
        <v>71</v>
      </c>
      <c r="G3589" s="2">
        <v>3235</v>
      </c>
      <c r="H3589" s="4">
        <f t="shared" si="56"/>
        <v>85013.980000000098</v>
      </c>
      <c r="J3589" s="3" t="s">
        <v>2782</v>
      </c>
    </row>
    <row r="3590" spans="1:11" ht="22.5" hidden="1" customHeight="1" x14ac:dyDescent="0.25">
      <c r="A3590" s="3">
        <v>2024</v>
      </c>
      <c r="B3590" s="3" t="s">
        <v>358</v>
      </c>
      <c r="C3590" s="5">
        <v>45348</v>
      </c>
      <c r="D3590" s="1" t="s">
        <v>541</v>
      </c>
      <c r="E3590" s="3" t="s">
        <v>71</v>
      </c>
      <c r="G3590" s="2">
        <v>3628</v>
      </c>
      <c r="H3590" s="4">
        <f t="shared" si="56"/>
        <v>81385.980000000098</v>
      </c>
      <c r="J3590" s="3" t="s">
        <v>2783</v>
      </c>
    </row>
    <row r="3591" spans="1:11" ht="22.5" hidden="1" customHeight="1" x14ac:dyDescent="0.25">
      <c r="A3591" s="3">
        <v>2024</v>
      </c>
      <c r="B3591" s="3" t="s">
        <v>358</v>
      </c>
      <c r="C3591" s="5">
        <v>45348</v>
      </c>
      <c r="D3591" s="1" t="s">
        <v>151</v>
      </c>
      <c r="E3591" s="3" t="s">
        <v>22</v>
      </c>
      <c r="F3591" s="2">
        <v>2600</v>
      </c>
      <c r="H3591" s="4">
        <f t="shared" ref="H3591:H3654" si="57">H3590+F3591-G3591</f>
        <v>83985.980000000098</v>
      </c>
      <c r="J3591" s="3" t="s">
        <v>2766</v>
      </c>
    </row>
    <row r="3592" spans="1:11" ht="22.5" hidden="1" customHeight="1" x14ac:dyDescent="0.25">
      <c r="A3592" s="3">
        <v>2024</v>
      </c>
      <c r="B3592" s="3" t="s">
        <v>358</v>
      </c>
      <c r="C3592" s="5">
        <v>45348</v>
      </c>
      <c r="D3592" s="1" t="s">
        <v>151</v>
      </c>
      <c r="E3592" s="3" t="s">
        <v>71</v>
      </c>
      <c r="G3592" s="2">
        <v>31952.080000000002</v>
      </c>
      <c r="H3592" s="4">
        <f t="shared" si="57"/>
        <v>52033.900000000096</v>
      </c>
      <c r="J3592" s="3" t="s">
        <v>2778</v>
      </c>
    </row>
    <row r="3593" spans="1:11" ht="22.5" hidden="1" customHeight="1" x14ac:dyDescent="0.25">
      <c r="A3593" s="3">
        <v>2024</v>
      </c>
      <c r="B3593" s="3" t="s">
        <v>358</v>
      </c>
      <c r="C3593" s="5">
        <v>45349</v>
      </c>
      <c r="D3593" s="1" t="s">
        <v>45</v>
      </c>
      <c r="E3593" s="3" t="s">
        <v>22</v>
      </c>
      <c r="F3593" s="2">
        <v>25050</v>
      </c>
      <c r="H3593" s="4">
        <f t="shared" si="57"/>
        <v>77083.900000000096</v>
      </c>
      <c r="J3593" s="3" t="s">
        <v>2791</v>
      </c>
    </row>
    <row r="3594" spans="1:11" ht="22.5" hidden="1" customHeight="1" x14ac:dyDescent="0.25">
      <c r="A3594" s="3">
        <v>2024</v>
      </c>
      <c r="B3594" s="3" t="s">
        <v>358</v>
      </c>
      <c r="C3594" s="5">
        <v>45350</v>
      </c>
      <c r="D3594" s="1" t="s">
        <v>359</v>
      </c>
      <c r="E3594" s="3" t="s">
        <v>22</v>
      </c>
      <c r="F3594" s="2">
        <v>950</v>
      </c>
      <c r="H3594" s="4">
        <f t="shared" si="57"/>
        <v>78033.900000000096</v>
      </c>
      <c r="J3594" s="3" t="s">
        <v>2795</v>
      </c>
    </row>
    <row r="3595" spans="1:11" ht="22.5" hidden="1" customHeight="1" x14ac:dyDescent="0.25">
      <c r="A3595" s="3">
        <v>2024</v>
      </c>
      <c r="B3595" s="3" t="s">
        <v>358</v>
      </c>
      <c r="C3595" s="5">
        <v>45350</v>
      </c>
      <c r="D3595" s="1" t="s">
        <v>323</v>
      </c>
      <c r="E3595" s="3" t="s">
        <v>99</v>
      </c>
      <c r="G3595" s="2">
        <v>5000</v>
      </c>
      <c r="H3595" s="4">
        <f t="shared" si="57"/>
        <v>73033.900000000096</v>
      </c>
      <c r="J3595" s="3" t="s">
        <v>2792</v>
      </c>
    </row>
    <row r="3596" spans="1:11" ht="22.5" hidden="1" customHeight="1" x14ac:dyDescent="0.25">
      <c r="A3596" s="3">
        <v>2024</v>
      </c>
      <c r="B3596" s="3" t="s">
        <v>358</v>
      </c>
      <c r="C3596" s="5">
        <v>45350</v>
      </c>
      <c r="D3596" s="1" t="s">
        <v>285</v>
      </c>
      <c r="E3596" s="3" t="s">
        <v>99</v>
      </c>
      <c r="G3596" s="2">
        <v>2080</v>
      </c>
      <c r="H3596" s="4">
        <f t="shared" si="57"/>
        <v>70953.900000000096</v>
      </c>
      <c r="J3596" s="3" t="s">
        <v>2793</v>
      </c>
    </row>
    <row r="3597" spans="1:11" ht="22.5" hidden="1" customHeight="1" x14ac:dyDescent="0.25">
      <c r="A3597" s="3">
        <v>2024</v>
      </c>
      <c r="B3597" s="3" t="s">
        <v>358</v>
      </c>
      <c r="C3597" s="5">
        <v>45350</v>
      </c>
      <c r="D3597" s="1" t="s">
        <v>548</v>
      </c>
      <c r="E3597" s="3" t="s">
        <v>22</v>
      </c>
      <c r="F3597" s="2">
        <v>1350</v>
      </c>
      <c r="H3597" s="4">
        <f t="shared" si="57"/>
        <v>72303.900000000096</v>
      </c>
      <c r="J3597" s="3" t="s">
        <v>2796</v>
      </c>
    </row>
    <row r="3598" spans="1:11" s="24" customFormat="1" ht="22.5" hidden="1" customHeight="1" thickBot="1" x14ac:dyDescent="0.3">
      <c r="A3598" s="34">
        <v>2024</v>
      </c>
      <c r="B3598" s="34" t="s">
        <v>358</v>
      </c>
      <c r="C3598" s="19">
        <v>45351</v>
      </c>
      <c r="D3598" s="24" t="s">
        <v>39</v>
      </c>
      <c r="E3598" s="34" t="s">
        <v>22</v>
      </c>
      <c r="F3598" s="21">
        <v>1100</v>
      </c>
      <c r="G3598" s="21"/>
      <c r="H3598" s="22">
        <f t="shared" si="57"/>
        <v>73403.900000000096</v>
      </c>
      <c r="J3598" s="34" t="s">
        <v>2797</v>
      </c>
      <c r="K3598" s="20" t="s">
        <v>2798</v>
      </c>
    </row>
    <row r="3599" spans="1:11" ht="22.5" hidden="1" customHeight="1" x14ac:dyDescent="0.25">
      <c r="A3599" s="3">
        <v>2024</v>
      </c>
      <c r="B3599" s="3" t="s">
        <v>369</v>
      </c>
      <c r="C3599" s="5">
        <v>45354</v>
      </c>
      <c r="D3599" s="10" t="s">
        <v>461</v>
      </c>
      <c r="E3599" s="3" t="s">
        <v>22</v>
      </c>
      <c r="F3599" s="88">
        <v>6500</v>
      </c>
      <c r="G3599" s="88"/>
      <c r="H3599" s="4">
        <f t="shared" si="57"/>
        <v>79903.900000000096</v>
      </c>
      <c r="J3599" s="3" t="s">
        <v>2812</v>
      </c>
    </row>
    <row r="3600" spans="1:11" ht="22.5" hidden="1" customHeight="1" x14ac:dyDescent="0.25">
      <c r="A3600" s="3">
        <v>2024</v>
      </c>
      <c r="B3600" s="3" t="s">
        <v>369</v>
      </c>
      <c r="C3600" s="5">
        <v>45358</v>
      </c>
      <c r="D3600" s="10" t="s">
        <v>86</v>
      </c>
      <c r="E3600" s="3" t="s">
        <v>99</v>
      </c>
      <c r="G3600" s="2">
        <v>8063.7</v>
      </c>
      <c r="H3600" s="4">
        <f t="shared" si="57"/>
        <v>71840.200000000099</v>
      </c>
      <c r="J3600" s="3" t="s">
        <v>2806</v>
      </c>
    </row>
    <row r="3601" spans="1:11" ht="22.5" hidden="1" customHeight="1" x14ac:dyDescent="0.25">
      <c r="A3601" s="3">
        <v>2024</v>
      </c>
      <c r="B3601" s="3" t="s">
        <v>369</v>
      </c>
      <c r="C3601" s="5">
        <v>45358</v>
      </c>
      <c r="D3601" s="10" t="s">
        <v>2801</v>
      </c>
      <c r="E3601" s="3" t="s">
        <v>22</v>
      </c>
      <c r="F3601" s="2">
        <v>10600</v>
      </c>
      <c r="H3601" s="4">
        <f t="shared" si="57"/>
        <v>82440.200000000099</v>
      </c>
      <c r="J3601" s="3" t="s">
        <v>2805</v>
      </c>
    </row>
    <row r="3602" spans="1:11" ht="22.5" hidden="1" customHeight="1" x14ac:dyDescent="0.25">
      <c r="A3602" s="3">
        <v>2024</v>
      </c>
      <c r="B3602" s="3" t="s">
        <v>369</v>
      </c>
      <c r="C3602" s="5">
        <v>45362</v>
      </c>
      <c r="D3602" s="10" t="s">
        <v>151</v>
      </c>
      <c r="E3602" s="3" t="s">
        <v>22</v>
      </c>
      <c r="F3602" s="2">
        <v>2060</v>
      </c>
      <c r="H3602" s="4">
        <f t="shared" si="57"/>
        <v>84500.200000000099</v>
      </c>
      <c r="J3602" s="3" t="s">
        <v>2808</v>
      </c>
    </row>
    <row r="3603" spans="1:11" ht="22.5" hidden="1" customHeight="1" x14ac:dyDescent="0.25">
      <c r="A3603" s="3">
        <v>2024</v>
      </c>
      <c r="B3603" s="3" t="s">
        <v>369</v>
      </c>
      <c r="C3603" s="5">
        <v>45362</v>
      </c>
      <c r="D3603" s="10" t="s">
        <v>177</v>
      </c>
      <c r="E3603" s="3" t="s">
        <v>22</v>
      </c>
      <c r="F3603" s="2">
        <v>2460</v>
      </c>
      <c r="H3603" s="4">
        <f t="shared" si="57"/>
        <v>86960.200000000099</v>
      </c>
      <c r="J3603" s="3" t="s">
        <v>2809</v>
      </c>
      <c r="K3603" s="10" t="s">
        <v>2810</v>
      </c>
    </row>
    <row r="3604" spans="1:11" ht="22.5" hidden="1" customHeight="1" x14ac:dyDescent="0.25">
      <c r="A3604" s="3">
        <v>2024</v>
      </c>
      <c r="B3604" s="3" t="s">
        <v>369</v>
      </c>
      <c r="C3604" s="5">
        <v>45364</v>
      </c>
      <c r="D3604" s="10" t="s">
        <v>461</v>
      </c>
      <c r="E3604" s="3" t="s">
        <v>22</v>
      </c>
      <c r="F3604" s="2">
        <v>2650</v>
      </c>
      <c r="H3604" s="4">
        <f t="shared" si="57"/>
        <v>89610.200000000099</v>
      </c>
      <c r="J3604" s="3" t="s">
        <v>2865</v>
      </c>
    </row>
    <row r="3605" spans="1:11" ht="22.5" hidden="1" customHeight="1" x14ac:dyDescent="0.25">
      <c r="A3605" s="3">
        <v>2024</v>
      </c>
      <c r="B3605" s="3" t="s">
        <v>369</v>
      </c>
      <c r="C3605" s="5">
        <v>45364</v>
      </c>
      <c r="D3605" s="10" t="s">
        <v>613</v>
      </c>
      <c r="E3605" s="3" t="s">
        <v>22</v>
      </c>
      <c r="F3605" s="2">
        <v>14832.56</v>
      </c>
      <c r="H3605" s="4">
        <f t="shared" si="57"/>
        <v>104442.7600000001</v>
      </c>
      <c r="J3605" s="3" t="s">
        <v>2827</v>
      </c>
    </row>
    <row r="3606" spans="1:11" ht="22.5" hidden="1" customHeight="1" x14ac:dyDescent="0.25">
      <c r="A3606" s="3">
        <v>2024</v>
      </c>
      <c r="B3606" s="3" t="s">
        <v>369</v>
      </c>
      <c r="C3606" s="5">
        <v>45365</v>
      </c>
      <c r="D3606" s="10" t="s">
        <v>1446</v>
      </c>
      <c r="E3606" s="3" t="s">
        <v>22</v>
      </c>
      <c r="F3606" s="25">
        <v>120000</v>
      </c>
      <c r="H3606" s="4">
        <f t="shared" si="57"/>
        <v>224442.7600000001</v>
      </c>
      <c r="J3606" s="3" t="s">
        <v>3377</v>
      </c>
      <c r="K3606" s="10" t="s">
        <v>2807</v>
      </c>
    </row>
    <row r="3607" spans="1:11" ht="22.5" hidden="1" customHeight="1" x14ac:dyDescent="0.25">
      <c r="A3607" s="3">
        <v>2024</v>
      </c>
      <c r="B3607" s="3" t="s">
        <v>369</v>
      </c>
      <c r="C3607" s="5">
        <v>45366</v>
      </c>
      <c r="D3607" s="10" t="s">
        <v>2440</v>
      </c>
      <c r="E3607" s="3" t="s">
        <v>22</v>
      </c>
      <c r="F3607" s="2">
        <v>1400</v>
      </c>
      <c r="H3607" s="4">
        <f t="shared" si="57"/>
        <v>225842.7600000001</v>
      </c>
      <c r="J3607" s="3" t="s">
        <v>2811</v>
      </c>
    </row>
    <row r="3608" spans="1:11" ht="22.5" hidden="1" customHeight="1" x14ac:dyDescent="0.25">
      <c r="A3608" s="3">
        <v>2024</v>
      </c>
      <c r="B3608" s="3" t="s">
        <v>369</v>
      </c>
      <c r="C3608" s="5">
        <v>45366</v>
      </c>
      <c r="D3608" s="10" t="s">
        <v>1925</v>
      </c>
      <c r="E3608" s="3" t="s">
        <v>22</v>
      </c>
      <c r="F3608" s="88">
        <v>2800</v>
      </c>
      <c r="G3608" s="88"/>
      <c r="H3608" s="4">
        <f t="shared" si="57"/>
        <v>228642.7600000001</v>
      </c>
      <c r="J3608" s="3" t="s">
        <v>2867</v>
      </c>
    </row>
    <row r="3609" spans="1:11" ht="22.5" hidden="1" customHeight="1" x14ac:dyDescent="0.25">
      <c r="A3609" s="3">
        <v>2024</v>
      </c>
      <c r="B3609" s="3" t="s">
        <v>369</v>
      </c>
      <c r="C3609" s="5">
        <v>45366</v>
      </c>
      <c r="D3609" s="10" t="s">
        <v>112</v>
      </c>
      <c r="E3609" s="3" t="s">
        <v>99</v>
      </c>
      <c r="F3609" s="88"/>
      <c r="G3609" s="88">
        <v>25.4</v>
      </c>
      <c r="H3609" s="4">
        <f t="shared" si="57"/>
        <v>228617.3600000001</v>
      </c>
      <c r="J3609" s="3" t="s">
        <v>2824</v>
      </c>
    </row>
    <row r="3610" spans="1:11" ht="22.5" hidden="1" customHeight="1" x14ac:dyDescent="0.25">
      <c r="A3610" s="3">
        <v>2024</v>
      </c>
      <c r="B3610" s="3" t="s">
        <v>369</v>
      </c>
      <c r="C3610" s="5">
        <v>45366</v>
      </c>
      <c r="D3610" s="10" t="s">
        <v>42</v>
      </c>
      <c r="E3610" s="3" t="s">
        <v>99</v>
      </c>
      <c r="G3610" s="25">
        <v>1660</v>
      </c>
      <c r="H3610" s="4">
        <f t="shared" si="57"/>
        <v>226957.3600000001</v>
      </c>
      <c r="J3610" s="3" t="s">
        <v>3387</v>
      </c>
    </row>
    <row r="3611" spans="1:11" ht="22.5" hidden="1" customHeight="1" x14ac:dyDescent="0.25">
      <c r="A3611" s="3">
        <v>2024</v>
      </c>
      <c r="B3611" s="3" t="s">
        <v>369</v>
      </c>
      <c r="C3611" s="5">
        <v>45366</v>
      </c>
      <c r="D3611" s="10" t="s">
        <v>42</v>
      </c>
      <c r="E3611" s="3" t="s">
        <v>99</v>
      </c>
      <c r="G3611" s="25">
        <v>15</v>
      </c>
      <c r="H3611" s="4">
        <f t="shared" si="57"/>
        <v>226942.3600000001</v>
      </c>
      <c r="J3611" s="3" t="s">
        <v>3388</v>
      </c>
    </row>
    <row r="3612" spans="1:11" ht="22.5" hidden="1" customHeight="1" x14ac:dyDescent="0.25">
      <c r="A3612" s="3">
        <v>2024</v>
      </c>
      <c r="B3612" s="3" t="s">
        <v>369</v>
      </c>
      <c r="C3612" s="5">
        <v>45366</v>
      </c>
      <c r="D3612" s="10" t="s">
        <v>35</v>
      </c>
      <c r="E3612" s="3" t="s">
        <v>99</v>
      </c>
      <c r="G3612" s="2">
        <v>216</v>
      </c>
      <c r="H3612" s="4">
        <f t="shared" si="57"/>
        <v>226726.3600000001</v>
      </c>
      <c r="J3612" s="3" t="s">
        <v>2823</v>
      </c>
    </row>
    <row r="3613" spans="1:11" ht="22.5" hidden="1" customHeight="1" x14ac:dyDescent="0.25">
      <c r="A3613" s="3">
        <v>2024</v>
      </c>
      <c r="B3613" s="3" t="s">
        <v>369</v>
      </c>
      <c r="C3613" s="5">
        <v>45366</v>
      </c>
      <c r="D3613" s="10" t="s">
        <v>615</v>
      </c>
      <c r="E3613" s="3" t="s">
        <v>99</v>
      </c>
      <c r="G3613" s="2">
        <v>600</v>
      </c>
      <c r="H3613" s="4">
        <f t="shared" si="57"/>
        <v>226126.3600000001</v>
      </c>
      <c r="J3613" s="3" t="s">
        <v>2818</v>
      </c>
    </row>
    <row r="3614" spans="1:11" ht="22.5" hidden="1" customHeight="1" x14ac:dyDescent="0.25">
      <c r="A3614" s="3">
        <v>2024</v>
      </c>
      <c r="B3614" s="3" t="s">
        <v>369</v>
      </c>
      <c r="C3614" s="5">
        <v>45366</v>
      </c>
      <c r="D3614" s="10" t="s">
        <v>323</v>
      </c>
      <c r="E3614" s="3" t="s">
        <v>99</v>
      </c>
      <c r="G3614" s="2">
        <v>5000</v>
      </c>
      <c r="H3614" s="4">
        <f t="shared" si="57"/>
        <v>221126.3600000001</v>
      </c>
      <c r="J3614" s="3" t="s">
        <v>2819</v>
      </c>
    </row>
    <row r="3615" spans="1:11" ht="22.5" hidden="1" customHeight="1" x14ac:dyDescent="0.25">
      <c r="A3615" s="3">
        <v>2024</v>
      </c>
      <c r="B3615" s="3" t="s">
        <v>369</v>
      </c>
      <c r="C3615" s="5">
        <v>45366</v>
      </c>
      <c r="D3615" s="10" t="s">
        <v>30</v>
      </c>
      <c r="E3615" s="3" t="s">
        <v>99</v>
      </c>
      <c r="G3615" s="2">
        <v>173.5</v>
      </c>
      <c r="H3615" s="4">
        <f t="shared" si="57"/>
        <v>220952.8600000001</v>
      </c>
      <c r="J3615" s="3" t="s">
        <v>2825</v>
      </c>
    </row>
    <row r="3616" spans="1:11" ht="22.5" hidden="1" customHeight="1" x14ac:dyDescent="0.25">
      <c r="A3616" s="3">
        <v>2024</v>
      </c>
      <c r="B3616" s="3" t="s">
        <v>369</v>
      </c>
      <c r="C3616" s="5">
        <v>45366</v>
      </c>
      <c r="D3616" s="10" t="s">
        <v>376</v>
      </c>
      <c r="E3616" s="3" t="s">
        <v>71</v>
      </c>
      <c r="G3616" s="2">
        <v>1200</v>
      </c>
      <c r="H3616" s="4">
        <f t="shared" si="57"/>
        <v>219752.8600000001</v>
      </c>
      <c r="J3616" s="3" t="s">
        <v>2826</v>
      </c>
    </row>
    <row r="3617" spans="1:11" ht="22.5" hidden="1" customHeight="1" x14ac:dyDescent="0.25">
      <c r="A3617" s="3">
        <v>2024</v>
      </c>
      <c r="B3617" s="3" t="s">
        <v>369</v>
      </c>
      <c r="C3617" s="5">
        <v>45370</v>
      </c>
      <c r="D3617" s="10" t="s">
        <v>405</v>
      </c>
      <c r="E3617" s="3" t="s">
        <v>71</v>
      </c>
      <c r="G3617" s="2">
        <v>30363.59</v>
      </c>
      <c r="H3617" s="4">
        <f t="shared" si="57"/>
        <v>189389.27000000011</v>
      </c>
      <c r="J3617" s="3" t="s">
        <v>2820</v>
      </c>
    </row>
    <row r="3618" spans="1:11" ht="22.5" hidden="1" customHeight="1" x14ac:dyDescent="0.25">
      <c r="A3618" s="3">
        <v>2024</v>
      </c>
      <c r="B3618" s="3" t="s">
        <v>369</v>
      </c>
      <c r="C3618" s="5">
        <v>45373</v>
      </c>
      <c r="D3618" s="10" t="s">
        <v>461</v>
      </c>
      <c r="E3618" s="3" t="s">
        <v>22</v>
      </c>
      <c r="F3618" s="88">
        <v>10400</v>
      </c>
      <c r="G3618" s="88"/>
      <c r="H3618" s="4">
        <f t="shared" si="57"/>
        <v>199789.27000000011</v>
      </c>
      <c r="J3618" s="3" t="s">
        <v>2866</v>
      </c>
    </row>
    <row r="3619" spans="1:11" ht="22.5" hidden="1" customHeight="1" x14ac:dyDescent="0.25">
      <c r="A3619" s="3">
        <v>2024</v>
      </c>
      <c r="B3619" s="3" t="s">
        <v>369</v>
      </c>
      <c r="C3619" s="5">
        <v>45373</v>
      </c>
      <c r="D3619" s="10" t="s">
        <v>183</v>
      </c>
      <c r="E3619" s="3" t="s">
        <v>22</v>
      </c>
      <c r="F3619" s="2">
        <v>7300</v>
      </c>
      <c r="H3619" s="4">
        <f t="shared" si="57"/>
        <v>207089.27000000011</v>
      </c>
      <c r="J3619" s="3" t="s">
        <v>2829</v>
      </c>
    </row>
    <row r="3620" spans="1:11" ht="22.5" hidden="1" customHeight="1" x14ac:dyDescent="0.25">
      <c r="A3620" s="3">
        <v>2024</v>
      </c>
      <c r="B3620" s="3" t="s">
        <v>369</v>
      </c>
      <c r="C3620" s="5">
        <v>45376</v>
      </c>
      <c r="D3620" s="10" t="s">
        <v>323</v>
      </c>
      <c r="E3620" s="3" t="s">
        <v>99</v>
      </c>
      <c r="G3620" s="2">
        <v>5000</v>
      </c>
      <c r="H3620" s="4">
        <f t="shared" si="57"/>
        <v>202089.27000000011</v>
      </c>
      <c r="J3620" s="3" t="s">
        <v>2830</v>
      </c>
    </row>
    <row r="3621" spans="1:11" ht="22.5" hidden="1" customHeight="1" x14ac:dyDescent="0.25">
      <c r="A3621" s="3">
        <v>2024</v>
      </c>
      <c r="B3621" s="3" t="s">
        <v>369</v>
      </c>
      <c r="C3621" s="5">
        <v>45377</v>
      </c>
      <c r="D3621" s="10" t="s">
        <v>576</v>
      </c>
      <c r="E3621" s="3" t="s">
        <v>71</v>
      </c>
      <c r="G3621" s="2">
        <v>2400</v>
      </c>
      <c r="H3621" s="4">
        <f t="shared" si="57"/>
        <v>199689.27000000011</v>
      </c>
      <c r="J3621" s="3" t="s">
        <v>2832</v>
      </c>
    </row>
    <row r="3622" spans="1:11" ht="22.5" hidden="1" customHeight="1" x14ac:dyDescent="0.25">
      <c r="A3622" s="3">
        <v>2024</v>
      </c>
      <c r="B3622" s="3" t="s">
        <v>369</v>
      </c>
      <c r="C3622" s="5">
        <v>45377</v>
      </c>
      <c r="D3622" s="10" t="s">
        <v>2662</v>
      </c>
      <c r="E3622" s="3" t="s">
        <v>71</v>
      </c>
      <c r="G3622" s="2">
        <v>1700</v>
      </c>
      <c r="H3622" s="4">
        <f t="shared" si="57"/>
        <v>197989.27000000011</v>
      </c>
      <c r="J3622" s="3" t="s">
        <v>2833</v>
      </c>
    </row>
    <row r="3623" spans="1:11" ht="22.5" hidden="1" customHeight="1" x14ac:dyDescent="0.25">
      <c r="A3623" s="3">
        <v>2024</v>
      </c>
      <c r="B3623" s="3" t="s">
        <v>369</v>
      </c>
      <c r="C3623" s="5">
        <v>45377</v>
      </c>
      <c r="D3623" s="10" t="s">
        <v>261</v>
      </c>
      <c r="E3623" s="3" t="s">
        <v>71</v>
      </c>
      <c r="G3623" s="2">
        <v>4050</v>
      </c>
      <c r="H3623" s="4">
        <f t="shared" si="57"/>
        <v>193939.27000000011</v>
      </c>
      <c r="J3623" s="3" t="s">
        <v>2838</v>
      </c>
    </row>
    <row r="3624" spans="1:11" ht="22.5" hidden="1" customHeight="1" x14ac:dyDescent="0.25">
      <c r="A3624" s="3">
        <v>2024</v>
      </c>
      <c r="B3624" s="3" t="s">
        <v>369</v>
      </c>
      <c r="C3624" s="5">
        <v>45377</v>
      </c>
      <c r="D3624" s="10" t="s">
        <v>396</v>
      </c>
      <c r="E3624" s="3" t="s">
        <v>71</v>
      </c>
      <c r="G3624" s="2">
        <v>700</v>
      </c>
      <c r="H3624" s="4">
        <f t="shared" si="57"/>
        <v>193239.27000000011</v>
      </c>
      <c r="J3624" s="3" t="s">
        <v>2839</v>
      </c>
    </row>
    <row r="3625" spans="1:11" ht="22.5" hidden="1" customHeight="1" x14ac:dyDescent="0.25">
      <c r="A3625" s="3">
        <v>2024</v>
      </c>
      <c r="B3625" s="3" t="s">
        <v>369</v>
      </c>
      <c r="C3625" s="5">
        <v>45377</v>
      </c>
      <c r="D3625" s="10" t="s">
        <v>2828</v>
      </c>
      <c r="E3625" s="3" t="s">
        <v>71</v>
      </c>
      <c r="G3625" s="2">
        <v>20347</v>
      </c>
      <c r="H3625" s="4">
        <f t="shared" si="57"/>
        <v>172892.27000000011</v>
      </c>
      <c r="J3625" s="3" t="s">
        <v>2834</v>
      </c>
      <c r="K3625" s="10" t="s">
        <v>2852</v>
      </c>
    </row>
    <row r="3626" spans="1:11" ht="22.5" hidden="1" customHeight="1" x14ac:dyDescent="0.25">
      <c r="A3626" s="3">
        <v>2024</v>
      </c>
      <c r="B3626" s="3" t="s">
        <v>369</v>
      </c>
      <c r="C3626" s="5">
        <v>45377</v>
      </c>
      <c r="D3626" s="10" t="s">
        <v>1842</v>
      </c>
      <c r="E3626" s="3" t="s">
        <v>71</v>
      </c>
      <c r="G3626" s="2">
        <v>2650</v>
      </c>
      <c r="H3626" s="4">
        <f t="shared" si="57"/>
        <v>170242.27000000011</v>
      </c>
      <c r="J3626" s="3" t="s">
        <v>2835</v>
      </c>
    </row>
    <row r="3627" spans="1:11" ht="22.5" hidden="1" customHeight="1" x14ac:dyDescent="0.25">
      <c r="A3627" s="3">
        <v>2024</v>
      </c>
      <c r="B3627" s="3" t="s">
        <v>369</v>
      </c>
      <c r="C3627" s="5">
        <v>45377</v>
      </c>
      <c r="D3627" s="10" t="s">
        <v>1505</v>
      </c>
      <c r="E3627" s="3" t="s">
        <v>71</v>
      </c>
      <c r="G3627" s="2">
        <v>12030</v>
      </c>
      <c r="H3627" s="4">
        <f t="shared" si="57"/>
        <v>158212.27000000011</v>
      </c>
      <c r="J3627" s="3" t="s">
        <v>2836</v>
      </c>
    </row>
    <row r="3628" spans="1:11" ht="22.5" hidden="1" customHeight="1" x14ac:dyDescent="0.25">
      <c r="A3628" s="3">
        <v>2024</v>
      </c>
      <c r="B3628" s="3" t="s">
        <v>369</v>
      </c>
      <c r="C3628" s="5">
        <v>45377</v>
      </c>
      <c r="D3628" s="10" t="s">
        <v>385</v>
      </c>
      <c r="E3628" s="3" t="s">
        <v>71</v>
      </c>
      <c r="G3628" s="2">
        <v>12747.6</v>
      </c>
      <c r="H3628" s="4">
        <f t="shared" si="57"/>
        <v>145464.6700000001</v>
      </c>
      <c r="J3628" s="3" t="s">
        <v>2831</v>
      </c>
    </row>
    <row r="3629" spans="1:11" ht="22.5" hidden="1" customHeight="1" x14ac:dyDescent="0.25">
      <c r="A3629" s="3">
        <v>2024</v>
      </c>
      <c r="B3629" s="3" t="s">
        <v>369</v>
      </c>
      <c r="C3629" s="5">
        <v>45377</v>
      </c>
      <c r="D3629" s="10" t="s">
        <v>111</v>
      </c>
      <c r="E3629" s="3" t="s">
        <v>71</v>
      </c>
      <c r="G3629" s="2">
        <v>4549.37</v>
      </c>
      <c r="H3629" s="4">
        <f t="shared" si="57"/>
        <v>140915.3000000001</v>
      </c>
      <c r="J3629" s="3" t="s">
        <v>2837</v>
      </c>
    </row>
    <row r="3630" spans="1:11" ht="22.5" hidden="1" customHeight="1" x14ac:dyDescent="0.25">
      <c r="A3630" s="3">
        <v>2024</v>
      </c>
      <c r="B3630" s="3" t="s">
        <v>369</v>
      </c>
      <c r="C3630" s="5">
        <v>45377</v>
      </c>
      <c r="D3630" s="10" t="s">
        <v>2044</v>
      </c>
      <c r="E3630" s="3" t="s">
        <v>71</v>
      </c>
      <c r="G3630" s="2">
        <v>2100</v>
      </c>
      <c r="H3630" s="4">
        <f t="shared" si="57"/>
        <v>138815.3000000001</v>
      </c>
      <c r="J3630" s="3" t="s">
        <v>2840</v>
      </c>
    </row>
    <row r="3631" spans="1:11" ht="22.5" hidden="1" customHeight="1" x14ac:dyDescent="0.25">
      <c r="A3631" s="3">
        <v>2024</v>
      </c>
      <c r="B3631" s="3" t="s">
        <v>369</v>
      </c>
      <c r="C3631" s="5">
        <v>45377</v>
      </c>
      <c r="D3631" s="10" t="s">
        <v>1156</v>
      </c>
      <c r="E3631" s="3" t="s">
        <v>71</v>
      </c>
      <c r="G3631" s="2">
        <v>14637.75</v>
      </c>
      <c r="H3631" s="4">
        <f t="shared" si="57"/>
        <v>124177.5500000001</v>
      </c>
      <c r="J3631" s="3" t="s">
        <v>2841</v>
      </c>
    </row>
    <row r="3632" spans="1:11" ht="22.5" hidden="1" customHeight="1" x14ac:dyDescent="0.25">
      <c r="A3632" s="3">
        <v>2024</v>
      </c>
      <c r="B3632" s="3" t="s">
        <v>369</v>
      </c>
      <c r="C3632" s="5">
        <v>45377</v>
      </c>
      <c r="D3632" s="10" t="s">
        <v>462</v>
      </c>
      <c r="E3632" s="3" t="s">
        <v>71</v>
      </c>
      <c r="G3632" s="2">
        <v>8800</v>
      </c>
      <c r="H3632" s="4">
        <f t="shared" si="57"/>
        <v>115377.5500000001</v>
      </c>
      <c r="J3632" s="3" t="s">
        <v>2842</v>
      </c>
    </row>
    <row r="3633" spans="1:11" ht="22.5" hidden="1" customHeight="1" x14ac:dyDescent="0.25">
      <c r="A3633" s="3">
        <v>2024</v>
      </c>
      <c r="B3633" s="3" t="s">
        <v>369</v>
      </c>
      <c r="C3633" s="5">
        <v>45377</v>
      </c>
      <c r="D3633" s="10" t="s">
        <v>513</v>
      </c>
      <c r="E3633" s="3" t="s">
        <v>71</v>
      </c>
      <c r="G3633" s="2">
        <v>8755</v>
      </c>
      <c r="H3633" s="4">
        <f t="shared" si="57"/>
        <v>106622.5500000001</v>
      </c>
      <c r="J3633" s="3" t="s">
        <v>2843</v>
      </c>
    </row>
    <row r="3634" spans="1:11" ht="22.5" hidden="1" customHeight="1" x14ac:dyDescent="0.25">
      <c r="A3634" s="3">
        <v>2024</v>
      </c>
      <c r="B3634" s="3" t="s">
        <v>369</v>
      </c>
      <c r="C3634" s="5">
        <v>45377</v>
      </c>
      <c r="D3634" s="10" t="s">
        <v>541</v>
      </c>
      <c r="E3634" s="3" t="s">
        <v>71</v>
      </c>
      <c r="G3634" s="2">
        <v>11498</v>
      </c>
      <c r="H3634" s="4">
        <f t="shared" si="57"/>
        <v>95124.550000000105</v>
      </c>
      <c r="J3634" s="3" t="s">
        <v>2845</v>
      </c>
    </row>
    <row r="3635" spans="1:11" ht="22.5" hidden="1" customHeight="1" x14ac:dyDescent="0.25">
      <c r="A3635" s="3">
        <v>2024</v>
      </c>
      <c r="B3635" s="3" t="s">
        <v>369</v>
      </c>
      <c r="C3635" s="5">
        <v>45377</v>
      </c>
      <c r="D3635" s="10" t="s">
        <v>151</v>
      </c>
      <c r="E3635" s="3" t="s">
        <v>71</v>
      </c>
      <c r="G3635" s="2">
        <v>19344.5</v>
      </c>
      <c r="H3635" s="4">
        <f t="shared" si="57"/>
        <v>75780.050000000105</v>
      </c>
      <c r="J3635" s="3" t="s">
        <v>2844</v>
      </c>
    </row>
    <row r="3636" spans="1:11" ht="22.5" hidden="1" customHeight="1" x14ac:dyDescent="0.25">
      <c r="A3636" s="3">
        <v>2024</v>
      </c>
      <c r="B3636" s="3" t="s">
        <v>369</v>
      </c>
      <c r="C3636" s="5">
        <v>45377</v>
      </c>
      <c r="D3636" s="10" t="s">
        <v>2508</v>
      </c>
      <c r="E3636" s="3" t="s">
        <v>71</v>
      </c>
      <c r="G3636" s="2">
        <v>16389.5</v>
      </c>
      <c r="H3636" s="4">
        <f t="shared" si="57"/>
        <v>59390.550000000105</v>
      </c>
      <c r="J3636" s="3" t="s">
        <v>2846</v>
      </c>
    </row>
    <row r="3637" spans="1:11" ht="22.5" hidden="1" customHeight="1" x14ac:dyDescent="0.25">
      <c r="A3637" s="3">
        <v>2024</v>
      </c>
      <c r="B3637" s="3" t="s">
        <v>369</v>
      </c>
      <c r="C3637" s="5">
        <v>45377</v>
      </c>
      <c r="D3637" s="10" t="s">
        <v>538</v>
      </c>
      <c r="E3637" s="3" t="s">
        <v>71</v>
      </c>
      <c r="G3637" s="2">
        <v>8300</v>
      </c>
      <c r="H3637" s="4">
        <f t="shared" si="57"/>
        <v>51090.550000000105</v>
      </c>
      <c r="J3637" s="3" t="s">
        <v>2847</v>
      </c>
    </row>
    <row r="3638" spans="1:11" ht="22.5" hidden="1" customHeight="1" x14ac:dyDescent="0.25">
      <c r="A3638" s="3">
        <v>2024</v>
      </c>
      <c r="B3638" s="3" t="s">
        <v>369</v>
      </c>
      <c r="C3638" s="5">
        <v>45377</v>
      </c>
      <c r="D3638" s="10" t="s">
        <v>551</v>
      </c>
      <c r="E3638" s="3" t="s">
        <v>71</v>
      </c>
      <c r="G3638" s="2">
        <v>1380</v>
      </c>
      <c r="H3638" s="4">
        <f t="shared" si="57"/>
        <v>49710.550000000105</v>
      </c>
      <c r="J3638" s="3" t="s">
        <v>2848</v>
      </c>
    </row>
    <row r="3639" spans="1:11" ht="22.5" hidden="1" customHeight="1" x14ac:dyDescent="0.25">
      <c r="A3639" s="3">
        <v>2024</v>
      </c>
      <c r="B3639" s="3" t="s">
        <v>369</v>
      </c>
      <c r="C3639" s="5">
        <v>45379</v>
      </c>
      <c r="D3639" s="10" t="s">
        <v>562</v>
      </c>
      <c r="E3639" s="3" t="s">
        <v>71</v>
      </c>
      <c r="G3639" s="2">
        <v>348.95</v>
      </c>
      <c r="H3639" s="4">
        <f t="shared" si="57"/>
        <v>49361.600000000108</v>
      </c>
      <c r="J3639" s="3" t="s">
        <v>2854</v>
      </c>
    </row>
    <row r="3640" spans="1:11" ht="22.5" hidden="1" customHeight="1" x14ac:dyDescent="0.25">
      <c r="A3640" s="3">
        <v>2024</v>
      </c>
      <c r="B3640" s="3" t="s">
        <v>369</v>
      </c>
      <c r="C3640" s="5">
        <v>45379</v>
      </c>
      <c r="D3640" s="10" t="s">
        <v>285</v>
      </c>
      <c r="E3640" s="3" t="s">
        <v>99</v>
      </c>
      <c r="G3640" s="2">
        <v>2080</v>
      </c>
      <c r="H3640" s="4">
        <f t="shared" si="57"/>
        <v>47281.600000000108</v>
      </c>
      <c r="J3640" s="3" t="s">
        <v>2855</v>
      </c>
    </row>
    <row r="3641" spans="1:11" ht="22.5" hidden="1" customHeight="1" x14ac:dyDescent="0.25">
      <c r="A3641" s="3">
        <v>2024</v>
      </c>
      <c r="B3641" s="3" t="s">
        <v>369</v>
      </c>
      <c r="C3641" s="5">
        <v>45379</v>
      </c>
      <c r="D3641" s="10" t="s">
        <v>547</v>
      </c>
      <c r="E3641" s="3" t="s">
        <v>71</v>
      </c>
      <c r="G3641" s="2">
        <v>540</v>
      </c>
      <c r="H3641" s="4">
        <f t="shared" si="57"/>
        <v>46741.600000000108</v>
      </c>
      <c r="J3641" s="3" t="s">
        <v>2853</v>
      </c>
    </row>
    <row r="3642" spans="1:11" s="24" customFormat="1" ht="22.5" hidden="1" customHeight="1" thickBot="1" x14ac:dyDescent="0.3">
      <c r="A3642" s="34">
        <v>2024</v>
      </c>
      <c r="B3642" s="34" t="s">
        <v>369</v>
      </c>
      <c r="C3642" s="19">
        <v>45381</v>
      </c>
      <c r="D3642" s="20" t="s">
        <v>359</v>
      </c>
      <c r="E3642" s="34" t="s">
        <v>22</v>
      </c>
      <c r="F3642" s="21">
        <v>1180</v>
      </c>
      <c r="G3642" s="21"/>
      <c r="H3642" s="22">
        <f t="shared" si="57"/>
        <v>47921.600000000108</v>
      </c>
      <c r="J3642" s="34" t="s">
        <v>2860</v>
      </c>
      <c r="K3642" s="20"/>
    </row>
    <row r="3643" spans="1:11" ht="22.5" hidden="1" customHeight="1" x14ac:dyDescent="0.25">
      <c r="A3643" s="3">
        <v>2024</v>
      </c>
      <c r="B3643" s="3" t="s">
        <v>389</v>
      </c>
      <c r="C3643" s="5">
        <v>45384</v>
      </c>
      <c r="D3643" s="10" t="s">
        <v>461</v>
      </c>
      <c r="E3643" s="3" t="s">
        <v>71</v>
      </c>
      <c r="F3643" s="88">
        <v>6600</v>
      </c>
      <c r="G3643" s="88"/>
      <c r="H3643" s="4">
        <f t="shared" si="57"/>
        <v>54521.600000000108</v>
      </c>
      <c r="I3643" s="1" t="s">
        <v>461</v>
      </c>
      <c r="J3643" s="3" t="s">
        <v>2940</v>
      </c>
    </row>
    <row r="3644" spans="1:11" ht="22.5" hidden="1" customHeight="1" x14ac:dyDescent="0.25">
      <c r="A3644" s="3">
        <v>2024</v>
      </c>
      <c r="B3644" s="3" t="s">
        <v>389</v>
      </c>
      <c r="C3644" s="5">
        <v>45384</v>
      </c>
      <c r="D3644" s="10" t="s">
        <v>615</v>
      </c>
      <c r="E3644" s="3" t="s">
        <v>99</v>
      </c>
      <c r="G3644" s="2">
        <v>600</v>
      </c>
      <c r="H3644" s="4">
        <f t="shared" si="57"/>
        <v>53921.600000000108</v>
      </c>
      <c r="J3644" s="3" t="s">
        <v>2872</v>
      </c>
    </row>
    <row r="3645" spans="1:11" ht="22.5" hidden="1" customHeight="1" x14ac:dyDescent="0.25">
      <c r="A3645" s="3">
        <v>2024</v>
      </c>
      <c r="B3645" s="3" t="s">
        <v>389</v>
      </c>
      <c r="C3645" s="5">
        <v>45384</v>
      </c>
      <c r="D3645" s="10" t="s">
        <v>376</v>
      </c>
      <c r="E3645" s="3" t="s">
        <v>71</v>
      </c>
      <c r="G3645" s="2">
        <v>1200</v>
      </c>
      <c r="H3645" s="4">
        <f t="shared" si="57"/>
        <v>52721.600000000108</v>
      </c>
      <c r="J3645" s="3" t="s">
        <v>2871</v>
      </c>
    </row>
    <row r="3646" spans="1:11" ht="22.5" hidden="1" customHeight="1" x14ac:dyDescent="0.25">
      <c r="A3646" s="3">
        <v>2024</v>
      </c>
      <c r="B3646" s="3" t="s">
        <v>389</v>
      </c>
      <c r="C3646" s="5">
        <v>45385</v>
      </c>
      <c r="D3646" s="10" t="s">
        <v>323</v>
      </c>
      <c r="E3646" s="3" t="s">
        <v>99</v>
      </c>
      <c r="G3646" s="2">
        <v>5000</v>
      </c>
      <c r="H3646" s="4">
        <f t="shared" si="57"/>
        <v>47721.600000000108</v>
      </c>
      <c r="J3646" s="3" t="s">
        <v>2873</v>
      </c>
    </row>
    <row r="3647" spans="1:11" ht="22.5" hidden="1" customHeight="1" x14ac:dyDescent="0.25">
      <c r="A3647" s="3">
        <v>2024</v>
      </c>
      <c r="B3647" s="3" t="s">
        <v>389</v>
      </c>
      <c r="C3647" s="5">
        <v>45387</v>
      </c>
      <c r="D3647" s="10" t="s">
        <v>2440</v>
      </c>
      <c r="E3647" s="3" t="s">
        <v>22</v>
      </c>
      <c r="F3647" s="2">
        <v>1350</v>
      </c>
      <c r="H3647" s="4">
        <f t="shared" si="57"/>
        <v>49071.600000000108</v>
      </c>
      <c r="J3647" s="3" t="s">
        <v>2887</v>
      </c>
    </row>
    <row r="3648" spans="1:11" ht="22.5" hidden="1" customHeight="1" x14ac:dyDescent="0.25">
      <c r="A3648" s="3">
        <v>2024</v>
      </c>
      <c r="B3648" s="3" t="s">
        <v>389</v>
      </c>
      <c r="C3648" s="5">
        <v>45388</v>
      </c>
      <c r="D3648" s="10" t="s">
        <v>323</v>
      </c>
      <c r="E3648" s="3" t="s">
        <v>99</v>
      </c>
      <c r="G3648" s="2">
        <v>10000</v>
      </c>
      <c r="H3648" s="4">
        <f t="shared" si="57"/>
        <v>39071.600000000108</v>
      </c>
      <c r="J3648" s="3" t="s">
        <v>2876</v>
      </c>
    </row>
    <row r="3649" spans="1:11" ht="22.5" hidden="1" customHeight="1" x14ac:dyDescent="0.25">
      <c r="A3649" s="3">
        <v>2024</v>
      </c>
      <c r="B3649" s="3" t="s">
        <v>389</v>
      </c>
      <c r="C3649" s="5">
        <v>45388</v>
      </c>
      <c r="D3649" s="10" t="s">
        <v>1479</v>
      </c>
      <c r="E3649" s="3" t="s">
        <v>99</v>
      </c>
      <c r="G3649" s="2">
        <v>1800</v>
      </c>
      <c r="H3649" s="4">
        <f t="shared" si="57"/>
        <v>37271.600000000108</v>
      </c>
      <c r="J3649" s="3" t="s">
        <v>2875</v>
      </c>
    </row>
    <row r="3650" spans="1:11" ht="22.5" hidden="1" customHeight="1" x14ac:dyDescent="0.25">
      <c r="A3650" s="3">
        <v>2024</v>
      </c>
      <c r="B3650" s="3" t="s">
        <v>389</v>
      </c>
      <c r="C3650" s="5">
        <v>45388</v>
      </c>
      <c r="D3650" s="10" t="s">
        <v>86</v>
      </c>
      <c r="E3650" s="3" t="s">
        <v>99</v>
      </c>
      <c r="G3650" s="2">
        <v>8305.4</v>
      </c>
      <c r="H3650" s="4">
        <f t="shared" si="57"/>
        <v>28966.200000000106</v>
      </c>
      <c r="J3650" s="3" t="s">
        <v>2874</v>
      </c>
    </row>
    <row r="3651" spans="1:11" ht="22.5" hidden="1" customHeight="1" x14ac:dyDescent="0.25">
      <c r="A3651" s="3">
        <v>2024</v>
      </c>
      <c r="B3651" s="3" t="s">
        <v>389</v>
      </c>
      <c r="C3651" s="5">
        <v>45390</v>
      </c>
      <c r="D3651" s="10" t="s">
        <v>613</v>
      </c>
      <c r="E3651" s="3" t="s">
        <v>22</v>
      </c>
      <c r="F3651" s="2">
        <v>25883.79</v>
      </c>
      <c r="H3651" s="4">
        <f t="shared" si="57"/>
        <v>54849.990000000107</v>
      </c>
      <c r="J3651" s="3" t="s">
        <v>2897</v>
      </c>
      <c r="K3651" s="10" t="s">
        <v>2899</v>
      </c>
    </row>
    <row r="3652" spans="1:11" ht="22.5" hidden="1" customHeight="1" x14ac:dyDescent="0.25">
      <c r="A3652" s="3">
        <v>2024</v>
      </c>
      <c r="B3652" s="3" t="s">
        <v>389</v>
      </c>
      <c r="C3652" s="5">
        <v>45397</v>
      </c>
      <c r="D3652" s="10" t="s">
        <v>112</v>
      </c>
      <c r="E3652" s="3" t="s">
        <v>99</v>
      </c>
      <c r="G3652" s="2">
        <v>31.2</v>
      </c>
      <c r="H3652" s="4">
        <f t="shared" si="57"/>
        <v>54818.79000000011</v>
      </c>
      <c r="J3652" s="3" t="s">
        <v>2877</v>
      </c>
    </row>
    <row r="3653" spans="1:11" s="36" customFormat="1" ht="22.5" hidden="1" customHeight="1" x14ac:dyDescent="0.25">
      <c r="A3653" s="35">
        <v>2024</v>
      </c>
      <c r="B3653" s="35" t="s">
        <v>389</v>
      </c>
      <c r="C3653" s="63">
        <v>45397</v>
      </c>
      <c r="D3653" s="146" t="s">
        <v>42</v>
      </c>
      <c r="E3653" s="35" t="s">
        <v>99</v>
      </c>
      <c r="F3653" s="25"/>
      <c r="G3653" s="25">
        <v>2020</v>
      </c>
      <c r="H3653" s="70">
        <f t="shared" si="57"/>
        <v>52798.79000000011</v>
      </c>
      <c r="J3653" s="35" t="s">
        <v>3389</v>
      </c>
      <c r="K3653" s="146"/>
    </row>
    <row r="3654" spans="1:11" ht="22.5" hidden="1" customHeight="1" x14ac:dyDescent="0.25">
      <c r="A3654" s="3">
        <v>2024</v>
      </c>
      <c r="B3654" s="3" t="s">
        <v>389</v>
      </c>
      <c r="C3654" s="5">
        <v>45397</v>
      </c>
      <c r="D3654" s="10" t="s">
        <v>35</v>
      </c>
      <c r="E3654" s="3" t="s">
        <v>99</v>
      </c>
      <c r="G3654" s="2">
        <v>216</v>
      </c>
      <c r="H3654" s="4">
        <f t="shared" si="57"/>
        <v>52582.79000000011</v>
      </c>
      <c r="J3654" s="3" t="s">
        <v>2878</v>
      </c>
    </row>
    <row r="3655" spans="1:11" ht="22.5" hidden="1" customHeight="1" x14ac:dyDescent="0.25">
      <c r="A3655" s="3">
        <v>2024</v>
      </c>
      <c r="B3655" s="3" t="s">
        <v>389</v>
      </c>
      <c r="C3655" s="5">
        <v>45397</v>
      </c>
      <c r="D3655" s="10" t="s">
        <v>158</v>
      </c>
      <c r="E3655" s="3" t="s">
        <v>22</v>
      </c>
      <c r="F3655" s="2">
        <v>7100</v>
      </c>
      <c r="H3655" s="4">
        <f t="shared" ref="H3655:H3718" si="58">H3654+F3655-G3655</f>
        <v>59682.79000000011</v>
      </c>
      <c r="J3655" s="3" t="s">
        <v>2888</v>
      </c>
    </row>
    <row r="3656" spans="1:11" ht="22.5" hidden="1" customHeight="1" x14ac:dyDescent="0.25">
      <c r="A3656" s="3">
        <v>2024</v>
      </c>
      <c r="B3656" s="3" t="s">
        <v>389</v>
      </c>
      <c r="C3656" s="5">
        <v>45397</v>
      </c>
      <c r="D3656" s="10" t="s">
        <v>30</v>
      </c>
      <c r="E3656" s="3" t="s">
        <v>99</v>
      </c>
      <c r="G3656" s="2">
        <v>206.1</v>
      </c>
      <c r="H3656" s="4">
        <f t="shared" si="58"/>
        <v>59476.690000000111</v>
      </c>
      <c r="J3656" s="3" t="s">
        <v>2898</v>
      </c>
    </row>
    <row r="3657" spans="1:11" ht="22.5" hidden="1" customHeight="1" x14ac:dyDescent="0.25">
      <c r="A3657" s="3">
        <v>2024</v>
      </c>
      <c r="B3657" s="3" t="s">
        <v>389</v>
      </c>
      <c r="C3657" s="5">
        <v>45398</v>
      </c>
      <c r="D3657" s="10" t="s">
        <v>461</v>
      </c>
      <c r="E3657" s="3" t="s">
        <v>71</v>
      </c>
      <c r="F3657" s="88">
        <v>7800</v>
      </c>
      <c r="G3657" s="88"/>
      <c r="H3657" s="4">
        <f t="shared" si="58"/>
        <v>67276.690000000119</v>
      </c>
      <c r="I3657" s="1" t="s">
        <v>461</v>
      </c>
      <c r="J3657" s="3" t="s">
        <v>2941</v>
      </c>
    </row>
    <row r="3658" spans="1:11" ht="22.5" hidden="1" customHeight="1" x14ac:dyDescent="0.25">
      <c r="A3658" s="3">
        <v>2024</v>
      </c>
      <c r="B3658" s="3" t="s">
        <v>389</v>
      </c>
      <c r="C3658" s="5">
        <v>45398</v>
      </c>
      <c r="D3658" s="10" t="s">
        <v>1925</v>
      </c>
      <c r="E3658" s="3" t="s">
        <v>22</v>
      </c>
      <c r="F3658" s="2">
        <v>1400</v>
      </c>
      <c r="H3658" s="4">
        <f t="shared" si="58"/>
        <v>68676.690000000119</v>
      </c>
      <c r="J3658" s="3" t="s">
        <v>2889</v>
      </c>
    </row>
    <row r="3659" spans="1:11" ht="22.5" hidden="1" customHeight="1" x14ac:dyDescent="0.25">
      <c r="A3659" s="3">
        <v>2024</v>
      </c>
      <c r="B3659" s="3" t="s">
        <v>389</v>
      </c>
      <c r="C3659" s="5">
        <v>45398</v>
      </c>
      <c r="D3659" s="10" t="s">
        <v>405</v>
      </c>
      <c r="E3659" s="3" t="s">
        <v>71</v>
      </c>
      <c r="G3659" s="2">
        <v>16037.61</v>
      </c>
      <c r="H3659" s="4">
        <f t="shared" si="58"/>
        <v>52639.080000000118</v>
      </c>
      <c r="J3659" s="3" t="s">
        <v>2896</v>
      </c>
    </row>
    <row r="3660" spans="1:11" ht="22.5" hidden="1" customHeight="1" x14ac:dyDescent="0.25">
      <c r="A3660" s="3">
        <v>2024</v>
      </c>
      <c r="B3660" s="3" t="s">
        <v>389</v>
      </c>
      <c r="C3660" s="5">
        <v>45398</v>
      </c>
      <c r="D3660" s="10" t="s">
        <v>323</v>
      </c>
      <c r="E3660" s="3" t="s">
        <v>99</v>
      </c>
      <c r="G3660" s="2">
        <v>5000</v>
      </c>
      <c r="H3660" s="4">
        <f t="shared" si="58"/>
        <v>47639.080000000118</v>
      </c>
      <c r="J3660" s="3" t="s">
        <v>2893</v>
      </c>
    </row>
    <row r="3661" spans="1:11" ht="22.5" hidden="1" customHeight="1" x14ac:dyDescent="0.25">
      <c r="A3661" s="3">
        <v>2024</v>
      </c>
      <c r="B3661" s="3" t="s">
        <v>389</v>
      </c>
      <c r="C3661" s="5">
        <v>45399</v>
      </c>
      <c r="D3661" s="10" t="s">
        <v>405</v>
      </c>
      <c r="E3661" s="3" t="s">
        <v>22</v>
      </c>
      <c r="F3661" s="2">
        <v>5620</v>
      </c>
      <c r="H3661" s="4">
        <f t="shared" si="58"/>
        <v>53259.080000000118</v>
      </c>
      <c r="J3661" s="3" t="s">
        <v>2890</v>
      </c>
    </row>
    <row r="3662" spans="1:11" ht="22.5" hidden="1" customHeight="1" x14ac:dyDescent="0.25">
      <c r="A3662" s="3">
        <v>2024</v>
      </c>
      <c r="B3662" s="3" t="s">
        <v>389</v>
      </c>
      <c r="C3662" s="5">
        <v>45399</v>
      </c>
      <c r="D3662" s="10" t="s">
        <v>608</v>
      </c>
      <c r="E3662" s="3" t="s">
        <v>22</v>
      </c>
      <c r="F3662" s="2">
        <v>2700</v>
      </c>
      <c r="H3662" s="4">
        <f t="shared" si="58"/>
        <v>55959.080000000118</v>
      </c>
      <c r="J3662" s="3" t="s">
        <v>2891</v>
      </c>
    </row>
    <row r="3663" spans="1:11" ht="22.5" hidden="1" customHeight="1" x14ac:dyDescent="0.25">
      <c r="A3663" s="3">
        <v>2024</v>
      </c>
      <c r="B3663" s="3" t="s">
        <v>389</v>
      </c>
      <c r="C3663" s="5">
        <v>45400</v>
      </c>
      <c r="D3663" s="10" t="s">
        <v>608</v>
      </c>
      <c r="E3663" s="3" t="s">
        <v>22</v>
      </c>
      <c r="F3663" s="2">
        <v>1250</v>
      </c>
      <c r="H3663" s="4">
        <f t="shared" si="58"/>
        <v>57209.080000000118</v>
      </c>
      <c r="J3663" s="3" t="s">
        <v>2892</v>
      </c>
    </row>
    <row r="3664" spans="1:11" ht="22.5" hidden="1" customHeight="1" x14ac:dyDescent="0.25">
      <c r="A3664" s="3">
        <v>2024</v>
      </c>
      <c r="B3664" s="3" t="s">
        <v>389</v>
      </c>
      <c r="C3664" s="5">
        <v>45401</v>
      </c>
      <c r="D3664" s="10" t="s">
        <v>475</v>
      </c>
      <c r="E3664" s="3" t="s">
        <v>71</v>
      </c>
      <c r="G3664" s="2">
        <v>310</v>
      </c>
      <c r="H3664" s="4">
        <f t="shared" si="58"/>
        <v>56899.080000000118</v>
      </c>
      <c r="J3664" s="3" t="s">
        <v>2895</v>
      </c>
    </row>
    <row r="3665" spans="1:11" ht="22.5" hidden="1" customHeight="1" x14ac:dyDescent="0.25">
      <c r="A3665" s="3">
        <v>2024</v>
      </c>
      <c r="B3665" s="3" t="s">
        <v>389</v>
      </c>
      <c r="C3665" s="5">
        <v>45401</v>
      </c>
      <c r="D3665" s="10" t="s">
        <v>2870</v>
      </c>
      <c r="E3665" s="3" t="s">
        <v>71</v>
      </c>
      <c r="G3665" s="2">
        <v>6800</v>
      </c>
      <c r="H3665" s="4">
        <f t="shared" si="58"/>
        <v>50099.080000000118</v>
      </c>
      <c r="J3665" s="3" t="s">
        <v>2894</v>
      </c>
    </row>
    <row r="3666" spans="1:11" ht="22.5" hidden="1" customHeight="1" x14ac:dyDescent="0.25">
      <c r="A3666" s="3">
        <v>2024</v>
      </c>
      <c r="B3666" s="3" t="s">
        <v>389</v>
      </c>
      <c r="C3666" s="5">
        <v>45405</v>
      </c>
      <c r="D3666" s="10" t="s">
        <v>2440</v>
      </c>
      <c r="E3666" s="3" t="s">
        <v>22</v>
      </c>
      <c r="F3666" s="2">
        <v>1350</v>
      </c>
      <c r="H3666" s="4">
        <f t="shared" si="58"/>
        <v>51449.080000000118</v>
      </c>
      <c r="J3666" s="3" t="s">
        <v>2902</v>
      </c>
    </row>
    <row r="3667" spans="1:11" ht="22.5" hidden="1" customHeight="1" x14ac:dyDescent="0.25">
      <c r="A3667" s="3">
        <v>2024</v>
      </c>
      <c r="B3667" s="3" t="s">
        <v>389</v>
      </c>
      <c r="C3667" s="5">
        <v>45406</v>
      </c>
      <c r="D3667" s="10" t="s">
        <v>582</v>
      </c>
      <c r="E3667" s="3" t="s">
        <v>22</v>
      </c>
      <c r="F3667" s="2">
        <v>580</v>
      </c>
      <c r="H3667" s="4">
        <f t="shared" si="58"/>
        <v>52029.080000000118</v>
      </c>
      <c r="J3667" s="3" t="s">
        <v>2904</v>
      </c>
    </row>
    <row r="3668" spans="1:11" ht="22.5" hidden="1" customHeight="1" x14ac:dyDescent="0.25">
      <c r="A3668" s="3">
        <v>2024</v>
      </c>
      <c r="B3668" s="3" t="s">
        <v>389</v>
      </c>
      <c r="C3668" s="5">
        <v>45406</v>
      </c>
      <c r="D3668" s="10" t="s">
        <v>183</v>
      </c>
      <c r="E3668" s="3" t="s">
        <v>22</v>
      </c>
      <c r="F3668" s="2">
        <v>5750</v>
      </c>
      <c r="H3668" s="4">
        <f t="shared" si="58"/>
        <v>57779.080000000118</v>
      </c>
      <c r="J3668" s="3" t="s">
        <v>2903</v>
      </c>
    </row>
    <row r="3669" spans="1:11" ht="22.5" hidden="1" customHeight="1" x14ac:dyDescent="0.25">
      <c r="A3669" s="3">
        <v>2024</v>
      </c>
      <c r="B3669" s="3" t="s">
        <v>389</v>
      </c>
      <c r="C3669" s="5">
        <v>45407</v>
      </c>
      <c r="D3669" s="164" t="s">
        <v>404</v>
      </c>
      <c r="E3669" s="108" t="s">
        <v>71</v>
      </c>
      <c r="G3669" s="2">
        <v>12160</v>
      </c>
      <c r="H3669" s="4">
        <f t="shared" si="58"/>
        <v>45619.080000000118</v>
      </c>
      <c r="J3669" s="3" t="s">
        <v>2908</v>
      </c>
    </row>
    <row r="3670" spans="1:11" ht="22.5" hidden="1" customHeight="1" x14ac:dyDescent="0.25">
      <c r="A3670" s="3">
        <v>2024</v>
      </c>
      <c r="B3670" s="3" t="s">
        <v>389</v>
      </c>
      <c r="C3670" s="5">
        <v>45407</v>
      </c>
      <c r="D3670" s="164" t="s">
        <v>611</v>
      </c>
      <c r="E3670" s="108" t="s">
        <v>71</v>
      </c>
      <c r="G3670" s="2">
        <v>1341</v>
      </c>
      <c r="H3670" s="4">
        <f t="shared" si="58"/>
        <v>44278.080000000118</v>
      </c>
      <c r="J3670" s="3" t="s">
        <v>2909</v>
      </c>
    </row>
    <row r="3671" spans="1:11" ht="22.5" hidden="1" customHeight="1" x14ac:dyDescent="0.25">
      <c r="A3671" s="3">
        <v>2024</v>
      </c>
      <c r="B3671" s="3" t="s">
        <v>389</v>
      </c>
      <c r="C3671" s="5">
        <v>45407</v>
      </c>
      <c r="D3671" s="164" t="s">
        <v>45</v>
      </c>
      <c r="E3671" s="108" t="s">
        <v>71</v>
      </c>
      <c r="G3671" s="2">
        <v>2400</v>
      </c>
      <c r="H3671" s="4">
        <f t="shared" si="58"/>
        <v>41878.080000000118</v>
      </c>
      <c r="J3671" s="3" t="s">
        <v>2910</v>
      </c>
    </row>
    <row r="3672" spans="1:11" ht="22.5" hidden="1" customHeight="1" x14ac:dyDescent="0.25">
      <c r="A3672" s="3">
        <v>2024</v>
      </c>
      <c r="B3672" s="3" t="s">
        <v>389</v>
      </c>
      <c r="C3672" s="5">
        <v>45407</v>
      </c>
      <c r="D3672" s="164" t="s">
        <v>461</v>
      </c>
      <c r="E3672" s="165" t="s">
        <v>22</v>
      </c>
      <c r="F3672" s="88">
        <v>13050</v>
      </c>
      <c r="G3672" s="88"/>
      <c r="H3672" s="4">
        <f t="shared" si="58"/>
        <v>54928.080000000118</v>
      </c>
      <c r="I3672" s="1" t="s">
        <v>461</v>
      </c>
      <c r="J3672" s="3" t="s">
        <v>2942</v>
      </c>
    </row>
    <row r="3673" spans="1:11" ht="22.5" hidden="1" customHeight="1" x14ac:dyDescent="0.25">
      <c r="A3673" s="3">
        <v>2024</v>
      </c>
      <c r="B3673" s="3" t="s">
        <v>389</v>
      </c>
      <c r="C3673" s="5">
        <v>45407</v>
      </c>
      <c r="D3673" s="164" t="s">
        <v>25</v>
      </c>
      <c r="E3673" s="108" t="s">
        <v>71</v>
      </c>
      <c r="G3673" s="2">
        <v>13500</v>
      </c>
      <c r="H3673" s="4">
        <f t="shared" si="58"/>
        <v>41428.080000000118</v>
      </c>
      <c r="J3673" s="3" t="s">
        <v>2929</v>
      </c>
      <c r="K3673" s="10" t="s">
        <v>2930</v>
      </c>
    </row>
    <row r="3674" spans="1:11" ht="22.5" hidden="1" customHeight="1" x14ac:dyDescent="0.25">
      <c r="A3674" s="3">
        <v>2024</v>
      </c>
      <c r="B3674" s="3" t="s">
        <v>389</v>
      </c>
      <c r="C3674" s="5">
        <v>45407</v>
      </c>
      <c r="D3674" s="164" t="s">
        <v>26</v>
      </c>
      <c r="E3674" s="108" t="s">
        <v>71</v>
      </c>
      <c r="G3674" s="2">
        <v>5700</v>
      </c>
      <c r="H3674" s="4">
        <f t="shared" si="58"/>
        <v>35728.080000000118</v>
      </c>
      <c r="J3674" s="3" t="s">
        <v>2928</v>
      </c>
    </row>
    <row r="3675" spans="1:11" ht="22.5" hidden="1" customHeight="1" x14ac:dyDescent="0.25">
      <c r="A3675" s="3">
        <v>2024</v>
      </c>
      <c r="B3675" s="3" t="s">
        <v>389</v>
      </c>
      <c r="C3675" s="5">
        <v>45407</v>
      </c>
      <c r="D3675" s="10" t="s">
        <v>313</v>
      </c>
      <c r="E3675" s="3" t="s">
        <v>99</v>
      </c>
      <c r="F3675" s="2">
        <v>80000</v>
      </c>
      <c r="H3675" s="4">
        <f t="shared" si="58"/>
        <v>115728.08000000012</v>
      </c>
      <c r="J3675" s="3" t="s">
        <v>2907</v>
      </c>
    </row>
    <row r="3676" spans="1:11" ht="22.5" hidden="1" customHeight="1" x14ac:dyDescent="0.25">
      <c r="A3676" s="3">
        <v>2024</v>
      </c>
      <c r="B3676" s="3" t="s">
        <v>389</v>
      </c>
      <c r="C3676" s="5">
        <v>45407</v>
      </c>
      <c r="D3676" s="164" t="s">
        <v>2905</v>
      </c>
      <c r="E3676" s="108" t="s">
        <v>71</v>
      </c>
      <c r="G3676" s="2">
        <v>2400</v>
      </c>
      <c r="H3676" s="4">
        <f t="shared" si="58"/>
        <v>113328.08000000012</v>
      </c>
      <c r="J3676" s="3" t="s">
        <v>2911</v>
      </c>
    </row>
    <row r="3677" spans="1:11" ht="22.5" hidden="1" customHeight="1" x14ac:dyDescent="0.25">
      <c r="A3677" s="3">
        <v>2024</v>
      </c>
      <c r="B3677" s="3" t="s">
        <v>389</v>
      </c>
      <c r="C3677" s="5">
        <v>45407</v>
      </c>
      <c r="D3677" s="164" t="s">
        <v>261</v>
      </c>
      <c r="E3677" s="108" t="s">
        <v>71</v>
      </c>
      <c r="G3677" s="2">
        <v>5920.78</v>
      </c>
      <c r="H3677" s="4">
        <f t="shared" si="58"/>
        <v>107407.30000000012</v>
      </c>
      <c r="J3677" s="3" t="s">
        <v>2918</v>
      </c>
      <c r="K3677" s="10" t="s">
        <v>2919</v>
      </c>
    </row>
    <row r="3678" spans="1:11" ht="22.5" hidden="1" customHeight="1" x14ac:dyDescent="0.25">
      <c r="A3678" s="3">
        <v>2024</v>
      </c>
      <c r="B3678" s="3" t="s">
        <v>389</v>
      </c>
      <c r="C3678" s="5">
        <v>45407</v>
      </c>
      <c r="D3678" s="164" t="s">
        <v>2381</v>
      </c>
      <c r="E3678" s="108" t="s">
        <v>71</v>
      </c>
      <c r="G3678" s="2">
        <v>1100</v>
      </c>
      <c r="H3678" s="4">
        <f t="shared" si="58"/>
        <v>106307.30000000012</v>
      </c>
      <c r="J3678" s="3" t="s">
        <v>2912</v>
      </c>
    </row>
    <row r="3679" spans="1:11" ht="22.5" hidden="1" customHeight="1" x14ac:dyDescent="0.25">
      <c r="A3679" s="3">
        <v>2024</v>
      </c>
      <c r="B3679" s="3" t="s">
        <v>389</v>
      </c>
      <c r="C3679" s="5">
        <v>45407</v>
      </c>
      <c r="D3679" s="164" t="s">
        <v>396</v>
      </c>
      <c r="E3679" s="108" t="s">
        <v>71</v>
      </c>
      <c r="G3679" s="2">
        <v>1450</v>
      </c>
      <c r="H3679" s="4">
        <f t="shared" si="58"/>
        <v>104857.30000000012</v>
      </c>
      <c r="J3679" s="3" t="s">
        <v>2920</v>
      </c>
    </row>
    <row r="3680" spans="1:11" ht="22.5" hidden="1" customHeight="1" x14ac:dyDescent="0.25">
      <c r="A3680" s="3">
        <v>2024</v>
      </c>
      <c r="B3680" s="3" t="s">
        <v>389</v>
      </c>
      <c r="C3680" s="5">
        <v>45407</v>
      </c>
      <c r="D3680" s="164" t="s">
        <v>2906</v>
      </c>
      <c r="E3680" s="108" t="s">
        <v>71</v>
      </c>
      <c r="G3680" s="2">
        <v>1250</v>
      </c>
      <c r="H3680" s="4">
        <f t="shared" si="58"/>
        <v>103607.30000000012</v>
      </c>
      <c r="J3680" s="3" t="s">
        <v>2913</v>
      </c>
    </row>
    <row r="3681" spans="1:11" ht="22.5" hidden="1" customHeight="1" x14ac:dyDescent="0.25">
      <c r="A3681" s="3">
        <v>2024</v>
      </c>
      <c r="B3681" s="3" t="s">
        <v>389</v>
      </c>
      <c r="C3681" s="5">
        <v>45407</v>
      </c>
      <c r="D3681" s="164" t="s">
        <v>2828</v>
      </c>
      <c r="E3681" s="108" t="s">
        <v>71</v>
      </c>
      <c r="G3681" s="2">
        <v>11400</v>
      </c>
      <c r="H3681" s="4">
        <f t="shared" si="58"/>
        <v>92207.300000000119</v>
      </c>
      <c r="J3681" s="3" t="s">
        <v>2914</v>
      </c>
    </row>
    <row r="3682" spans="1:11" ht="22.5" hidden="1" customHeight="1" x14ac:dyDescent="0.25">
      <c r="A3682" s="3">
        <v>2024</v>
      </c>
      <c r="B3682" s="3" t="s">
        <v>389</v>
      </c>
      <c r="C3682" s="5">
        <v>45407</v>
      </c>
      <c r="D3682" s="164" t="s">
        <v>1842</v>
      </c>
      <c r="E3682" s="108" t="s">
        <v>71</v>
      </c>
      <c r="G3682" s="2">
        <v>4900</v>
      </c>
      <c r="H3682" s="4">
        <f t="shared" si="58"/>
        <v>87307.300000000119</v>
      </c>
      <c r="J3682" s="3" t="s">
        <v>2915</v>
      </c>
    </row>
    <row r="3683" spans="1:11" ht="22.5" hidden="1" customHeight="1" x14ac:dyDescent="0.25">
      <c r="A3683" s="3">
        <v>2024</v>
      </c>
      <c r="B3683" s="3" t="s">
        <v>389</v>
      </c>
      <c r="C3683" s="5">
        <v>45407</v>
      </c>
      <c r="D3683" s="164" t="s">
        <v>1505</v>
      </c>
      <c r="E3683" s="108" t="s">
        <v>71</v>
      </c>
      <c r="G3683" s="2">
        <v>7200</v>
      </c>
      <c r="H3683" s="4">
        <f t="shared" si="58"/>
        <v>80107.300000000119</v>
      </c>
      <c r="J3683" s="3" t="s">
        <v>2916</v>
      </c>
    </row>
    <row r="3684" spans="1:11" ht="22.5" hidden="1" customHeight="1" x14ac:dyDescent="0.25">
      <c r="A3684" s="3">
        <v>2024</v>
      </c>
      <c r="B3684" s="3" t="s">
        <v>389</v>
      </c>
      <c r="C3684" s="5">
        <v>45407</v>
      </c>
      <c r="D3684" s="164" t="s">
        <v>111</v>
      </c>
      <c r="E3684" s="108" t="s">
        <v>71</v>
      </c>
      <c r="G3684" s="2">
        <v>1780</v>
      </c>
      <c r="H3684" s="4">
        <f t="shared" si="58"/>
        <v>78327.300000000119</v>
      </c>
      <c r="J3684" s="3" t="s">
        <v>2917</v>
      </c>
    </row>
    <row r="3685" spans="1:11" ht="22.5" hidden="1" customHeight="1" x14ac:dyDescent="0.25">
      <c r="A3685" s="3">
        <v>2024</v>
      </c>
      <c r="B3685" s="3" t="s">
        <v>389</v>
      </c>
      <c r="C3685" s="5">
        <v>45407</v>
      </c>
      <c r="D3685" s="164" t="s">
        <v>2044</v>
      </c>
      <c r="E3685" s="108" t="s">
        <v>71</v>
      </c>
      <c r="G3685" s="2">
        <v>1400</v>
      </c>
      <c r="H3685" s="4">
        <f t="shared" si="58"/>
        <v>76927.300000000119</v>
      </c>
      <c r="J3685" s="3" t="s">
        <v>2922</v>
      </c>
      <c r="K3685" s="10" t="s">
        <v>2921</v>
      </c>
    </row>
    <row r="3686" spans="1:11" ht="22.5" hidden="1" customHeight="1" x14ac:dyDescent="0.25">
      <c r="A3686" s="3">
        <v>2024</v>
      </c>
      <c r="B3686" s="3" t="s">
        <v>389</v>
      </c>
      <c r="C3686" s="5">
        <v>45407</v>
      </c>
      <c r="D3686" s="164" t="s">
        <v>1156</v>
      </c>
      <c r="E3686" s="108" t="s">
        <v>71</v>
      </c>
      <c r="G3686" s="2">
        <v>10700.38</v>
      </c>
      <c r="H3686" s="4">
        <f t="shared" si="58"/>
        <v>66226.920000000115</v>
      </c>
      <c r="J3686" s="3" t="s">
        <v>2931</v>
      </c>
    </row>
    <row r="3687" spans="1:11" ht="22.5" hidden="1" customHeight="1" x14ac:dyDescent="0.25">
      <c r="A3687" s="3">
        <v>2024</v>
      </c>
      <c r="B3687" s="3" t="s">
        <v>389</v>
      </c>
      <c r="C3687" s="5">
        <v>45407</v>
      </c>
      <c r="D3687" s="164" t="s">
        <v>462</v>
      </c>
      <c r="E3687" s="108" t="s">
        <v>71</v>
      </c>
      <c r="G3687" s="2">
        <v>9400</v>
      </c>
      <c r="H3687" s="4">
        <f t="shared" si="58"/>
        <v>56826.920000000115</v>
      </c>
      <c r="J3687" s="3" t="s">
        <v>2923</v>
      </c>
    </row>
    <row r="3688" spans="1:11" ht="22.5" hidden="1" customHeight="1" x14ac:dyDescent="0.25">
      <c r="A3688" s="3">
        <v>2024</v>
      </c>
      <c r="B3688" s="3" t="s">
        <v>389</v>
      </c>
      <c r="C3688" s="5">
        <v>45407</v>
      </c>
      <c r="D3688" s="164" t="s">
        <v>513</v>
      </c>
      <c r="E3688" s="108" t="s">
        <v>71</v>
      </c>
      <c r="G3688" s="2">
        <v>3210</v>
      </c>
      <c r="H3688" s="4">
        <f t="shared" si="58"/>
        <v>53616.920000000115</v>
      </c>
      <c r="J3688" s="3" t="s">
        <v>2924</v>
      </c>
    </row>
    <row r="3689" spans="1:11" ht="22.5" hidden="1" customHeight="1" x14ac:dyDescent="0.25">
      <c r="A3689" s="3">
        <v>2024</v>
      </c>
      <c r="B3689" s="3" t="s">
        <v>389</v>
      </c>
      <c r="C3689" s="5">
        <v>45407</v>
      </c>
      <c r="D3689" s="164" t="s">
        <v>541</v>
      </c>
      <c r="E3689" s="108" t="s">
        <v>71</v>
      </c>
      <c r="G3689" s="2">
        <v>1850</v>
      </c>
      <c r="H3689" s="4">
        <f t="shared" si="58"/>
        <v>51766.920000000115</v>
      </c>
      <c r="J3689" s="3" t="s">
        <v>2926</v>
      </c>
    </row>
    <row r="3690" spans="1:11" ht="22.5" hidden="1" customHeight="1" x14ac:dyDescent="0.25">
      <c r="A3690" s="3">
        <v>2024</v>
      </c>
      <c r="B3690" s="3" t="s">
        <v>389</v>
      </c>
      <c r="C3690" s="5">
        <v>45407</v>
      </c>
      <c r="D3690" s="164" t="s">
        <v>151</v>
      </c>
      <c r="E3690" s="108" t="s">
        <v>71</v>
      </c>
      <c r="G3690" s="2">
        <v>14008.78</v>
      </c>
      <c r="H3690" s="4">
        <f t="shared" si="58"/>
        <v>37758.140000000116</v>
      </c>
      <c r="J3690" s="3" t="s">
        <v>2925</v>
      </c>
    </row>
    <row r="3691" spans="1:11" ht="22.5" hidden="1" customHeight="1" x14ac:dyDescent="0.25">
      <c r="A3691" s="3">
        <v>2024</v>
      </c>
      <c r="B3691" s="3" t="s">
        <v>389</v>
      </c>
      <c r="C3691" s="5">
        <v>45407</v>
      </c>
      <c r="D3691" s="164" t="s">
        <v>538</v>
      </c>
      <c r="E3691" s="108" t="s">
        <v>71</v>
      </c>
      <c r="G3691" s="2">
        <v>5840</v>
      </c>
      <c r="H3691" s="4">
        <f t="shared" si="58"/>
        <v>31918.140000000116</v>
      </c>
      <c r="J3691" s="3" t="s">
        <v>2927</v>
      </c>
    </row>
    <row r="3692" spans="1:11" ht="22.5" hidden="1" customHeight="1" x14ac:dyDescent="0.25">
      <c r="A3692" s="3">
        <v>2024</v>
      </c>
      <c r="B3692" s="3" t="s">
        <v>389</v>
      </c>
      <c r="C3692" s="5">
        <v>45410</v>
      </c>
      <c r="D3692" s="164" t="s">
        <v>313</v>
      </c>
      <c r="E3692" s="110" t="s">
        <v>99</v>
      </c>
      <c r="F3692" s="2">
        <v>80000</v>
      </c>
      <c r="H3692" s="4">
        <f t="shared" si="58"/>
        <v>111918.14000000012</v>
      </c>
      <c r="J3692" s="3" t="s">
        <v>2907</v>
      </c>
    </row>
    <row r="3693" spans="1:11" ht="22.5" hidden="1" customHeight="1" x14ac:dyDescent="0.25">
      <c r="A3693" s="3">
        <v>2024</v>
      </c>
      <c r="B3693" s="3" t="s">
        <v>389</v>
      </c>
      <c r="C3693" s="5">
        <v>45410</v>
      </c>
      <c r="D3693" s="164" t="s">
        <v>285</v>
      </c>
      <c r="E3693" s="110" t="s">
        <v>99</v>
      </c>
      <c r="G3693" s="2">
        <v>2080</v>
      </c>
      <c r="H3693" s="4">
        <f t="shared" si="58"/>
        <v>109838.14000000012</v>
      </c>
      <c r="J3693" s="3" t="s">
        <v>2938</v>
      </c>
    </row>
    <row r="3694" spans="1:11" ht="22.5" hidden="1" customHeight="1" x14ac:dyDescent="0.25">
      <c r="A3694" s="3">
        <v>2024</v>
      </c>
      <c r="B3694" s="3" t="s">
        <v>389</v>
      </c>
      <c r="C3694" s="5">
        <v>45410</v>
      </c>
      <c r="D3694" s="164" t="s">
        <v>2508</v>
      </c>
      <c r="E3694" s="110" t="s">
        <v>71</v>
      </c>
      <c r="G3694" s="2">
        <v>21523.81</v>
      </c>
      <c r="H3694" s="4">
        <f t="shared" si="58"/>
        <v>88314.330000000118</v>
      </c>
      <c r="J3694" s="3" t="s">
        <v>2939</v>
      </c>
    </row>
    <row r="3695" spans="1:11" ht="22.5" hidden="1" customHeight="1" x14ac:dyDescent="0.25">
      <c r="A3695" s="3">
        <v>2024</v>
      </c>
      <c r="B3695" s="3" t="s">
        <v>389</v>
      </c>
      <c r="C3695" s="5">
        <v>45410</v>
      </c>
      <c r="D3695" s="164" t="s">
        <v>564</v>
      </c>
      <c r="E3695" s="110" t="s">
        <v>71</v>
      </c>
      <c r="G3695" s="2">
        <v>730</v>
      </c>
      <c r="H3695" s="4">
        <f t="shared" si="58"/>
        <v>87584.330000000118</v>
      </c>
      <c r="J3695" s="3" t="s">
        <v>2937</v>
      </c>
    </row>
    <row r="3696" spans="1:11" ht="22.5" hidden="1" customHeight="1" x14ac:dyDescent="0.25">
      <c r="A3696" s="3">
        <v>2024</v>
      </c>
      <c r="B3696" s="3" t="s">
        <v>389</v>
      </c>
      <c r="C3696" s="5">
        <v>45411</v>
      </c>
      <c r="D3696" s="164" t="s">
        <v>158</v>
      </c>
      <c r="E3696" s="165" t="s">
        <v>22</v>
      </c>
      <c r="F3696" s="2">
        <v>7850</v>
      </c>
      <c r="H3696" s="4">
        <f t="shared" si="58"/>
        <v>95434.330000000118</v>
      </c>
      <c r="J3696" s="3" t="s">
        <v>2946</v>
      </c>
    </row>
    <row r="3697" spans="1:12" ht="22.5" hidden="1" customHeight="1" x14ac:dyDescent="0.25">
      <c r="A3697" s="3">
        <v>2024</v>
      </c>
      <c r="B3697" s="3" t="s">
        <v>389</v>
      </c>
      <c r="C3697" s="5">
        <v>45411</v>
      </c>
      <c r="D3697" s="164" t="s">
        <v>613</v>
      </c>
      <c r="E3697" s="165" t="s">
        <v>22</v>
      </c>
      <c r="F3697" s="2">
        <v>16803.150000000001</v>
      </c>
      <c r="H3697" s="4">
        <f t="shared" si="58"/>
        <v>112237.48000000013</v>
      </c>
      <c r="J3697" s="3" t="s">
        <v>2945</v>
      </c>
      <c r="K3697" s="10" t="s">
        <v>3057</v>
      </c>
    </row>
    <row r="3698" spans="1:12" s="24" customFormat="1" ht="22.5" hidden="1" customHeight="1" thickBot="1" x14ac:dyDescent="0.3">
      <c r="A3698" s="34">
        <v>2024</v>
      </c>
      <c r="B3698" s="34" t="s">
        <v>389</v>
      </c>
      <c r="C3698" s="19">
        <v>45412</v>
      </c>
      <c r="D3698" s="166" t="s">
        <v>359</v>
      </c>
      <c r="E3698" s="182" t="s">
        <v>22</v>
      </c>
      <c r="F3698" s="21">
        <v>2900</v>
      </c>
      <c r="G3698" s="21"/>
      <c r="H3698" s="22">
        <f t="shared" si="58"/>
        <v>115137.48000000013</v>
      </c>
      <c r="J3698" s="34" t="s">
        <v>2947</v>
      </c>
      <c r="K3698" s="20"/>
    </row>
    <row r="3699" spans="1:12" ht="22.5" hidden="1" customHeight="1" x14ac:dyDescent="0.25">
      <c r="A3699" s="3">
        <v>2024</v>
      </c>
      <c r="B3699" s="3" t="s">
        <v>123</v>
      </c>
      <c r="C3699" s="5">
        <v>45415</v>
      </c>
      <c r="D3699" s="164" t="s">
        <v>2948</v>
      </c>
      <c r="E3699" s="165" t="s">
        <v>22</v>
      </c>
      <c r="F3699" s="2">
        <v>22805</v>
      </c>
      <c r="H3699" s="4">
        <f t="shared" si="58"/>
        <v>137942.48000000013</v>
      </c>
      <c r="J3699" s="3" t="s">
        <v>2953</v>
      </c>
    </row>
    <row r="3700" spans="1:12" ht="22.5" hidden="1" customHeight="1" x14ac:dyDescent="0.25">
      <c r="A3700" s="35">
        <v>2024</v>
      </c>
      <c r="B3700" s="35" t="s">
        <v>123</v>
      </c>
      <c r="C3700" s="63">
        <v>45419</v>
      </c>
      <c r="D3700" s="146" t="s">
        <v>283</v>
      </c>
      <c r="E3700" s="69" t="s">
        <v>99</v>
      </c>
      <c r="F3700" s="25">
        <v>5000</v>
      </c>
      <c r="G3700" s="25"/>
      <c r="H3700" s="70">
        <f t="shared" si="58"/>
        <v>142942.48000000013</v>
      </c>
      <c r="J3700" s="35" t="s">
        <v>4725</v>
      </c>
      <c r="K3700" s="146" t="s">
        <v>4726</v>
      </c>
      <c r="L3700" s="36"/>
    </row>
    <row r="3701" spans="1:12" s="36" customFormat="1" ht="22.5" hidden="1" customHeight="1" x14ac:dyDescent="0.25">
      <c r="A3701" s="3">
        <v>2024</v>
      </c>
      <c r="B3701" s="3" t="s">
        <v>123</v>
      </c>
      <c r="C3701" s="5">
        <v>45419</v>
      </c>
      <c r="D3701" s="164" t="s">
        <v>1479</v>
      </c>
      <c r="E3701" s="110" t="s">
        <v>99</v>
      </c>
      <c r="F3701" s="2"/>
      <c r="G3701" s="2">
        <v>500</v>
      </c>
      <c r="H3701" s="4">
        <f t="shared" si="58"/>
        <v>142442.48000000013</v>
      </c>
      <c r="I3701" s="1"/>
      <c r="J3701" s="3" t="s">
        <v>2959</v>
      </c>
      <c r="K3701" s="10"/>
      <c r="L3701" s="1"/>
    </row>
    <row r="3702" spans="1:12" ht="22.5" hidden="1" customHeight="1" x14ac:dyDescent="0.25">
      <c r="A3702" s="3">
        <v>2024</v>
      </c>
      <c r="B3702" s="3" t="s">
        <v>123</v>
      </c>
      <c r="C3702" s="5">
        <v>45419</v>
      </c>
      <c r="D3702" s="164" t="s">
        <v>86</v>
      </c>
      <c r="E3702" s="110" t="s">
        <v>99</v>
      </c>
      <c r="G3702" s="2">
        <v>9343.7999999999993</v>
      </c>
      <c r="H3702" s="4">
        <f t="shared" si="58"/>
        <v>133098.68000000014</v>
      </c>
      <c r="J3702" s="3" t="s">
        <v>2958</v>
      </c>
    </row>
    <row r="3703" spans="1:12" ht="22.5" hidden="1" customHeight="1" x14ac:dyDescent="0.25">
      <c r="A3703" s="3">
        <v>2024</v>
      </c>
      <c r="B3703" s="3" t="s">
        <v>123</v>
      </c>
      <c r="C3703" s="5">
        <v>45419</v>
      </c>
      <c r="D3703" s="164" t="s">
        <v>151</v>
      </c>
      <c r="E3703" s="165" t="s">
        <v>22</v>
      </c>
      <c r="F3703" s="2">
        <v>1040</v>
      </c>
      <c r="H3703" s="4">
        <f t="shared" si="58"/>
        <v>134138.68000000014</v>
      </c>
      <c r="J3703" s="3" t="s">
        <v>2954</v>
      </c>
    </row>
    <row r="3704" spans="1:12" ht="22.5" hidden="1" customHeight="1" x14ac:dyDescent="0.25">
      <c r="A3704" s="3">
        <v>2024</v>
      </c>
      <c r="B3704" s="3" t="s">
        <v>123</v>
      </c>
      <c r="C3704" s="5">
        <v>45421</v>
      </c>
      <c r="D3704" s="164" t="s">
        <v>461</v>
      </c>
      <c r="E3704" s="165" t="s">
        <v>22</v>
      </c>
      <c r="F3704" s="88">
        <v>9100</v>
      </c>
      <c r="G3704" s="88"/>
      <c r="H3704" s="4">
        <f t="shared" si="58"/>
        <v>143238.68000000014</v>
      </c>
      <c r="I3704" s="1" t="s">
        <v>3038</v>
      </c>
      <c r="J3704" s="3" t="s">
        <v>3037</v>
      </c>
    </row>
    <row r="3705" spans="1:12" ht="22.5" hidden="1" customHeight="1" x14ac:dyDescent="0.25">
      <c r="A3705" s="3">
        <v>2024</v>
      </c>
      <c r="B3705" s="3" t="s">
        <v>123</v>
      </c>
      <c r="C3705" s="5">
        <v>45422</v>
      </c>
      <c r="D3705" s="164" t="s">
        <v>45</v>
      </c>
      <c r="E3705" s="110" t="s">
        <v>22</v>
      </c>
      <c r="F3705" s="2">
        <v>8850</v>
      </c>
      <c r="H3705" s="4">
        <f t="shared" si="58"/>
        <v>152088.68000000014</v>
      </c>
      <c r="J3705" s="3" t="s">
        <v>2955</v>
      </c>
    </row>
    <row r="3706" spans="1:12" ht="22.5" hidden="1" customHeight="1" x14ac:dyDescent="0.25">
      <c r="A3706" s="3">
        <v>2024</v>
      </c>
      <c r="B3706" s="3" t="s">
        <v>123</v>
      </c>
      <c r="C3706" s="5">
        <v>45422</v>
      </c>
      <c r="D3706" s="164" t="s">
        <v>615</v>
      </c>
      <c r="E3706" s="110" t="s">
        <v>99</v>
      </c>
      <c r="G3706" s="2">
        <v>600</v>
      </c>
      <c r="H3706" s="4">
        <f t="shared" si="58"/>
        <v>151488.68000000014</v>
      </c>
      <c r="J3706" s="3" t="s">
        <v>2960</v>
      </c>
    </row>
    <row r="3707" spans="1:12" ht="22.5" hidden="1" customHeight="1" x14ac:dyDescent="0.25">
      <c r="A3707" s="3">
        <v>2024</v>
      </c>
      <c r="B3707" s="3" t="s">
        <v>123</v>
      </c>
      <c r="C3707" s="5">
        <v>45422</v>
      </c>
      <c r="D3707" s="164" t="s">
        <v>376</v>
      </c>
      <c r="E3707" s="110" t="s">
        <v>71</v>
      </c>
      <c r="G3707" s="2">
        <v>1200</v>
      </c>
      <c r="H3707" s="4">
        <f t="shared" si="58"/>
        <v>150288.68000000014</v>
      </c>
      <c r="J3707" s="3" t="s">
        <v>2970</v>
      </c>
    </row>
    <row r="3708" spans="1:12" ht="22.5" hidden="1" customHeight="1" x14ac:dyDescent="0.25">
      <c r="A3708" s="3">
        <v>2024</v>
      </c>
      <c r="B3708" s="3" t="s">
        <v>123</v>
      </c>
      <c r="C3708" s="5">
        <v>45422</v>
      </c>
      <c r="D3708" s="164" t="s">
        <v>322</v>
      </c>
      <c r="E3708" s="110" t="s">
        <v>99</v>
      </c>
      <c r="G3708" s="2">
        <v>10000</v>
      </c>
      <c r="H3708" s="4">
        <f t="shared" si="58"/>
        <v>140288.68000000014</v>
      </c>
      <c r="J3708" s="3" t="s">
        <v>2961</v>
      </c>
    </row>
    <row r="3709" spans="1:12" s="36" customFormat="1" ht="22.5" hidden="1" customHeight="1" x14ac:dyDescent="0.25">
      <c r="A3709" s="35">
        <v>2024</v>
      </c>
      <c r="B3709" s="35" t="s">
        <v>123</v>
      </c>
      <c r="C3709" s="63">
        <v>45425</v>
      </c>
      <c r="D3709" s="146" t="s">
        <v>283</v>
      </c>
      <c r="E3709" s="69" t="s">
        <v>99</v>
      </c>
      <c r="F3709" s="25"/>
      <c r="G3709" s="25">
        <v>5000</v>
      </c>
      <c r="H3709" s="70">
        <f t="shared" si="58"/>
        <v>135288.68000000014</v>
      </c>
      <c r="J3709" s="35" t="s">
        <v>4728</v>
      </c>
      <c r="K3709" s="146" t="s">
        <v>4730</v>
      </c>
    </row>
    <row r="3710" spans="1:12" ht="22.5" hidden="1" customHeight="1" x14ac:dyDescent="0.25">
      <c r="A3710" s="3">
        <v>2024</v>
      </c>
      <c r="B3710" s="3" t="s">
        <v>123</v>
      </c>
      <c r="C3710" s="5">
        <v>45425</v>
      </c>
      <c r="D3710" s="164" t="s">
        <v>25</v>
      </c>
      <c r="E3710" s="179" t="s">
        <v>71</v>
      </c>
      <c r="F3710" s="26"/>
      <c r="G3710" s="26">
        <v>6400</v>
      </c>
      <c r="H3710" s="4">
        <f t="shared" si="58"/>
        <v>128888.68000000014</v>
      </c>
      <c r="J3710" s="3" t="s">
        <v>2962</v>
      </c>
    </row>
    <row r="3711" spans="1:12" ht="22.5" hidden="1" customHeight="1" x14ac:dyDescent="0.25">
      <c r="A3711" s="3">
        <v>2024</v>
      </c>
      <c r="B3711" s="3" t="s">
        <v>123</v>
      </c>
      <c r="C3711" s="5">
        <v>45425</v>
      </c>
      <c r="D3711" s="164" t="s">
        <v>261</v>
      </c>
      <c r="E3711" s="110" t="s">
        <v>71</v>
      </c>
      <c r="G3711" s="2">
        <v>9550</v>
      </c>
      <c r="H3711" s="4">
        <f t="shared" si="58"/>
        <v>119338.68000000014</v>
      </c>
      <c r="J3711" s="3" t="s">
        <v>2966</v>
      </c>
    </row>
    <row r="3712" spans="1:12" ht="22.5" hidden="1" customHeight="1" x14ac:dyDescent="0.25">
      <c r="A3712" s="3">
        <v>2024</v>
      </c>
      <c r="B3712" s="3" t="s">
        <v>123</v>
      </c>
      <c r="C3712" s="5">
        <v>45425</v>
      </c>
      <c r="D3712" s="164" t="s">
        <v>1505</v>
      </c>
      <c r="E3712" s="110" t="s">
        <v>71</v>
      </c>
      <c r="G3712" s="2">
        <v>13820</v>
      </c>
      <c r="H3712" s="4">
        <f t="shared" si="58"/>
        <v>105518.68000000014</v>
      </c>
      <c r="J3712" s="3" t="s">
        <v>2963</v>
      </c>
    </row>
    <row r="3713" spans="1:11" ht="22.5" hidden="1" customHeight="1" x14ac:dyDescent="0.25">
      <c r="A3713" s="3">
        <v>2024</v>
      </c>
      <c r="B3713" s="3" t="s">
        <v>123</v>
      </c>
      <c r="C3713" s="5">
        <v>45425</v>
      </c>
      <c r="D3713" s="164" t="s">
        <v>111</v>
      </c>
      <c r="E3713" s="110" t="s">
        <v>71</v>
      </c>
      <c r="G3713" s="2">
        <v>1940</v>
      </c>
      <c r="H3713" s="4">
        <f t="shared" si="58"/>
        <v>103578.68000000014</v>
      </c>
      <c r="J3713" s="3" t="s">
        <v>2965</v>
      </c>
    </row>
    <row r="3714" spans="1:11" ht="22.5" hidden="1" customHeight="1" x14ac:dyDescent="0.25">
      <c r="A3714" s="3">
        <v>2024</v>
      </c>
      <c r="B3714" s="3" t="s">
        <v>123</v>
      </c>
      <c r="C3714" s="5">
        <v>45425</v>
      </c>
      <c r="D3714" s="164" t="s">
        <v>405</v>
      </c>
      <c r="E3714" s="110" t="s">
        <v>71</v>
      </c>
      <c r="G3714" s="2">
        <v>15957.22</v>
      </c>
      <c r="H3714" s="4">
        <f t="shared" si="58"/>
        <v>87621.460000000137</v>
      </c>
      <c r="J3714" s="3" t="s">
        <v>2964</v>
      </c>
      <c r="K3714" s="10" t="s">
        <v>2967</v>
      </c>
    </row>
    <row r="3715" spans="1:11" ht="22.5" hidden="1" customHeight="1" x14ac:dyDescent="0.25">
      <c r="A3715" s="3">
        <v>2024</v>
      </c>
      <c r="B3715" s="3" t="s">
        <v>123</v>
      </c>
      <c r="C3715" s="5">
        <v>45425</v>
      </c>
      <c r="D3715" s="164" t="s">
        <v>2508</v>
      </c>
      <c r="E3715" s="110" t="s">
        <v>71</v>
      </c>
      <c r="G3715" s="2">
        <v>11040.57</v>
      </c>
      <c r="H3715" s="4">
        <f t="shared" si="58"/>
        <v>76580.89000000013</v>
      </c>
      <c r="J3715" s="3" t="s">
        <v>2968</v>
      </c>
      <c r="K3715" s="10" t="s">
        <v>2969</v>
      </c>
    </row>
    <row r="3716" spans="1:11" ht="22.5" hidden="1" customHeight="1" x14ac:dyDescent="0.25">
      <c r="A3716" s="3">
        <v>2024</v>
      </c>
      <c r="B3716" s="3" t="s">
        <v>123</v>
      </c>
      <c r="C3716" s="5">
        <v>45426</v>
      </c>
      <c r="D3716" s="164" t="s">
        <v>112</v>
      </c>
      <c r="E3716" s="110" t="s">
        <v>99</v>
      </c>
      <c r="G3716" s="2">
        <v>41</v>
      </c>
      <c r="H3716" s="4">
        <f t="shared" si="58"/>
        <v>76539.89000000013</v>
      </c>
      <c r="J3716" s="3" t="s">
        <v>2972</v>
      </c>
    </row>
    <row r="3717" spans="1:11" ht="22.5" hidden="1" customHeight="1" x14ac:dyDescent="0.25">
      <c r="A3717" s="3">
        <v>2024</v>
      </c>
      <c r="B3717" s="3" t="s">
        <v>123</v>
      </c>
      <c r="C3717" s="5">
        <v>45426</v>
      </c>
      <c r="D3717" s="10" t="s">
        <v>42</v>
      </c>
      <c r="E3717" s="66" t="s">
        <v>99</v>
      </c>
      <c r="G3717" s="2">
        <v>2589</v>
      </c>
      <c r="H3717" s="4">
        <f t="shared" si="58"/>
        <v>73950.89000000013</v>
      </c>
      <c r="J3717" s="3" t="s">
        <v>3667</v>
      </c>
    </row>
    <row r="3718" spans="1:11" ht="22.5" hidden="1" customHeight="1" x14ac:dyDescent="0.25">
      <c r="A3718" s="3">
        <v>2024</v>
      </c>
      <c r="B3718" s="3" t="s">
        <v>123</v>
      </c>
      <c r="C3718" s="5">
        <v>45426</v>
      </c>
      <c r="D3718" s="164" t="s">
        <v>35</v>
      </c>
      <c r="E3718" s="110" t="s">
        <v>99</v>
      </c>
      <c r="G3718" s="2">
        <v>225</v>
      </c>
      <c r="H3718" s="4">
        <f t="shared" si="58"/>
        <v>73725.89000000013</v>
      </c>
      <c r="J3718" s="3" t="s">
        <v>2973</v>
      </c>
    </row>
    <row r="3719" spans="1:11" ht="22.5" hidden="1" customHeight="1" x14ac:dyDescent="0.25">
      <c r="A3719" s="3">
        <v>2024</v>
      </c>
      <c r="B3719" s="3" t="s">
        <v>123</v>
      </c>
      <c r="C3719" s="5">
        <v>45426</v>
      </c>
      <c r="D3719" s="164" t="s">
        <v>30</v>
      </c>
      <c r="E3719" s="110" t="s">
        <v>99</v>
      </c>
      <c r="G3719" s="2">
        <v>257.5</v>
      </c>
      <c r="H3719" s="4">
        <f t="shared" ref="H3719:H3782" si="59">H3718+F3719-G3719</f>
        <v>73468.39000000013</v>
      </c>
      <c r="J3719" s="3" t="s">
        <v>2974</v>
      </c>
    </row>
    <row r="3720" spans="1:11" ht="22.5" hidden="1" customHeight="1" x14ac:dyDescent="0.25">
      <c r="A3720" s="3">
        <v>2024</v>
      </c>
      <c r="B3720" s="3" t="s">
        <v>123</v>
      </c>
      <c r="C3720" s="5">
        <v>45427</v>
      </c>
      <c r="D3720" s="164" t="s">
        <v>177</v>
      </c>
      <c r="E3720" s="110" t="s">
        <v>22</v>
      </c>
      <c r="F3720" s="2">
        <v>3460</v>
      </c>
      <c r="H3720" s="4">
        <f t="shared" si="59"/>
        <v>76928.39000000013</v>
      </c>
      <c r="J3720" s="3" t="s">
        <v>2975</v>
      </c>
      <c r="K3720" s="10" t="s">
        <v>2976</v>
      </c>
    </row>
    <row r="3721" spans="1:11" ht="22.5" hidden="1" customHeight="1" x14ac:dyDescent="0.25">
      <c r="A3721" s="3">
        <v>2024</v>
      </c>
      <c r="B3721" s="3" t="s">
        <v>123</v>
      </c>
      <c r="C3721" s="5">
        <v>45428</v>
      </c>
      <c r="D3721" s="164" t="s">
        <v>548</v>
      </c>
      <c r="E3721" s="110" t="s">
        <v>22</v>
      </c>
      <c r="F3721" s="2">
        <v>1350</v>
      </c>
      <c r="H3721" s="4">
        <f t="shared" si="59"/>
        <v>78278.39000000013</v>
      </c>
      <c r="J3721" s="3" t="s">
        <v>2977</v>
      </c>
    </row>
    <row r="3722" spans="1:11" ht="22.5" hidden="1" customHeight="1" x14ac:dyDescent="0.25">
      <c r="A3722" s="3">
        <v>2024</v>
      </c>
      <c r="B3722" s="3" t="s">
        <v>123</v>
      </c>
      <c r="C3722" s="5">
        <v>45429</v>
      </c>
      <c r="D3722" s="164" t="s">
        <v>562</v>
      </c>
      <c r="E3722" s="110" t="s">
        <v>71</v>
      </c>
      <c r="G3722" s="2">
        <v>405.85</v>
      </c>
      <c r="H3722" s="4">
        <f t="shared" si="59"/>
        <v>77872.540000000125</v>
      </c>
      <c r="J3722" s="3" t="s">
        <v>2981</v>
      </c>
    </row>
    <row r="3723" spans="1:11" ht="22.5" hidden="1" customHeight="1" x14ac:dyDescent="0.25">
      <c r="A3723" s="3">
        <v>2024</v>
      </c>
      <c r="B3723" s="3" t="s">
        <v>123</v>
      </c>
      <c r="C3723" s="5">
        <v>45429</v>
      </c>
      <c r="D3723" s="164" t="s">
        <v>2801</v>
      </c>
      <c r="E3723" s="110" t="s">
        <v>22</v>
      </c>
      <c r="F3723" s="2">
        <v>1200</v>
      </c>
      <c r="H3723" s="4">
        <f t="shared" si="59"/>
        <v>79072.540000000125</v>
      </c>
      <c r="J3723" s="3" t="s">
        <v>2978</v>
      </c>
    </row>
    <row r="3724" spans="1:11" ht="22.5" hidden="1" customHeight="1" x14ac:dyDescent="0.25">
      <c r="A3724" s="3">
        <v>2024</v>
      </c>
      <c r="B3724" s="3" t="s">
        <v>123</v>
      </c>
      <c r="C3724" s="5">
        <v>45429</v>
      </c>
      <c r="D3724" s="164" t="s">
        <v>547</v>
      </c>
      <c r="E3724" s="110" t="s">
        <v>71</v>
      </c>
      <c r="G3724" s="2">
        <v>1080</v>
      </c>
      <c r="H3724" s="4">
        <f t="shared" si="59"/>
        <v>77992.540000000125</v>
      </c>
      <c r="J3724" s="3" t="s">
        <v>2982</v>
      </c>
    </row>
    <row r="3725" spans="1:11" ht="22.5" hidden="1" customHeight="1" x14ac:dyDescent="0.25">
      <c r="A3725" s="3">
        <v>2024</v>
      </c>
      <c r="B3725" s="3" t="s">
        <v>123</v>
      </c>
      <c r="C3725" s="5">
        <v>45432</v>
      </c>
      <c r="D3725" s="164" t="s">
        <v>1061</v>
      </c>
      <c r="E3725" s="110" t="s">
        <v>22</v>
      </c>
      <c r="F3725" s="2">
        <v>1300</v>
      </c>
      <c r="H3725" s="4">
        <f t="shared" si="59"/>
        <v>79292.540000000125</v>
      </c>
      <c r="J3725" s="3" t="s">
        <v>2983</v>
      </c>
    </row>
    <row r="3726" spans="1:11" ht="22.5" hidden="1" customHeight="1" x14ac:dyDescent="0.25">
      <c r="A3726" s="3">
        <v>2024</v>
      </c>
      <c r="B3726" s="3" t="s">
        <v>123</v>
      </c>
      <c r="C3726" s="5">
        <v>45433</v>
      </c>
      <c r="D3726" s="164" t="s">
        <v>461</v>
      </c>
      <c r="E3726" s="165" t="s">
        <v>22</v>
      </c>
      <c r="F3726" s="88">
        <v>9100</v>
      </c>
      <c r="G3726" s="88"/>
      <c r="H3726" s="4">
        <f t="shared" si="59"/>
        <v>88392.540000000125</v>
      </c>
      <c r="I3726" s="1" t="s">
        <v>3040</v>
      </c>
      <c r="J3726" s="3" t="s">
        <v>3039</v>
      </c>
    </row>
    <row r="3727" spans="1:11" ht="22.5" hidden="1" customHeight="1" x14ac:dyDescent="0.25">
      <c r="A3727" s="3">
        <v>2024</v>
      </c>
      <c r="B3727" s="3" t="s">
        <v>123</v>
      </c>
      <c r="C3727" s="5">
        <v>45433</v>
      </c>
      <c r="D3727" s="164" t="s">
        <v>323</v>
      </c>
      <c r="E3727" s="110" t="s">
        <v>99</v>
      </c>
      <c r="G3727" s="2">
        <v>5000</v>
      </c>
      <c r="H3727" s="4">
        <f t="shared" si="59"/>
        <v>83392.540000000125</v>
      </c>
      <c r="J3727" s="3" t="s">
        <v>2994</v>
      </c>
    </row>
    <row r="3728" spans="1:11" ht="22.5" hidden="1" customHeight="1" x14ac:dyDescent="0.25">
      <c r="A3728" s="3">
        <v>2024</v>
      </c>
      <c r="B3728" s="3" t="s">
        <v>123</v>
      </c>
      <c r="C3728" s="5">
        <v>45436</v>
      </c>
      <c r="D3728" s="164" t="s">
        <v>183</v>
      </c>
      <c r="E3728" s="110" t="s">
        <v>22</v>
      </c>
      <c r="F3728" s="2">
        <v>1050</v>
      </c>
      <c r="H3728" s="4">
        <f t="shared" si="59"/>
        <v>84442.540000000125</v>
      </c>
      <c r="J3728" s="3" t="s">
        <v>2992</v>
      </c>
    </row>
    <row r="3729" spans="1:11" ht="22.5" hidden="1" customHeight="1" x14ac:dyDescent="0.25">
      <c r="A3729" s="3">
        <v>2024</v>
      </c>
      <c r="B3729" s="3" t="s">
        <v>123</v>
      </c>
      <c r="C3729" s="5">
        <v>45440</v>
      </c>
      <c r="D3729" s="164" t="s">
        <v>404</v>
      </c>
      <c r="E3729" s="110" t="s">
        <v>71</v>
      </c>
      <c r="G3729" s="2">
        <v>7700</v>
      </c>
      <c r="H3729" s="4">
        <f t="shared" si="59"/>
        <v>76742.540000000125</v>
      </c>
      <c r="J3729" s="3" t="s">
        <v>2997</v>
      </c>
    </row>
    <row r="3730" spans="1:11" ht="22.5" hidden="1" customHeight="1" x14ac:dyDescent="0.25">
      <c r="A3730" s="3">
        <v>2024</v>
      </c>
      <c r="B3730" s="3" t="s">
        <v>123</v>
      </c>
      <c r="C3730" s="5">
        <v>45440</v>
      </c>
      <c r="D3730" s="164" t="s">
        <v>611</v>
      </c>
      <c r="E3730" s="110" t="s">
        <v>71</v>
      </c>
      <c r="G3730" s="2">
        <v>2769</v>
      </c>
      <c r="H3730" s="4">
        <f t="shared" si="59"/>
        <v>73973.540000000125</v>
      </c>
      <c r="J3730" s="3" t="s">
        <v>2998</v>
      </c>
    </row>
    <row r="3731" spans="1:11" ht="22.5" hidden="1" customHeight="1" x14ac:dyDescent="0.25">
      <c r="A3731" s="3">
        <v>2024</v>
      </c>
      <c r="B3731" s="3" t="s">
        <v>123</v>
      </c>
      <c r="C3731" s="5">
        <v>45440</v>
      </c>
      <c r="D3731" s="164" t="s">
        <v>45</v>
      </c>
      <c r="E3731" s="110" t="s">
        <v>71</v>
      </c>
      <c r="G3731" s="2">
        <v>2400</v>
      </c>
      <c r="H3731" s="4">
        <f t="shared" si="59"/>
        <v>71573.540000000125</v>
      </c>
      <c r="J3731" s="3" t="s">
        <v>2999</v>
      </c>
    </row>
    <row r="3732" spans="1:11" ht="22.5" hidden="1" customHeight="1" x14ac:dyDescent="0.25">
      <c r="A3732" s="3">
        <v>2024</v>
      </c>
      <c r="B3732" s="3" t="s">
        <v>123</v>
      </c>
      <c r="C3732" s="5">
        <v>45440</v>
      </c>
      <c r="D3732" s="164" t="s">
        <v>26</v>
      </c>
      <c r="E3732" s="110" t="s">
        <v>71</v>
      </c>
      <c r="G3732" s="2">
        <v>1800</v>
      </c>
      <c r="H3732" s="4">
        <f t="shared" si="59"/>
        <v>69773.540000000125</v>
      </c>
      <c r="J3732" s="3" t="s">
        <v>3000</v>
      </c>
    </row>
    <row r="3733" spans="1:11" ht="22.5" hidden="1" customHeight="1" x14ac:dyDescent="0.25">
      <c r="A3733" s="3">
        <v>2024</v>
      </c>
      <c r="B3733" s="3" t="s">
        <v>123</v>
      </c>
      <c r="C3733" s="5">
        <v>45440</v>
      </c>
      <c r="D3733" s="164" t="s">
        <v>165</v>
      </c>
      <c r="E3733" s="110" t="s">
        <v>71</v>
      </c>
      <c r="G3733" s="2">
        <v>2100</v>
      </c>
      <c r="H3733" s="4">
        <f t="shared" si="59"/>
        <v>67673.540000000125</v>
      </c>
      <c r="J3733" s="3" t="s">
        <v>3001</v>
      </c>
    </row>
    <row r="3734" spans="1:11" ht="22.5" hidden="1" customHeight="1" x14ac:dyDescent="0.25">
      <c r="A3734" s="3">
        <v>2024</v>
      </c>
      <c r="B3734" s="3" t="s">
        <v>123</v>
      </c>
      <c r="C3734" s="5">
        <v>45440</v>
      </c>
      <c r="D3734" s="164" t="s">
        <v>313</v>
      </c>
      <c r="E3734" s="110" t="s">
        <v>99</v>
      </c>
      <c r="F3734" s="2">
        <v>50000</v>
      </c>
      <c r="H3734" s="4">
        <f t="shared" si="59"/>
        <v>117673.54000000012</v>
      </c>
      <c r="J3734" s="3" t="s">
        <v>2995</v>
      </c>
    </row>
    <row r="3735" spans="1:11" ht="22.5" hidden="1" customHeight="1" x14ac:dyDescent="0.25">
      <c r="A3735" s="3">
        <v>2024</v>
      </c>
      <c r="B3735" s="3" t="s">
        <v>123</v>
      </c>
      <c r="C3735" s="5">
        <v>45440</v>
      </c>
      <c r="D3735" s="164" t="s">
        <v>2987</v>
      </c>
      <c r="E3735" s="110" t="s">
        <v>71</v>
      </c>
      <c r="G3735" s="2">
        <v>27236.420000000002</v>
      </c>
      <c r="H3735" s="4">
        <f t="shared" si="59"/>
        <v>90437.120000000126</v>
      </c>
      <c r="J3735" s="3" t="s">
        <v>3003</v>
      </c>
      <c r="K3735" s="10" t="s">
        <v>3002</v>
      </c>
    </row>
    <row r="3736" spans="1:11" ht="22.5" hidden="1" customHeight="1" x14ac:dyDescent="0.25">
      <c r="A3736" s="3">
        <v>2024</v>
      </c>
      <c r="B3736" s="3" t="s">
        <v>123</v>
      </c>
      <c r="C3736" s="5">
        <v>45440</v>
      </c>
      <c r="D3736" s="164" t="s">
        <v>359</v>
      </c>
      <c r="E3736" s="110" t="s">
        <v>2990</v>
      </c>
      <c r="F3736" s="2">
        <v>2050</v>
      </c>
      <c r="H3736" s="4">
        <f t="shared" si="59"/>
        <v>92487.120000000126</v>
      </c>
      <c r="I3736" s="1" t="s">
        <v>2988</v>
      </c>
      <c r="J3736" s="3" t="s">
        <v>2993</v>
      </c>
    </row>
    <row r="3737" spans="1:11" ht="22.5" hidden="1" customHeight="1" x14ac:dyDescent="0.25">
      <c r="A3737" s="3">
        <v>2024</v>
      </c>
      <c r="B3737" s="3" t="s">
        <v>123</v>
      </c>
      <c r="C3737" s="5">
        <v>45440</v>
      </c>
      <c r="D3737" s="164" t="s">
        <v>396</v>
      </c>
      <c r="E3737" s="110" t="s">
        <v>71</v>
      </c>
      <c r="G3737" s="2">
        <v>4644.75</v>
      </c>
      <c r="H3737" s="4">
        <f t="shared" si="59"/>
        <v>87842.370000000126</v>
      </c>
      <c r="J3737" s="3" t="s">
        <v>3008</v>
      </c>
    </row>
    <row r="3738" spans="1:11" ht="22.5" hidden="1" customHeight="1" x14ac:dyDescent="0.25">
      <c r="A3738" s="3">
        <v>2024</v>
      </c>
      <c r="B3738" s="3" t="s">
        <v>123</v>
      </c>
      <c r="C3738" s="5">
        <v>45440</v>
      </c>
      <c r="D3738" s="164" t="s">
        <v>2828</v>
      </c>
      <c r="E3738" s="110" t="s">
        <v>71</v>
      </c>
      <c r="G3738" s="2">
        <v>17405.96</v>
      </c>
      <c r="H3738" s="4">
        <f t="shared" si="59"/>
        <v>70436.41000000012</v>
      </c>
      <c r="J3738" s="3" t="s">
        <v>3005</v>
      </c>
      <c r="K3738" s="10" t="s">
        <v>3004</v>
      </c>
    </row>
    <row r="3739" spans="1:11" ht="22.5" hidden="1" customHeight="1" x14ac:dyDescent="0.25">
      <c r="A3739" s="3">
        <v>2024</v>
      </c>
      <c r="B3739" s="3" t="s">
        <v>123</v>
      </c>
      <c r="C3739" s="5">
        <v>45440</v>
      </c>
      <c r="D3739" s="164" t="s">
        <v>1842</v>
      </c>
      <c r="E3739" s="110" t="s">
        <v>71</v>
      </c>
      <c r="G3739" s="2">
        <v>2150</v>
      </c>
      <c r="H3739" s="4">
        <f t="shared" si="59"/>
        <v>68286.41000000012</v>
      </c>
      <c r="J3739" s="3" t="s">
        <v>3006</v>
      </c>
    </row>
    <row r="3740" spans="1:11" ht="22.5" hidden="1" customHeight="1" x14ac:dyDescent="0.25">
      <c r="A3740" s="3">
        <v>2024</v>
      </c>
      <c r="B3740" s="3" t="s">
        <v>123</v>
      </c>
      <c r="C3740" s="5">
        <v>45440</v>
      </c>
      <c r="D3740" s="164" t="s">
        <v>111</v>
      </c>
      <c r="E3740" s="110" t="s">
        <v>71</v>
      </c>
      <c r="G3740" s="2">
        <v>700</v>
      </c>
      <c r="H3740" s="4">
        <f t="shared" si="59"/>
        <v>67586.41000000012</v>
      </c>
      <c r="J3740" s="3" t="s">
        <v>3007</v>
      </c>
    </row>
    <row r="3741" spans="1:11" ht="22.5" hidden="1" customHeight="1" x14ac:dyDescent="0.25">
      <c r="A3741" s="3">
        <v>2024</v>
      </c>
      <c r="B3741" s="3" t="s">
        <v>123</v>
      </c>
      <c r="C3741" s="5">
        <v>45440</v>
      </c>
      <c r="D3741" s="164" t="s">
        <v>1156</v>
      </c>
      <c r="E3741" s="110" t="s">
        <v>71</v>
      </c>
      <c r="G3741" s="2">
        <v>12550</v>
      </c>
      <c r="H3741" s="4">
        <f t="shared" si="59"/>
        <v>55036.41000000012</v>
      </c>
      <c r="J3741" s="3" t="s">
        <v>3009</v>
      </c>
    </row>
    <row r="3742" spans="1:11" ht="22.5" hidden="1" customHeight="1" x14ac:dyDescent="0.25">
      <c r="A3742" s="3">
        <v>2024</v>
      </c>
      <c r="B3742" s="3" t="s">
        <v>123</v>
      </c>
      <c r="C3742" s="5">
        <v>45440</v>
      </c>
      <c r="D3742" s="164" t="s">
        <v>462</v>
      </c>
      <c r="E3742" s="110" t="s">
        <v>71</v>
      </c>
      <c r="G3742" s="2">
        <v>4700</v>
      </c>
      <c r="H3742" s="4">
        <f t="shared" si="59"/>
        <v>50336.41000000012</v>
      </c>
      <c r="J3742" s="3" t="s">
        <v>3010</v>
      </c>
    </row>
    <row r="3743" spans="1:11" ht="22.5" hidden="1" customHeight="1" x14ac:dyDescent="0.25">
      <c r="A3743" s="3">
        <v>2024</v>
      </c>
      <c r="B3743" s="3" t="s">
        <v>123</v>
      </c>
      <c r="C3743" s="5">
        <v>45440</v>
      </c>
      <c r="D3743" s="164" t="s">
        <v>285</v>
      </c>
      <c r="E3743" s="110" t="s">
        <v>99</v>
      </c>
      <c r="G3743" s="2">
        <v>2080</v>
      </c>
      <c r="H3743" s="4">
        <f t="shared" si="59"/>
        <v>48256.41000000012</v>
      </c>
      <c r="J3743" s="3" t="s">
        <v>2996</v>
      </c>
    </row>
    <row r="3744" spans="1:11" ht="22.5" hidden="1" customHeight="1" x14ac:dyDescent="0.25">
      <c r="A3744" s="3">
        <v>2024</v>
      </c>
      <c r="B3744" s="3" t="s">
        <v>123</v>
      </c>
      <c r="C3744" s="5">
        <v>45440</v>
      </c>
      <c r="D3744" s="164" t="s">
        <v>506</v>
      </c>
      <c r="E3744" s="110" t="s">
        <v>71</v>
      </c>
      <c r="G3744" s="2">
        <v>850</v>
      </c>
      <c r="H3744" s="4">
        <f t="shared" si="59"/>
        <v>47406.41000000012</v>
      </c>
      <c r="J3744" s="3" t="s">
        <v>3011</v>
      </c>
    </row>
    <row r="3745" spans="1:11" ht="22.5" hidden="1" customHeight="1" x14ac:dyDescent="0.25">
      <c r="A3745" s="3">
        <v>2024</v>
      </c>
      <c r="B3745" s="3" t="s">
        <v>123</v>
      </c>
      <c r="C3745" s="5">
        <v>45440</v>
      </c>
      <c r="D3745" s="164" t="s">
        <v>513</v>
      </c>
      <c r="E3745" s="110" t="s">
        <v>71</v>
      </c>
      <c r="G3745" s="2">
        <v>3325</v>
      </c>
      <c r="H3745" s="4">
        <f t="shared" si="59"/>
        <v>44081.41000000012</v>
      </c>
      <c r="J3745" s="3" t="s">
        <v>3012</v>
      </c>
    </row>
    <row r="3746" spans="1:11" ht="22.5" hidden="1" customHeight="1" x14ac:dyDescent="0.25">
      <c r="A3746" s="3">
        <v>2024</v>
      </c>
      <c r="B3746" s="3" t="s">
        <v>123</v>
      </c>
      <c r="C3746" s="5">
        <v>45440</v>
      </c>
      <c r="D3746" s="164" t="s">
        <v>541</v>
      </c>
      <c r="E3746" s="110" t="s">
        <v>71</v>
      </c>
      <c r="G3746" s="2">
        <v>5055</v>
      </c>
      <c r="H3746" s="4">
        <f t="shared" si="59"/>
        <v>39026.41000000012</v>
      </c>
      <c r="J3746" s="3" t="s">
        <v>3014</v>
      </c>
    </row>
    <row r="3747" spans="1:11" ht="22.5" hidden="1" customHeight="1" x14ac:dyDescent="0.25">
      <c r="A3747" s="3">
        <v>2024</v>
      </c>
      <c r="B3747" s="3" t="s">
        <v>123</v>
      </c>
      <c r="C3747" s="5">
        <v>45440</v>
      </c>
      <c r="D3747" s="164" t="s">
        <v>151</v>
      </c>
      <c r="E3747" s="110" t="s">
        <v>71</v>
      </c>
      <c r="G3747" s="2">
        <v>720</v>
      </c>
      <c r="H3747" s="4">
        <f t="shared" si="59"/>
        <v>38306.41000000012</v>
      </c>
      <c r="J3747" s="3" t="s">
        <v>3013</v>
      </c>
    </row>
    <row r="3748" spans="1:11" ht="22.5" hidden="1" customHeight="1" x14ac:dyDescent="0.25">
      <c r="A3748" s="3">
        <v>2024</v>
      </c>
      <c r="B3748" s="3" t="s">
        <v>123</v>
      </c>
      <c r="C3748" s="5">
        <v>45440</v>
      </c>
      <c r="D3748" s="164" t="s">
        <v>2508</v>
      </c>
      <c r="E3748" s="110" t="s">
        <v>71</v>
      </c>
      <c r="G3748" s="2">
        <v>1700</v>
      </c>
      <c r="H3748" s="4">
        <f t="shared" si="59"/>
        <v>36606.41000000012</v>
      </c>
      <c r="J3748" s="3" t="s">
        <v>3016</v>
      </c>
      <c r="K3748" s="10" t="s">
        <v>3015</v>
      </c>
    </row>
    <row r="3749" spans="1:11" ht="22.5" hidden="1" customHeight="1" x14ac:dyDescent="0.25">
      <c r="A3749" s="3">
        <v>2024</v>
      </c>
      <c r="B3749" s="3" t="s">
        <v>123</v>
      </c>
      <c r="C3749" s="5">
        <v>45440</v>
      </c>
      <c r="D3749" s="164" t="s">
        <v>538</v>
      </c>
      <c r="E3749" s="110" t="s">
        <v>71</v>
      </c>
      <c r="G3749" s="2">
        <v>10150</v>
      </c>
      <c r="H3749" s="4">
        <f t="shared" si="59"/>
        <v>26456.41000000012</v>
      </c>
      <c r="J3749" s="3" t="s">
        <v>3018</v>
      </c>
      <c r="K3749" s="10" t="s">
        <v>3017</v>
      </c>
    </row>
    <row r="3750" spans="1:11" ht="22.5" hidden="1" customHeight="1" x14ac:dyDescent="0.25">
      <c r="A3750" s="3">
        <v>2024</v>
      </c>
      <c r="B3750" s="3" t="s">
        <v>123</v>
      </c>
      <c r="C3750" s="5">
        <v>45440</v>
      </c>
      <c r="D3750" s="164" t="s">
        <v>551</v>
      </c>
      <c r="E3750" s="110" t="s">
        <v>71</v>
      </c>
      <c r="G3750" s="2">
        <v>980</v>
      </c>
      <c r="H3750" s="4">
        <f t="shared" si="59"/>
        <v>25476.41000000012</v>
      </c>
      <c r="J3750" s="3" t="s">
        <v>3019</v>
      </c>
    </row>
    <row r="3751" spans="1:11" ht="22.5" hidden="1" customHeight="1" x14ac:dyDescent="0.25">
      <c r="A3751" s="3">
        <v>2024</v>
      </c>
      <c r="B3751" s="3" t="s">
        <v>123</v>
      </c>
      <c r="C3751" s="5">
        <v>45441</v>
      </c>
      <c r="D3751" s="164" t="s">
        <v>2948</v>
      </c>
      <c r="E3751" s="110" t="s">
        <v>71</v>
      </c>
      <c r="G3751" s="2">
        <v>4987.58</v>
      </c>
      <c r="H3751" s="4">
        <f t="shared" si="59"/>
        <v>20488.830000000118</v>
      </c>
      <c r="I3751" s="168"/>
      <c r="J3751" s="3" t="s">
        <v>3020</v>
      </c>
    </row>
    <row r="3752" spans="1:11" ht="22.5" hidden="1" customHeight="1" x14ac:dyDescent="0.25">
      <c r="A3752" s="3">
        <v>2024</v>
      </c>
      <c r="B3752" s="3" t="s">
        <v>123</v>
      </c>
      <c r="C3752" s="5">
        <v>45441</v>
      </c>
      <c r="D3752" s="164" t="s">
        <v>2989</v>
      </c>
      <c r="E3752" s="110" t="s">
        <v>71</v>
      </c>
      <c r="G3752" s="2">
        <v>2243</v>
      </c>
      <c r="H3752" s="4">
        <f t="shared" si="59"/>
        <v>18245.830000000118</v>
      </c>
      <c r="J3752" s="3" t="s">
        <v>3022</v>
      </c>
      <c r="K3752" s="10" t="s">
        <v>3021</v>
      </c>
    </row>
    <row r="3753" spans="1:11" ht="22.5" hidden="1" customHeight="1" x14ac:dyDescent="0.25">
      <c r="A3753" s="3">
        <v>2024</v>
      </c>
      <c r="B3753" s="3" t="s">
        <v>123</v>
      </c>
      <c r="C3753" s="5">
        <v>45442</v>
      </c>
      <c r="D3753" s="164" t="s">
        <v>461</v>
      </c>
      <c r="E3753" s="165" t="s">
        <v>22</v>
      </c>
      <c r="F3753" s="88">
        <v>11628</v>
      </c>
      <c r="G3753" s="88"/>
      <c r="H3753" s="4">
        <f t="shared" si="59"/>
        <v>29873.830000000118</v>
      </c>
      <c r="I3753" s="1" t="s">
        <v>3055</v>
      </c>
      <c r="J3753" s="3" t="s">
        <v>3047</v>
      </c>
    </row>
    <row r="3754" spans="1:11" ht="22.5" hidden="1" customHeight="1" x14ac:dyDescent="0.25">
      <c r="A3754" s="3">
        <v>2024</v>
      </c>
      <c r="B3754" s="3" t="s">
        <v>123</v>
      </c>
      <c r="C3754" s="5">
        <v>45442</v>
      </c>
      <c r="D3754" s="164" t="s">
        <v>25</v>
      </c>
      <c r="E3754" s="110" t="s">
        <v>71</v>
      </c>
      <c r="G3754" s="110">
        <v>5200</v>
      </c>
      <c r="H3754" s="4">
        <f t="shared" si="59"/>
        <v>24673.830000000118</v>
      </c>
      <c r="J3754" s="3" t="s">
        <v>3030</v>
      </c>
    </row>
    <row r="3755" spans="1:11" ht="22.5" hidden="1" customHeight="1" x14ac:dyDescent="0.25">
      <c r="A3755" s="3">
        <v>2024</v>
      </c>
      <c r="B3755" s="3" t="s">
        <v>123</v>
      </c>
      <c r="C3755" s="5">
        <v>45442</v>
      </c>
      <c r="D3755" s="164" t="s">
        <v>313</v>
      </c>
      <c r="E3755" s="110" t="s">
        <v>99</v>
      </c>
      <c r="F3755" s="2">
        <v>60000</v>
      </c>
      <c r="H3755" s="4">
        <f t="shared" si="59"/>
        <v>84673.830000000118</v>
      </c>
      <c r="J3755" s="3" t="s">
        <v>3029</v>
      </c>
    </row>
    <row r="3756" spans="1:11" ht="22.5" hidden="1" customHeight="1" x14ac:dyDescent="0.25">
      <c r="A3756" s="3">
        <v>2024</v>
      </c>
      <c r="B3756" s="3" t="s">
        <v>123</v>
      </c>
      <c r="C3756" s="5">
        <v>45442</v>
      </c>
      <c r="D3756" s="164" t="s">
        <v>261</v>
      </c>
      <c r="E3756" s="110" t="s">
        <v>71</v>
      </c>
      <c r="G3756" s="110">
        <v>17249.86</v>
      </c>
      <c r="H3756" s="4">
        <f t="shared" si="59"/>
        <v>67423.970000000118</v>
      </c>
      <c r="J3756" s="3" t="s">
        <v>3033</v>
      </c>
    </row>
    <row r="3757" spans="1:11" ht="22.5" hidden="1" customHeight="1" x14ac:dyDescent="0.25">
      <c r="A3757" s="3">
        <v>2024</v>
      </c>
      <c r="B3757" s="3" t="s">
        <v>123</v>
      </c>
      <c r="C3757" s="5">
        <v>45442</v>
      </c>
      <c r="D3757" s="164" t="s">
        <v>1505</v>
      </c>
      <c r="E3757" s="110" t="s">
        <v>71</v>
      </c>
      <c r="G3757" s="110">
        <v>17735.72</v>
      </c>
      <c r="H3757" s="4">
        <f t="shared" si="59"/>
        <v>49688.250000000116</v>
      </c>
      <c r="J3757" s="3" t="s">
        <v>3031</v>
      </c>
    </row>
    <row r="3758" spans="1:11" ht="22.5" hidden="1" customHeight="1" x14ac:dyDescent="0.25">
      <c r="A3758" s="3">
        <v>2024</v>
      </c>
      <c r="B3758" s="3" t="s">
        <v>123</v>
      </c>
      <c r="C3758" s="5">
        <v>45442</v>
      </c>
      <c r="D3758" s="164" t="s">
        <v>405</v>
      </c>
      <c r="E3758" s="110" t="s">
        <v>71</v>
      </c>
      <c r="G3758" s="110">
        <v>17167.04</v>
      </c>
      <c r="H3758" s="4">
        <f t="shared" si="59"/>
        <v>32521.210000000116</v>
      </c>
      <c r="J3758" s="3" t="s">
        <v>3032</v>
      </c>
      <c r="K3758" s="10" t="s">
        <v>3036</v>
      </c>
    </row>
    <row r="3759" spans="1:11" ht="22.5" hidden="1" customHeight="1" x14ac:dyDescent="0.25">
      <c r="A3759" s="3">
        <v>2024</v>
      </c>
      <c r="B3759" s="3" t="s">
        <v>123</v>
      </c>
      <c r="C3759" s="5">
        <v>45442</v>
      </c>
      <c r="D3759" s="164" t="s">
        <v>39</v>
      </c>
      <c r="E3759" s="110" t="s">
        <v>22</v>
      </c>
      <c r="F3759" s="25">
        <v>1480</v>
      </c>
      <c r="H3759" s="4">
        <f t="shared" si="59"/>
        <v>34001.210000000116</v>
      </c>
      <c r="J3759" s="3" t="s">
        <v>3042</v>
      </c>
      <c r="K3759" s="10" t="s">
        <v>3048</v>
      </c>
    </row>
    <row r="3760" spans="1:11" s="60" customFormat="1" ht="22.5" hidden="1" customHeight="1" thickBot="1" x14ac:dyDescent="0.3">
      <c r="A3760" s="59">
        <v>2024</v>
      </c>
      <c r="B3760" s="59" t="s">
        <v>123</v>
      </c>
      <c r="C3760" s="90">
        <v>45443</v>
      </c>
      <c r="D3760" s="178" t="s">
        <v>283</v>
      </c>
      <c r="E3760" s="98" t="s">
        <v>99</v>
      </c>
      <c r="F3760" s="62"/>
      <c r="G3760" s="62">
        <v>3911.83</v>
      </c>
      <c r="H3760" s="91">
        <f t="shared" si="59"/>
        <v>30089.380000000114</v>
      </c>
      <c r="J3760" s="59" t="s">
        <v>4729</v>
      </c>
      <c r="K3760" s="178" t="s">
        <v>4730</v>
      </c>
    </row>
    <row r="3761" spans="1:12" ht="22.5" hidden="1" customHeight="1" x14ac:dyDescent="0.25">
      <c r="A3761" s="3">
        <v>2024</v>
      </c>
      <c r="B3761" s="3" t="s">
        <v>132</v>
      </c>
      <c r="C3761" s="5">
        <v>45444</v>
      </c>
      <c r="D3761" s="164" t="s">
        <v>158</v>
      </c>
      <c r="E3761" s="110" t="s">
        <v>22</v>
      </c>
      <c r="F3761" s="2">
        <v>5200</v>
      </c>
      <c r="H3761" s="4">
        <f t="shared" si="59"/>
        <v>35289.380000000114</v>
      </c>
      <c r="J3761" s="3" t="s">
        <v>3043</v>
      </c>
    </row>
    <row r="3762" spans="1:12" ht="22.5" hidden="1" customHeight="1" x14ac:dyDescent="0.25">
      <c r="A3762" s="3">
        <v>2024</v>
      </c>
      <c r="B3762" s="3" t="s">
        <v>132</v>
      </c>
      <c r="C3762" s="5">
        <v>45447</v>
      </c>
      <c r="D3762" s="164" t="s">
        <v>615</v>
      </c>
      <c r="E3762" s="110" t="s">
        <v>99</v>
      </c>
      <c r="G3762" s="2">
        <v>600</v>
      </c>
      <c r="H3762" s="4">
        <f t="shared" si="59"/>
        <v>34689.380000000114</v>
      </c>
      <c r="J3762" s="3" t="s">
        <v>3052</v>
      </c>
    </row>
    <row r="3763" spans="1:12" ht="22.5" hidden="1" customHeight="1" x14ac:dyDescent="0.25">
      <c r="A3763" s="3">
        <v>2024</v>
      </c>
      <c r="B3763" s="3" t="s">
        <v>132</v>
      </c>
      <c r="C3763" s="5">
        <v>45447</v>
      </c>
      <c r="D3763" s="164" t="s">
        <v>376</v>
      </c>
      <c r="E3763" s="110" t="s">
        <v>71</v>
      </c>
      <c r="G3763" s="2">
        <v>1200</v>
      </c>
      <c r="H3763" s="4">
        <f t="shared" si="59"/>
        <v>33489.380000000114</v>
      </c>
      <c r="J3763" s="3" t="s">
        <v>3054</v>
      </c>
    </row>
    <row r="3764" spans="1:12" ht="22.5" hidden="1" customHeight="1" x14ac:dyDescent="0.25">
      <c r="A3764" s="3">
        <v>2024</v>
      </c>
      <c r="B3764" s="3" t="s">
        <v>132</v>
      </c>
      <c r="C3764" s="5">
        <v>45448</v>
      </c>
      <c r="D3764" s="164" t="s">
        <v>582</v>
      </c>
      <c r="E3764" s="110" t="s">
        <v>22</v>
      </c>
      <c r="F3764" s="2">
        <v>1844.4</v>
      </c>
      <c r="H3764" s="4">
        <f t="shared" si="59"/>
        <v>35333.780000000115</v>
      </c>
      <c r="J3764" s="3" t="s">
        <v>3049</v>
      </c>
    </row>
    <row r="3765" spans="1:12" ht="22.5" hidden="1" customHeight="1" x14ac:dyDescent="0.25">
      <c r="A3765" s="3">
        <v>2024</v>
      </c>
      <c r="B3765" s="3" t="s">
        <v>132</v>
      </c>
      <c r="C3765" s="5">
        <v>45449</v>
      </c>
      <c r="D3765" s="164" t="s">
        <v>3044</v>
      </c>
      <c r="E3765" s="110" t="s">
        <v>71</v>
      </c>
      <c r="G3765" s="2">
        <v>3599</v>
      </c>
      <c r="H3765" s="4">
        <f t="shared" si="59"/>
        <v>31734.780000000115</v>
      </c>
      <c r="J3765" s="3" t="s">
        <v>3051</v>
      </c>
    </row>
    <row r="3766" spans="1:12" ht="22.5" hidden="1" customHeight="1" x14ac:dyDescent="0.25">
      <c r="A3766" s="3">
        <v>2024</v>
      </c>
      <c r="B3766" s="3" t="s">
        <v>132</v>
      </c>
      <c r="C3766" s="5">
        <v>45449</v>
      </c>
      <c r="D3766" s="164" t="s">
        <v>323</v>
      </c>
      <c r="E3766" s="110" t="s">
        <v>99</v>
      </c>
      <c r="G3766" s="2">
        <v>5000</v>
      </c>
      <c r="H3766" s="4">
        <f t="shared" si="59"/>
        <v>26734.780000000115</v>
      </c>
      <c r="J3766" s="3" t="s">
        <v>3053</v>
      </c>
    </row>
    <row r="3767" spans="1:12" ht="22.5" hidden="1" customHeight="1" x14ac:dyDescent="0.25">
      <c r="A3767" s="3">
        <v>2024</v>
      </c>
      <c r="B3767" s="3" t="s">
        <v>132</v>
      </c>
      <c r="C3767" s="5">
        <v>45449</v>
      </c>
      <c r="D3767" s="164" t="s">
        <v>151</v>
      </c>
      <c r="E3767" s="110" t="s">
        <v>22</v>
      </c>
      <c r="F3767" s="2">
        <v>1020</v>
      </c>
      <c r="H3767" s="4">
        <f t="shared" si="59"/>
        <v>27754.780000000115</v>
      </c>
      <c r="J3767" s="3" t="s">
        <v>3050</v>
      </c>
    </row>
    <row r="3768" spans="1:12" ht="22.5" hidden="1" customHeight="1" x14ac:dyDescent="0.25">
      <c r="A3768" s="3">
        <v>2024</v>
      </c>
      <c r="B3768" s="3" t="s">
        <v>132</v>
      </c>
      <c r="C3768" s="5">
        <v>45450</v>
      </c>
      <c r="D3768" s="164" t="s">
        <v>45</v>
      </c>
      <c r="E3768" s="110" t="s">
        <v>22</v>
      </c>
      <c r="F3768" s="2">
        <v>3300</v>
      </c>
      <c r="H3768" s="4">
        <f t="shared" si="59"/>
        <v>31054.780000000115</v>
      </c>
      <c r="J3768" s="3" t="s">
        <v>3076</v>
      </c>
    </row>
    <row r="3769" spans="1:12" ht="22.5" hidden="1" customHeight="1" x14ac:dyDescent="0.25">
      <c r="A3769" s="3">
        <v>2024</v>
      </c>
      <c r="B3769" s="3" t="s">
        <v>132</v>
      </c>
      <c r="C3769" s="5">
        <v>45450</v>
      </c>
      <c r="D3769" s="164" t="s">
        <v>1479</v>
      </c>
      <c r="E3769" s="110" t="s">
        <v>99</v>
      </c>
      <c r="G3769" s="2">
        <v>1000</v>
      </c>
      <c r="H3769" s="4">
        <f t="shared" si="59"/>
        <v>30054.780000000115</v>
      </c>
      <c r="J3769" s="3" t="s">
        <v>3063</v>
      </c>
    </row>
    <row r="3770" spans="1:12" ht="22.5" hidden="1" customHeight="1" x14ac:dyDescent="0.25">
      <c r="A3770" s="3">
        <v>2024</v>
      </c>
      <c r="B3770" s="3" t="s">
        <v>132</v>
      </c>
      <c r="C3770" s="5">
        <v>45450</v>
      </c>
      <c r="D3770" s="164" t="s">
        <v>86</v>
      </c>
      <c r="E3770" s="110" t="s">
        <v>99</v>
      </c>
      <c r="G3770" s="2">
        <v>10854.3</v>
      </c>
      <c r="H3770" s="4">
        <f t="shared" si="59"/>
        <v>19200.480000000116</v>
      </c>
      <c r="J3770" s="3" t="s">
        <v>3062</v>
      </c>
    </row>
    <row r="3771" spans="1:12" ht="22.5" hidden="1" customHeight="1" x14ac:dyDescent="0.25">
      <c r="A3771" s="3">
        <v>2024</v>
      </c>
      <c r="B3771" s="3" t="s">
        <v>132</v>
      </c>
      <c r="C3771" s="5">
        <v>45455</v>
      </c>
      <c r="D3771" s="164" t="s">
        <v>239</v>
      </c>
      <c r="E3771" s="110" t="s">
        <v>71</v>
      </c>
      <c r="G3771" s="2">
        <v>1552.9</v>
      </c>
      <c r="H3771" s="4">
        <f t="shared" si="59"/>
        <v>17647.580000000115</v>
      </c>
      <c r="J3771" s="3" t="s">
        <v>3068</v>
      </c>
    </row>
    <row r="3772" spans="1:12" ht="22.5" hidden="1" customHeight="1" x14ac:dyDescent="0.25">
      <c r="A3772" s="3">
        <v>2024</v>
      </c>
      <c r="B3772" s="3" t="s">
        <v>132</v>
      </c>
      <c r="C3772" s="5">
        <v>45455</v>
      </c>
      <c r="D3772" s="164" t="s">
        <v>2291</v>
      </c>
      <c r="E3772" s="110" t="s">
        <v>71</v>
      </c>
      <c r="G3772" s="2">
        <v>1980</v>
      </c>
      <c r="H3772" s="4">
        <f t="shared" si="59"/>
        <v>15667.580000000115</v>
      </c>
      <c r="J3772" s="3" t="s">
        <v>3069</v>
      </c>
    </row>
    <row r="3773" spans="1:12" ht="22.5" hidden="1" customHeight="1" x14ac:dyDescent="0.25">
      <c r="A3773" s="3">
        <v>2024</v>
      </c>
      <c r="B3773" s="3" t="s">
        <v>132</v>
      </c>
      <c r="C3773" s="5">
        <v>45455</v>
      </c>
      <c r="D3773" s="164" t="s">
        <v>323</v>
      </c>
      <c r="E3773" s="110" t="s">
        <v>99</v>
      </c>
      <c r="G3773" s="2">
        <v>5000</v>
      </c>
      <c r="H3773" s="4">
        <f t="shared" si="59"/>
        <v>10667.580000000115</v>
      </c>
      <c r="J3773" s="3" t="s">
        <v>3064</v>
      </c>
    </row>
    <row r="3774" spans="1:12" ht="22.5" hidden="1" customHeight="1" x14ac:dyDescent="0.25">
      <c r="A3774" s="3">
        <v>2024</v>
      </c>
      <c r="B3774" s="3" t="s">
        <v>132</v>
      </c>
      <c r="C3774" s="5">
        <v>45455</v>
      </c>
      <c r="D3774" s="164" t="s">
        <v>613</v>
      </c>
      <c r="E3774" s="110" t="s">
        <v>22</v>
      </c>
      <c r="F3774" s="2">
        <v>29050</v>
      </c>
      <c r="H3774" s="4">
        <f t="shared" si="59"/>
        <v>39717.580000000118</v>
      </c>
      <c r="J3774" s="3" t="s">
        <v>3058</v>
      </c>
      <c r="K3774" s="10" t="s">
        <v>3333</v>
      </c>
    </row>
    <row r="3775" spans="1:12" ht="22.5" hidden="1" customHeight="1" x14ac:dyDescent="0.25">
      <c r="A3775" s="3">
        <v>2024</v>
      </c>
      <c r="B3775" s="3" t="s">
        <v>132</v>
      </c>
      <c r="C3775" s="5">
        <v>45456</v>
      </c>
      <c r="D3775" s="164" t="s">
        <v>461</v>
      </c>
      <c r="E3775" s="165" t="s">
        <v>22</v>
      </c>
      <c r="F3775" s="88">
        <v>9646</v>
      </c>
      <c r="G3775" s="88"/>
      <c r="H3775" s="4">
        <f t="shared" si="59"/>
        <v>49363.580000000118</v>
      </c>
      <c r="I3775" s="1" t="s">
        <v>3113</v>
      </c>
      <c r="J3775" s="3" t="s">
        <v>3120</v>
      </c>
    </row>
    <row r="3776" spans="1:12" s="36" customFormat="1" ht="22.5" hidden="1" customHeight="1" x14ac:dyDescent="0.25">
      <c r="A3776" s="3">
        <v>2024</v>
      </c>
      <c r="B3776" s="3" t="s">
        <v>132</v>
      </c>
      <c r="C3776" s="5">
        <v>45458</v>
      </c>
      <c r="D3776" s="164" t="s">
        <v>112</v>
      </c>
      <c r="E3776" s="110" t="s">
        <v>99</v>
      </c>
      <c r="F3776" s="2"/>
      <c r="G3776" s="2">
        <v>43</v>
      </c>
      <c r="H3776" s="4">
        <f t="shared" si="59"/>
        <v>49320.580000000118</v>
      </c>
      <c r="I3776" s="1"/>
      <c r="J3776" s="3" t="s">
        <v>3066</v>
      </c>
      <c r="K3776" s="10"/>
      <c r="L3776" s="1"/>
    </row>
    <row r="3777" spans="1:12" ht="22.5" hidden="1" customHeight="1" x14ac:dyDescent="0.25">
      <c r="A3777" s="3">
        <v>2024</v>
      </c>
      <c r="B3777" s="3" t="s">
        <v>132</v>
      </c>
      <c r="C3777" s="5">
        <v>45458</v>
      </c>
      <c r="D3777" s="10" t="s">
        <v>42</v>
      </c>
      <c r="E3777" s="66" t="s">
        <v>99</v>
      </c>
      <c r="G3777" s="2">
        <v>3240</v>
      </c>
      <c r="H3777" s="4">
        <f t="shared" si="59"/>
        <v>46080.580000000118</v>
      </c>
      <c r="J3777" s="3" t="s">
        <v>3668</v>
      </c>
    </row>
    <row r="3778" spans="1:12" ht="22.5" hidden="1" customHeight="1" x14ac:dyDescent="0.25">
      <c r="A3778" s="3">
        <v>2024</v>
      </c>
      <c r="B3778" s="3" t="s">
        <v>132</v>
      </c>
      <c r="C3778" s="5">
        <v>45458</v>
      </c>
      <c r="D3778" s="164" t="s">
        <v>35</v>
      </c>
      <c r="E3778" s="110" t="s">
        <v>99</v>
      </c>
      <c r="G3778" s="2">
        <v>216</v>
      </c>
      <c r="H3778" s="4">
        <f t="shared" si="59"/>
        <v>45864.580000000118</v>
      </c>
      <c r="J3778" s="3" t="s">
        <v>3067</v>
      </c>
    </row>
    <row r="3779" spans="1:12" ht="22.5" hidden="1" customHeight="1" x14ac:dyDescent="0.25">
      <c r="A3779" s="3">
        <v>2024</v>
      </c>
      <c r="B3779" s="3" t="s">
        <v>132</v>
      </c>
      <c r="C3779" s="5">
        <v>45458</v>
      </c>
      <c r="D3779" s="164" t="s">
        <v>30</v>
      </c>
      <c r="E3779" s="110" t="s">
        <v>99</v>
      </c>
      <c r="G3779" s="2">
        <v>272.39999999999998</v>
      </c>
      <c r="H3779" s="4">
        <f t="shared" si="59"/>
        <v>45592.180000000117</v>
      </c>
      <c r="J3779" s="3" t="s">
        <v>3065</v>
      </c>
    </row>
    <row r="3780" spans="1:12" ht="22.5" hidden="1" customHeight="1" x14ac:dyDescent="0.25">
      <c r="A3780" s="3">
        <v>2024</v>
      </c>
      <c r="B3780" s="3" t="s">
        <v>132</v>
      </c>
      <c r="C3780" s="5">
        <v>45461</v>
      </c>
      <c r="D3780" s="146" t="s">
        <v>3115</v>
      </c>
      <c r="E3780" s="110" t="s">
        <v>22</v>
      </c>
      <c r="F3780" s="2">
        <v>1600</v>
      </c>
      <c r="H3780" s="4">
        <f t="shared" si="59"/>
        <v>47192.180000000117</v>
      </c>
      <c r="I3780" s="1" t="s">
        <v>3085</v>
      </c>
      <c r="J3780" s="3" t="s">
        <v>3121</v>
      </c>
      <c r="K3780" s="10" t="s">
        <v>3130</v>
      </c>
    </row>
    <row r="3781" spans="1:12" ht="22.5" hidden="1" customHeight="1" x14ac:dyDescent="0.25">
      <c r="A3781" s="3">
        <v>2024</v>
      </c>
      <c r="B3781" s="3" t="s">
        <v>132</v>
      </c>
      <c r="C3781" s="5">
        <v>45461</v>
      </c>
      <c r="D3781" s="164" t="s">
        <v>2948</v>
      </c>
      <c r="E3781" s="110" t="s">
        <v>22</v>
      </c>
      <c r="F3781" s="2">
        <v>6870</v>
      </c>
      <c r="H3781" s="4">
        <f t="shared" si="59"/>
        <v>54062.180000000117</v>
      </c>
      <c r="J3781" s="3" t="s">
        <v>3077</v>
      </c>
    </row>
    <row r="3782" spans="1:12" ht="22.5" hidden="1" customHeight="1" x14ac:dyDescent="0.25">
      <c r="A3782" s="3">
        <v>2024</v>
      </c>
      <c r="B3782" s="3" t="s">
        <v>132</v>
      </c>
      <c r="C3782" s="5">
        <v>45462</v>
      </c>
      <c r="D3782" s="164" t="s">
        <v>1925</v>
      </c>
      <c r="E3782" s="165" t="s">
        <v>22</v>
      </c>
      <c r="F3782" s="88">
        <v>1400</v>
      </c>
      <c r="G3782" s="88"/>
      <c r="H3782" s="4">
        <f t="shared" si="59"/>
        <v>55462.180000000117</v>
      </c>
      <c r="J3782" s="3" t="s">
        <v>3228</v>
      </c>
    </row>
    <row r="3783" spans="1:12" ht="22.5" hidden="1" customHeight="1" x14ac:dyDescent="0.25">
      <c r="A3783" s="3">
        <v>2024</v>
      </c>
      <c r="B3783" s="3" t="s">
        <v>132</v>
      </c>
      <c r="C3783" s="5">
        <v>45464</v>
      </c>
      <c r="D3783" s="164" t="s">
        <v>45</v>
      </c>
      <c r="E3783" s="110" t="s">
        <v>22</v>
      </c>
      <c r="F3783" s="2">
        <v>3300</v>
      </c>
      <c r="H3783" s="4">
        <f t="shared" ref="H3783:H3846" si="60">H3782+F3783-G3783</f>
        <v>58762.180000000117</v>
      </c>
      <c r="J3783" s="3" t="s">
        <v>3080</v>
      </c>
    </row>
    <row r="3784" spans="1:12" ht="22.5" hidden="1" customHeight="1" x14ac:dyDescent="0.25">
      <c r="A3784" s="3">
        <v>2024</v>
      </c>
      <c r="B3784" s="3" t="s">
        <v>132</v>
      </c>
      <c r="C3784" s="5">
        <v>45464</v>
      </c>
      <c r="D3784" s="164" t="s">
        <v>313</v>
      </c>
      <c r="E3784" s="179" t="s">
        <v>22</v>
      </c>
      <c r="F3784" s="26">
        <v>80000</v>
      </c>
      <c r="G3784" s="26"/>
      <c r="H3784" s="4">
        <f t="shared" si="60"/>
        <v>138762.18000000011</v>
      </c>
      <c r="J3784" s="3" t="s">
        <v>3061</v>
      </c>
    </row>
    <row r="3785" spans="1:12" ht="22.5" hidden="1" customHeight="1" x14ac:dyDescent="0.25">
      <c r="A3785" s="3">
        <v>2024</v>
      </c>
      <c r="B3785" s="3" t="s">
        <v>132</v>
      </c>
      <c r="C3785" s="5">
        <v>45464</v>
      </c>
      <c r="D3785" s="164" t="s">
        <v>183</v>
      </c>
      <c r="E3785" s="110" t="s">
        <v>22</v>
      </c>
      <c r="F3785" s="2">
        <v>5080</v>
      </c>
      <c r="H3785" s="4">
        <f t="shared" si="60"/>
        <v>143842.18000000011</v>
      </c>
      <c r="J3785" s="3" t="s">
        <v>3078</v>
      </c>
      <c r="K3785" s="10" t="s">
        <v>3079</v>
      </c>
    </row>
    <row r="3786" spans="1:12" ht="22.5" hidden="1" customHeight="1" x14ac:dyDescent="0.25">
      <c r="A3786" s="3">
        <v>2024</v>
      </c>
      <c r="B3786" s="3" t="s">
        <v>132</v>
      </c>
      <c r="C3786" s="5">
        <v>45467</v>
      </c>
      <c r="D3786" s="164" t="s">
        <v>3083</v>
      </c>
      <c r="E3786" s="110" t="s">
        <v>2990</v>
      </c>
      <c r="F3786" s="2">
        <v>4580</v>
      </c>
      <c r="H3786" s="4">
        <f t="shared" si="60"/>
        <v>148422.18000000011</v>
      </c>
      <c r="J3786" s="3" t="s">
        <v>3086</v>
      </c>
    </row>
    <row r="3787" spans="1:12" ht="22.5" hidden="1" customHeight="1" x14ac:dyDescent="0.25">
      <c r="A3787" s="3">
        <v>2024</v>
      </c>
      <c r="B3787" s="3" t="s">
        <v>132</v>
      </c>
      <c r="C3787" s="5">
        <v>45467</v>
      </c>
      <c r="D3787" s="164" t="s">
        <v>323</v>
      </c>
      <c r="E3787" s="110" t="s">
        <v>99</v>
      </c>
      <c r="G3787" s="2">
        <v>3000</v>
      </c>
      <c r="H3787" s="4">
        <f t="shared" si="60"/>
        <v>145422.18000000011</v>
      </c>
      <c r="J3787" s="3" t="s">
        <v>3090</v>
      </c>
    </row>
    <row r="3788" spans="1:12" s="170" customFormat="1" ht="22.5" hidden="1" customHeight="1" x14ac:dyDescent="0.25">
      <c r="A3788" s="3">
        <v>2024</v>
      </c>
      <c r="B3788" s="3" t="s">
        <v>132</v>
      </c>
      <c r="C3788" s="5">
        <v>45469</v>
      </c>
      <c r="D3788" s="164" t="s">
        <v>461</v>
      </c>
      <c r="E3788" s="165" t="s">
        <v>22</v>
      </c>
      <c r="F3788" s="88">
        <v>14426</v>
      </c>
      <c r="G3788" s="88"/>
      <c r="H3788" s="4">
        <f t="shared" si="60"/>
        <v>159848.18000000011</v>
      </c>
      <c r="I3788" s="1" t="s">
        <v>3114</v>
      </c>
      <c r="J3788" s="3" t="s">
        <v>3122</v>
      </c>
      <c r="K3788" s="10"/>
      <c r="L3788" s="1"/>
    </row>
    <row r="3789" spans="1:12" ht="22.5" hidden="1" customHeight="1" x14ac:dyDescent="0.25">
      <c r="A3789" s="3">
        <v>2024</v>
      </c>
      <c r="B3789" s="3" t="s">
        <v>132</v>
      </c>
      <c r="C3789" s="5">
        <v>45469</v>
      </c>
      <c r="D3789" s="164" t="s">
        <v>538</v>
      </c>
      <c r="E3789" s="165" t="s">
        <v>22</v>
      </c>
      <c r="F3789" s="88">
        <v>1450</v>
      </c>
      <c r="G3789" s="88"/>
      <c r="H3789" s="4">
        <f t="shared" si="60"/>
        <v>161298.18000000011</v>
      </c>
      <c r="J3789" s="3" t="s">
        <v>3175</v>
      </c>
      <c r="K3789" s="10" t="s">
        <v>3176</v>
      </c>
    </row>
    <row r="3790" spans="1:12" ht="22.5" hidden="1" customHeight="1" x14ac:dyDescent="0.25">
      <c r="A3790" s="3">
        <v>2024</v>
      </c>
      <c r="B3790" s="3" t="s">
        <v>132</v>
      </c>
      <c r="C3790" s="5">
        <v>45471</v>
      </c>
      <c r="D3790" s="164" t="s">
        <v>582</v>
      </c>
      <c r="E3790" s="110" t="s">
        <v>22</v>
      </c>
      <c r="F3790" s="2">
        <v>3074</v>
      </c>
      <c r="H3790" s="4">
        <f t="shared" si="60"/>
        <v>164372.18000000011</v>
      </c>
      <c r="J3790" s="3" t="s">
        <v>3088</v>
      </c>
    </row>
    <row r="3791" spans="1:12" ht="22.5" hidden="1" customHeight="1" x14ac:dyDescent="0.25">
      <c r="A3791" s="3">
        <v>2024</v>
      </c>
      <c r="B3791" s="3" t="s">
        <v>132</v>
      </c>
      <c r="C3791" s="5">
        <v>45471</v>
      </c>
      <c r="D3791" s="164" t="s">
        <v>39</v>
      </c>
      <c r="E3791" s="3" t="s">
        <v>22</v>
      </c>
      <c r="F3791" s="2">
        <v>1200</v>
      </c>
      <c r="H3791" s="4">
        <f t="shared" si="60"/>
        <v>165572.18000000011</v>
      </c>
      <c r="J3791" s="3" t="s">
        <v>3087</v>
      </c>
    </row>
    <row r="3792" spans="1:12" ht="22.5" hidden="1" customHeight="1" x14ac:dyDescent="0.25">
      <c r="A3792" s="3">
        <v>2024</v>
      </c>
      <c r="B3792" s="3" t="s">
        <v>132</v>
      </c>
      <c r="C3792" s="5">
        <v>45472</v>
      </c>
      <c r="D3792" s="164" t="s">
        <v>404</v>
      </c>
      <c r="E3792" s="110" t="s">
        <v>71</v>
      </c>
      <c r="G3792" s="110">
        <v>5900</v>
      </c>
      <c r="H3792" s="4">
        <f t="shared" si="60"/>
        <v>159672.18000000011</v>
      </c>
      <c r="J3792" s="3" t="s">
        <v>3092</v>
      </c>
    </row>
    <row r="3793" spans="1:12" ht="22.5" hidden="1" customHeight="1" x14ac:dyDescent="0.25">
      <c r="A3793" s="35">
        <v>2024</v>
      </c>
      <c r="B3793" s="35" t="s">
        <v>132</v>
      </c>
      <c r="C3793" s="63">
        <v>45472</v>
      </c>
      <c r="D3793" s="146" t="s">
        <v>45</v>
      </c>
      <c r="E3793" s="69" t="s">
        <v>71</v>
      </c>
      <c r="F3793" s="25"/>
      <c r="G3793" s="69">
        <v>6100</v>
      </c>
      <c r="H3793" s="70">
        <f t="shared" si="60"/>
        <v>153572.18000000011</v>
      </c>
      <c r="I3793" s="36"/>
      <c r="J3793" s="35" t="s">
        <v>3105</v>
      </c>
      <c r="K3793" s="146"/>
      <c r="L3793" s="36"/>
    </row>
    <row r="3794" spans="1:12" s="36" customFormat="1" ht="22.5" hidden="1" customHeight="1" x14ac:dyDescent="0.25">
      <c r="A3794" s="3">
        <v>2024</v>
      </c>
      <c r="B3794" s="3" t="s">
        <v>132</v>
      </c>
      <c r="C3794" s="5">
        <v>45472</v>
      </c>
      <c r="D3794" s="164" t="s">
        <v>576</v>
      </c>
      <c r="E3794" s="110" t="s">
        <v>71</v>
      </c>
      <c r="F3794" s="2"/>
      <c r="G3794" s="110">
        <v>4650</v>
      </c>
      <c r="H3794" s="4">
        <f t="shared" si="60"/>
        <v>148922.18000000011</v>
      </c>
      <c r="I3794" s="1"/>
      <c r="J3794" s="3" t="s">
        <v>3093</v>
      </c>
      <c r="K3794" s="10"/>
      <c r="L3794" s="1"/>
    </row>
    <row r="3795" spans="1:12" ht="22.5" hidden="1" customHeight="1" x14ac:dyDescent="0.25">
      <c r="A3795" s="3">
        <v>2024</v>
      </c>
      <c r="B3795" s="3" t="s">
        <v>132</v>
      </c>
      <c r="C3795" s="5">
        <v>45472</v>
      </c>
      <c r="D3795" s="164" t="s">
        <v>562</v>
      </c>
      <c r="E3795" s="110" t="s">
        <v>71</v>
      </c>
      <c r="G3795" s="2">
        <v>223.1</v>
      </c>
      <c r="H3795" s="4">
        <f t="shared" si="60"/>
        <v>148699.0800000001</v>
      </c>
      <c r="J3795" s="3" t="s">
        <v>3156</v>
      </c>
    </row>
    <row r="3796" spans="1:12" ht="22.5" hidden="1" customHeight="1" x14ac:dyDescent="0.25">
      <c r="A3796" s="3">
        <v>2024</v>
      </c>
      <c r="B3796" s="3" t="s">
        <v>132</v>
      </c>
      <c r="C3796" s="5">
        <v>45472</v>
      </c>
      <c r="D3796" s="164" t="s">
        <v>2987</v>
      </c>
      <c r="E3796" s="110" t="s">
        <v>71</v>
      </c>
      <c r="G3796" s="110">
        <v>22683.54</v>
      </c>
      <c r="H3796" s="4">
        <f t="shared" si="60"/>
        <v>126015.5400000001</v>
      </c>
      <c r="J3796" s="3" t="s">
        <v>3094</v>
      </c>
    </row>
    <row r="3797" spans="1:12" ht="22.5" hidden="1" customHeight="1" x14ac:dyDescent="0.25">
      <c r="A3797" s="3">
        <v>2024</v>
      </c>
      <c r="B3797" s="3" t="s">
        <v>132</v>
      </c>
      <c r="C3797" s="5">
        <v>45472</v>
      </c>
      <c r="D3797" s="164" t="s">
        <v>2905</v>
      </c>
      <c r="E3797" s="110" t="s">
        <v>71</v>
      </c>
      <c r="G3797" s="110">
        <v>5920</v>
      </c>
      <c r="H3797" s="4">
        <f t="shared" si="60"/>
        <v>120095.5400000001</v>
      </c>
      <c r="J3797" s="3" t="s">
        <v>3095</v>
      </c>
    </row>
    <row r="3798" spans="1:12" ht="22.5" hidden="1" customHeight="1" x14ac:dyDescent="0.25">
      <c r="A3798" s="3">
        <v>2024</v>
      </c>
      <c r="B3798" s="3" t="s">
        <v>132</v>
      </c>
      <c r="C3798" s="5">
        <v>45472</v>
      </c>
      <c r="D3798" s="164" t="s">
        <v>359</v>
      </c>
      <c r="E3798" s="179" t="s">
        <v>22</v>
      </c>
      <c r="F3798" s="26">
        <v>5590</v>
      </c>
      <c r="G3798" s="26"/>
      <c r="H3798" s="4">
        <f t="shared" si="60"/>
        <v>125685.5400000001</v>
      </c>
      <c r="J3798" s="3" t="s">
        <v>3089</v>
      </c>
    </row>
    <row r="3799" spans="1:12" ht="22.5" hidden="1" customHeight="1" x14ac:dyDescent="0.25">
      <c r="A3799" s="3">
        <v>2024</v>
      </c>
      <c r="B3799" s="3" t="s">
        <v>132</v>
      </c>
      <c r="C3799" s="5">
        <v>45472</v>
      </c>
      <c r="D3799" s="164" t="s">
        <v>2381</v>
      </c>
      <c r="E3799" s="110" t="s">
        <v>71</v>
      </c>
      <c r="G3799" s="110">
        <v>1100</v>
      </c>
      <c r="H3799" s="4">
        <f t="shared" si="60"/>
        <v>124585.5400000001</v>
      </c>
      <c r="J3799" s="3" t="s">
        <v>3099</v>
      </c>
    </row>
    <row r="3800" spans="1:12" ht="22.5" hidden="1" customHeight="1" x14ac:dyDescent="0.25">
      <c r="A3800" s="3">
        <v>2024</v>
      </c>
      <c r="B3800" s="3" t="s">
        <v>132</v>
      </c>
      <c r="C3800" s="5">
        <v>45472</v>
      </c>
      <c r="D3800" s="164" t="s">
        <v>396</v>
      </c>
      <c r="E3800" s="179" t="s">
        <v>71</v>
      </c>
      <c r="F3800" s="26"/>
      <c r="G3800" s="179">
        <v>2400</v>
      </c>
      <c r="H3800" s="4">
        <f t="shared" si="60"/>
        <v>122185.5400000001</v>
      </c>
      <c r="J3800" s="3" t="s">
        <v>3124</v>
      </c>
    </row>
    <row r="3801" spans="1:12" ht="22.5" hidden="1" customHeight="1" x14ac:dyDescent="0.25">
      <c r="A3801" s="3">
        <v>2024</v>
      </c>
      <c r="B3801" s="3" t="s">
        <v>132</v>
      </c>
      <c r="C3801" s="5">
        <v>45472</v>
      </c>
      <c r="D3801" s="164" t="s">
        <v>2828</v>
      </c>
      <c r="E3801" s="110" t="s">
        <v>71</v>
      </c>
      <c r="G3801" s="110">
        <v>9650</v>
      </c>
      <c r="H3801" s="4">
        <f t="shared" si="60"/>
        <v>112535.5400000001</v>
      </c>
      <c r="J3801" s="3" t="s">
        <v>3100</v>
      </c>
    </row>
    <row r="3802" spans="1:12" ht="22.5" hidden="1" customHeight="1" x14ac:dyDescent="0.25">
      <c r="A3802" s="3">
        <v>2024</v>
      </c>
      <c r="B3802" s="3" t="s">
        <v>132</v>
      </c>
      <c r="C3802" s="5">
        <v>45472</v>
      </c>
      <c r="D3802" s="164" t="s">
        <v>1842</v>
      </c>
      <c r="E3802" s="110" t="s">
        <v>71</v>
      </c>
      <c r="G3802" s="110">
        <v>900</v>
      </c>
      <c r="H3802" s="4">
        <f t="shared" si="60"/>
        <v>111635.5400000001</v>
      </c>
      <c r="J3802" s="3" t="s">
        <v>3096</v>
      </c>
    </row>
    <row r="3803" spans="1:12" ht="22.5" hidden="1" customHeight="1" x14ac:dyDescent="0.25">
      <c r="A3803" s="3">
        <v>2024</v>
      </c>
      <c r="B3803" s="3" t="s">
        <v>132</v>
      </c>
      <c r="C3803" s="5">
        <v>45472</v>
      </c>
      <c r="D3803" s="164" t="s">
        <v>405</v>
      </c>
      <c r="E3803" s="110" t="s">
        <v>71</v>
      </c>
      <c r="G3803" s="110">
        <v>28648.33</v>
      </c>
      <c r="H3803" s="4">
        <f t="shared" si="60"/>
        <v>82987.210000000094</v>
      </c>
      <c r="J3803" s="3" t="s">
        <v>3125</v>
      </c>
    </row>
    <row r="3804" spans="1:12" ht="22.5" hidden="1" customHeight="1" x14ac:dyDescent="0.25">
      <c r="A3804" s="3">
        <v>2024</v>
      </c>
      <c r="B3804" s="3" t="s">
        <v>132</v>
      </c>
      <c r="C3804" s="5">
        <v>45472</v>
      </c>
      <c r="D3804" s="164" t="s">
        <v>462</v>
      </c>
      <c r="E3804" s="110" t="s">
        <v>71</v>
      </c>
      <c r="G3804" s="110">
        <v>8400</v>
      </c>
      <c r="H3804" s="4">
        <f t="shared" si="60"/>
        <v>74587.210000000094</v>
      </c>
      <c r="J3804" s="3" t="s">
        <v>3101</v>
      </c>
    </row>
    <row r="3805" spans="1:12" s="36" customFormat="1" ht="22.5" hidden="1" customHeight="1" x14ac:dyDescent="0.25">
      <c r="A3805" s="3">
        <v>2024</v>
      </c>
      <c r="B3805" s="3" t="s">
        <v>132</v>
      </c>
      <c r="C3805" s="5">
        <v>45472</v>
      </c>
      <c r="D3805" s="164" t="s">
        <v>285</v>
      </c>
      <c r="E3805" s="110" t="s">
        <v>99</v>
      </c>
      <c r="F3805" s="2"/>
      <c r="G3805" s="2">
        <v>2080</v>
      </c>
      <c r="H3805" s="4">
        <f t="shared" si="60"/>
        <v>72507.210000000094</v>
      </c>
      <c r="I3805" s="1"/>
      <c r="J3805" s="3" t="s">
        <v>3091</v>
      </c>
      <c r="K3805" s="10"/>
      <c r="L3805" s="1"/>
    </row>
    <row r="3806" spans="1:12" ht="22.5" hidden="1" customHeight="1" x14ac:dyDescent="0.25">
      <c r="A3806" s="3">
        <v>2024</v>
      </c>
      <c r="B3806" s="3" t="s">
        <v>132</v>
      </c>
      <c r="C3806" s="5">
        <v>45472</v>
      </c>
      <c r="D3806" s="164" t="s">
        <v>513</v>
      </c>
      <c r="E3806" s="110" t="s">
        <v>71</v>
      </c>
      <c r="G3806" s="110">
        <v>7405</v>
      </c>
      <c r="H3806" s="4">
        <f t="shared" si="60"/>
        <v>65102.210000000094</v>
      </c>
      <c r="J3806" s="3" t="s">
        <v>3097</v>
      </c>
    </row>
    <row r="3807" spans="1:12" ht="22.5" hidden="1" customHeight="1" x14ac:dyDescent="0.25">
      <c r="A3807" s="3">
        <v>2024</v>
      </c>
      <c r="B3807" s="3" t="s">
        <v>132</v>
      </c>
      <c r="C3807" s="5">
        <v>45472</v>
      </c>
      <c r="D3807" s="164" t="s">
        <v>541</v>
      </c>
      <c r="E3807" s="110" t="s">
        <v>71</v>
      </c>
      <c r="G3807" s="110">
        <v>9870</v>
      </c>
      <c r="H3807" s="4">
        <f t="shared" si="60"/>
        <v>55232.210000000094</v>
      </c>
      <c r="J3807" s="3" t="s">
        <v>3098</v>
      </c>
    </row>
    <row r="3808" spans="1:12" ht="22.5" hidden="1" customHeight="1" x14ac:dyDescent="0.25">
      <c r="A3808" s="35">
        <v>2024</v>
      </c>
      <c r="B3808" s="35" t="s">
        <v>132</v>
      </c>
      <c r="C3808" s="63">
        <v>45472</v>
      </c>
      <c r="D3808" s="146" t="s">
        <v>151</v>
      </c>
      <c r="E3808" s="69" t="s">
        <v>71</v>
      </c>
      <c r="F3808" s="25"/>
      <c r="G3808" s="69">
        <v>11930</v>
      </c>
      <c r="H3808" s="70">
        <f t="shared" si="60"/>
        <v>43302.210000000094</v>
      </c>
      <c r="I3808" s="36" t="s">
        <v>3116</v>
      </c>
      <c r="J3808" s="35" t="s">
        <v>3117</v>
      </c>
      <c r="K3808" s="146"/>
      <c r="L3808" s="36"/>
    </row>
    <row r="3809" spans="1:12" s="36" customFormat="1" ht="22.5" hidden="1" customHeight="1" x14ac:dyDescent="0.25">
      <c r="A3809" s="3">
        <v>2024</v>
      </c>
      <c r="B3809" s="3" t="s">
        <v>132</v>
      </c>
      <c r="C3809" s="5">
        <v>45472</v>
      </c>
      <c r="D3809" s="164" t="s">
        <v>2508</v>
      </c>
      <c r="E3809" s="110" t="s">
        <v>71</v>
      </c>
      <c r="F3809" s="2"/>
      <c r="G3809" s="110">
        <v>2583.5</v>
      </c>
      <c r="H3809" s="4">
        <f t="shared" si="60"/>
        <v>40718.710000000094</v>
      </c>
      <c r="I3809" s="1"/>
      <c r="J3809" s="3" t="s">
        <v>3123</v>
      </c>
      <c r="K3809" s="10"/>
      <c r="L3809" s="1"/>
    </row>
    <row r="3810" spans="1:12" ht="22.5" hidden="1" customHeight="1" x14ac:dyDescent="0.25">
      <c r="A3810" s="3">
        <v>2024</v>
      </c>
      <c r="B3810" s="3" t="s">
        <v>132</v>
      </c>
      <c r="C3810" s="5">
        <v>45472</v>
      </c>
      <c r="D3810" s="164" t="s">
        <v>2989</v>
      </c>
      <c r="E3810" s="110" t="s">
        <v>71</v>
      </c>
      <c r="G3810" s="110">
        <v>5625</v>
      </c>
      <c r="H3810" s="4">
        <f t="shared" si="60"/>
        <v>35093.710000000094</v>
      </c>
      <c r="J3810" s="3" t="s">
        <v>3102</v>
      </c>
    </row>
    <row r="3811" spans="1:12" ht="22.5" hidden="1" customHeight="1" x14ac:dyDescent="0.25">
      <c r="A3811" s="3">
        <v>2024</v>
      </c>
      <c r="B3811" s="3" t="s">
        <v>132</v>
      </c>
      <c r="C3811" s="5">
        <v>45472</v>
      </c>
      <c r="D3811" s="164" t="s">
        <v>538</v>
      </c>
      <c r="E3811" s="110" t="s">
        <v>71</v>
      </c>
      <c r="G3811" s="2">
        <v>1450</v>
      </c>
      <c r="H3811" s="4">
        <f t="shared" si="60"/>
        <v>33643.710000000094</v>
      </c>
      <c r="J3811" s="3" t="s">
        <v>3126</v>
      </c>
    </row>
    <row r="3812" spans="1:12" ht="22.5" hidden="1" customHeight="1" x14ac:dyDescent="0.25">
      <c r="A3812" s="3">
        <v>2024</v>
      </c>
      <c r="B3812" s="3" t="s">
        <v>132</v>
      </c>
      <c r="C3812" s="5">
        <v>45472</v>
      </c>
      <c r="D3812" s="164" t="s">
        <v>547</v>
      </c>
      <c r="E3812" s="110" t="s">
        <v>71</v>
      </c>
      <c r="G3812" s="2">
        <v>540</v>
      </c>
      <c r="H3812" s="4">
        <f t="shared" si="60"/>
        <v>33103.710000000094</v>
      </c>
      <c r="J3812" s="3" t="s">
        <v>3157</v>
      </c>
    </row>
    <row r="3813" spans="1:12" s="24" customFormat="1" ht="22.5" hidden="1" customHeight="1" thickBot="1" x14ac:dyDescent="0.3">
      <c r="A3813" s="59">
        <v>2024</v>
      </c>
      <c r="B3813" s="59" t="s">
        <v>132</v>
      </c>
      <c r="C3813" s="90">
        <v>45472</v>
      </c>
      <c r="D3813" s="178" t="s">
        <v>551</v>
      </c>
      <c r="E3813" s="98" t="s">
        <v>71</v>
      </c>
      <c r="F3813" s="62"/>
      <c r="G3813" s="98">
        <v>442</v>
      </c>
      <c r="H3813" s="91">
        <f t="shared" si="60"/>
        <v>32661.710000000094</v>
      </c>
      <c r="I3813" s="60" t="s">
        <v>3104</v>
      </c>
      <c r="J3813" s="59" t="s">
        <v>3103</v>
      </c>
      <c r="K3813" s="178" t="s">
        <v>3118</v>
      </c>
      <c r="L3813" s="60"/>
    </row>
    <row r="3814" spans="1:12" ht="22.5" hidden="1" customHeight="1" x14ac:dyDescent="0.25">
      <c r="A3814" s="3">
        <v>2024</v>
      </c>
      <c r="B3814" s="3" t="s">
        <v>133</v>
      </c>
      <c r="C3814" s="5">
        <v>45474</v>
      </c>
      <c r="D3814" s="164" t="s">
        <v>323</v>
      </c>
      <c r="E3814" s="110" t="s">
        <v>99</v>
      </c>
      <c r="G3814" s="2">
        <v>5000</v>
      </c>
      <c r="H3814" s="4">
        <f t="shared" si="60"/>
        <v>27661.710000000094</v>
      </c>
      <c r="J3814" s="3" t="s">
        <v>3144</v>
      </c>
    </row>
    <row r="3815" spans="1:12" ht="22.5" hidden="1" customHeight="1" x14ac:dyDescent="0.25">
      <c r="A3815" s="3">
        <v>2024</v>
      </c>
      <c r="B3815" s="3" t="s">
        <v>133</v>
      </c>
      <c r="C3815" s="5">
        <v>45474</v>
      </c>
      <c r="D3815" s="164" t="s">
        <v>613</v>
      </c>
      <c r="E3815" s="179" t="s">
        <v>22</v>
      </c>
      <c r="F3815" s="26">
        <v>34230</v>
      </c>
      <c r="G3815" s="26"/>
      <c r="H3815" s="4">
        <f t="shared" si="60"/>
        <v>61891.710000000094</v>
      </c>
      <c r="J3815" s="3" t="s">
        <v>3218</v>
      </c>
      <c r="K3815" s="10" t="s">
        <v>3140</v>
      </c>
    </row>
    <row r="3816" spans="1:12" s="36" customFormat="1" ht="22.5" hidden="1" customHeight="1" x14ac:dyDescent="0.25">
      <c r="A3816" s="3">
        <v>2024</v>
      </c>
      <c r="B3816" s="3" t="s">
        <v>133</v>
      </c>
      <c r="C3816" s="5">
        <v>45474</v>
      </c>
      <c r="D3816" s="164" t="s">
        <v>608</v>
      </c>
      <c r="E3816" s="110" t="s">
        <v>22</v>
      </c>
      <c r="F3816" s="2">
        <v>2950</v>
      </c>
      <c r="G3816" s="2"/>
      <c r="H3816" s="4">
        <f t="shared" si="60"/>
        <v>64841.710000000094</v>
      </c>
      <c r="I3816" s="1"/>
      <c r="J3816" s="3" t="s">
        <v>3139</v>
      </c>
      <c r="K3816" s="10"/>
      <c r="L3816" s="1"/>
    </row>
    <row r="3817" spans="1:12" ht="22.5" hidden="1" customHeight="1" x14ac:dyDescent="0.25">
      <c r="A3817" s="35">
        <v>2024</v>
      </c>
      <c r="B3817" s="35" t="s">
        <v>133</v>
      </c>
      <c r="C3817" s="63">
        <v>45474</v>
      </c>
      <c r="D3817" s="146" t="s">
        <v>151</v>
      </c>
      <c r="E3817" s="181" t="s">
        <v>22</v>
      </c>
      <c r="F3817" s="67">
        <v>11930</v>
      </c>
      <c r="G3817" s="67"/>
      <c r="H3817" s="70">
        <f t="shared" si="60"/>
        <v>76771.710000000094</v>
      </c>
      <c r="I3817" s="36" t="s">
        <v>3084</v>
      </c>
      <c r="J3817" s="35" t="s">
        <v>3117</v>
      </c>
      <c r="K3817" s="146"/>
      <c r="L3817" s="36"/>
    </row>
    <row r="3818" spans="1:12" ht="22.5" hidden="1" customHeight="1" x14ac:dyDescent="0.25">
      <c r="A3818" s="3">
        <v>2024</v>
      </c>
      <c r="B3818" s="3" t="s">
        <v>133</v>
      </c>
      <c r="C3818" s="5">
        <v>45474</v>
      </c>
      <c r="D3818" s="164" t="s">
        <v>2989</v>
      </c>
      <c r="E3818" s="110" t="s">
        <v>22</v>
      </c>
      <c r="F3818" s="2">
        <v>850</v>
      </c>
      <c r="H3818" s="4">
        <f t="shared" si="60"/>
        <v>77621.710000000094</v>
      </c>
      <c r="J3818" s="3" t="s">
        <v>3138</v>
      </c>
    </row>
    <row r="3819" spans="1:12" ht="22.5" hidden="1" customHeight="1" x14ac:dyDescent="0.25">
      <c r="A3819" s="3">
        <v>2024</v>
      </c>
      <c r="B3819" s="3" t="s">
        <v>133</v>
      </c>
      <c r="C3819" s="5">
        <v>45476</v>
      </c>
      <c r="D3819" s="164" t="s">
        <v>1505</v>
      </c>
      <c r="E3819" s="110" t="s">
        <v>71</v>
      </c>
      <c r="G3819" s="2">
        <v>10000</v>
      </c>
      <c r="H3819" s="4">
        <f t="shared" si="60"/>
        <v>67621.710000000094</v>
      </c>
      <c r="J3819" s="3" t="s">
        <v>3155</v>
      </c>
    </row>
    <row r="3820" spans="1:12" ht="22.5" hidden="1" customHeight="1" x14ac:dyDescent="0.25">
      <c r="A3820" s="3">
        <v>2024</v>
      </c>
      <c r="B3820" s="3" t="s">
        <v>133</v>
      </c>
      <c r="C3820" s="5">
        <v>45476</v>
      </c>
      <c r="D3820" s="164" t="s">
        <v>615</v>
      </c>
      <c r="E3820" s="110" t="s">
        <v>99</v>
      </c>
      <c r="G3820" s="2">
        <v>600</v>
      </c>
      <c r="H3820" s="4">
        <f t="shared" si="60"/>
        <v>67021.710000000094</v>
      </c>
      <c r="J3820" s="3" t="s">
        <v>3145</v>
      </c>
    </row>
    <row r="3821" spans="1:12" ht="22.5" hidden="1" customHeight="1" x14ac:dyDescent="0.25">
      <c r="A3821" s="3">
        <v>2024</v>
      </c>
      <c r="B3821" s="3" t="s">
        <v>133</v>
      </c>
      <c r="C3821" s="5">
        <v>45476</v>
      </c>
      <c r="D3821" s="164" t="s">
        <v>376</v>
      </c>
      <c r="E3821" s="110" t="s">
        <v>71</v>
      </c>
      <c r="G3821" s="2">
        <v>1200</v>
      </c>
      <c r="H3821" s="4">
        <f t="shared" si="60"/>
        <v>65821.710000000094</v>
      </c>
      <c r="J3821" s="3" t="s">
        <v>3154</v>
      </c>
    </row>
    <row r="3822" spans="1:12" ht="22.5" hidden="1" customHeight="1" x14ac:dyDescent="0.25">
      <c r="A3822" s="3">
        <v>2024</v>
      </c>
      <c r="B3822" s="3" t="s">
        <v>133</v>
      </c>
      <c r="C3822" s="5">
        <v>45480</v>
      </c>
      <c r="D3822" s="164" t="s">
        <v>1479</v>
      </c>
      <c r="E3822" s="110" t="s">
        <v>99</v>
      </c>
      <c r="G3822" s="2">
        <v>1200</v>
      </c>
      <c r="H3822" s="4">
        <f t="shared" si="60"/>
        <v>64621.710000000094</v>
      </c>
      <c r="J3822" s="3" t="s">
        <v>3147</v>
      </c>
    </row>
    <row r="3823" spans="1:12" ht="22.5" hidden="1" customHeight="1" x14ac:dyDescent="0.25">
      <c r="A3823" s="3">
        <v>2024</v>
      </c>
      <c r="B3823" s="3" t="s">
        <v>133</v>
      </c>
      <c r="C3823" s="5">
        <v>45480</v>
      </c>
      <c r="D3823" s="164" t="s">
        <v>86</v>
      </c>
      <c r="E3823" s="110" t="s">
        <v>99</v>
      </c>
      <c r="G3823" s="2">
        <v>10909.7</v>
      </c>
      <c r="H3823" s="4">
        <f t="shared" si="60"/>
        <v>53712.010000000097</v>
      </c>
      <c r="J3823" s="3" t="s">
        <v>3146</v>
      </c>
    </row>
    <row r="3824" spans="1:12" ht="22.5" hidden="1" customHeight="1" x14ac:dyDescent="0.25">
      <c r="A3824" s="3">
        <v>2024</v>
      </c>
      <c r="B3824" s="3" t="s">
        <v>133</v>
      </c>
      <c r="C3824" s="5">
        <v>45481</v>
      </c>
      <c r="D3824" s="164" t="s">
        <v>322</v>
      </c>
      <c r="E3824" s="110" t="s">
        <v>99</v>
      </c>
      <c r="G3824" s="2">
        <v>10000</v>
      </c>
      <c r="H3824" s="4">
        <f t="shared" si="60"/>
        <v>43712.010000000097</v>
      </c>
      <c r="J3824" s="3" t="s">
        <v>3148</v>
      </c>
    </row>
    <row r="3825" spans="1:11" ht="22.5" hidden="1" customHeight="1" x14ac:dyDescent="0.25">
      <c r="A3825" s="3">
        <v>2024</v>
      </c>
      <c r="B3825" s="3" t="s">
        <v>133</v>
      </c>
      <c r="C3825" s="5">
        <v>45482</v>
      </c>
      <c r="D3825" s="164" t="s">
        <v>283</v>
      </c>
      <c r="E3825" s="110" t="s">
        <v>99</v>
      </c>
      <c r="F3825" s="2">
        <v>5000</v>
      </c>
      <c r="H3825" s="4">
        <f t="shared" si="60"/>
        <v>48712.010000000097</v>
      </c>
      <c r="I3825" s="1" t="s">
        <v>3127</v>
      </c>
      <c r="J3825" s="35" t="s">
        <v>4727</v>
      </c>
      <c r="K3825" s="146" t="s">
        <v>4726</v>
      </c>
    </row>
    <row r="3826" spans="1:11" ht="22.5" hidden="1" customHeight="1" x14ac:dyDescent="0.25">
      <c r="A3826" s="3">
        <v>2024</v>
      </c>
      <c r="B3826" s="3" t="s">
        <v>133</v>
      </c>
      <c r="C3826" s="5">
        <v>45483</v>
      </c>
      <c r="D3826" s="164" t="s">
        <v>461</v>
      </c>
      <c r="E3826" s="165" t="s">
        <v>22</v>
      </c>
      <c r="F3826" s="88">
        <v>19292</v>
      </c>
      <c r="G3826" s="88"/>
      <c r="H3826" s="4">
        <f t="shared" si="60"/>
        <v>68004.010000000097</v>
      </c>
      <c r="J3826" s="3" t="s">
        <v>3222</v>
      </c>
    </row>
    <row r="3827" spans="1:11" ht="22.5" hidden="1" customHeight="1" x14ac:dyDescent="0.25">
      <c r="A3827" s="3">
        <v>2024</v>
      </c>
      <c r="B3827" s="3" t="s">
        <v>133</v>
      </c>
      <c r="C3827" s="5">
        <v>45483</v>
      </c>
      <c r="D3827" s="164" t="s">
        <v>313</v>
      </c>
      <c r="E3827" s="110" t="s">
        <v>99</v>
      </c>
      <c r="F3827" s="2">
        <v>100000</v>
      </c>
      <c r="H3827" s="4">
        <f t="shared" si="60"/>
        <v>168004.0100000001</v>
      </c>
      <c r="J3827" s="3" t="s">
        <v>3142</v>
      </c>
    </row>
    <row r="3828" spans="1:11" ht="22.5" hidden="1" customHeight="1" x14ac:dyDescent="0.25">
      <c r="A3828" s="3">
        <v>2024</v>
      </c>
      <c r="B3828" s="3" t="s">
        <v>133</v>
      </c>
      <c r="C3828" s="5">
        <v>45483</v>
      </c>
      <c r="D3828" s="164" t="s">
        <v>261</v>
      </c>
      <c r="E3828" s="110" t="s">
        <v>71</v>
      </c>
      <c r="G3828" s="2">
        <v>13544.8</v>
      </c>
      <c r="H3828" s="4">
        <f t="shared" si="60"/>
        <v>154459.21000000011</v>
      </c>
      <c r="J3828" s="3" t="s">
        <v>3153</v>
      </c>
    </row>
    <row r="3829" spans="1:11" ht="22.5" hidden="1" customHeight="1" x14ac:dyDescent="0.25">
      <c r="A3829" s="3">
        <v>2024</v>
      </c>
      <c r="B3829" s="3" t="s">
        <v>133</v>
      </c>
      <c r="C3829" s="5">
        <v>45483</v>
      </c>
      <c r="D3829" s="164" t="s">
        <v>111</v>
      </c>
      <c r="E3829" s="110" t="s">
        <v>71</v>
      </c>
      <c r="G3829" s="2">
        <v>11387.68</v>
      </c>
      <c r="H3829" s="4">
        <f t="shared" si="60"/>
        <v>143071.53000000012</v>
      </c>
      <c r="J3829" s="3" t="s">
        <v>3152</v>
      </c>
      <c r="K3829" s="10" t="s">
        <v>3151</v>
      </c>
    </row>
    <row r="3830" spans="1:11" ht="22.5" hidden="1" customHeight="1" x14ac:dyDescent="0.25">
      <c r="A3830" s="3">
        <v>2024</v>
      </c>
      <c r="B3830" s="3" t="s">
        <v>133</v>
      </c>
      <c r="C3830" s="5">
        <v>45483</v>
      </c>
      <c r="D3830" s="164" t="s">
        <v>483</v>
      </c>
      <c r="E3830" s="110" t="s">
        <v>71</v>
      </c>
      <c r="G3830" s="2">
        <v>850</v>
      </c>
      <c r="H3830" s="4">
        <f t="shared" si="60"/>
        <v>142221.53000000012</v>
      </c>
      <c r="J3830" s="3" t="s">
        <v>3150</v>
      </c>
    </row>
    <row r="3831" spans="1:11" ht="22.5" hidden="1" customHeight="1" x14ac:dyDescent="0.25">
      <c r="A3831" s="3">
        <v>2024</v>
      </c>
      <c r="B3831" s="3" t="s">
        <v>133</v>
      </c>
      <c r="C3831" s="5">
        <v>45483</v>
      </c>
      <c r="D3831" s="164" t="s">
        <v>1156</v>
      </c>
      <c r="E3831" s="110" t="s">
        <v>71</v>
      </c>
      <c r="G3831" s="2">
        <v>31850</v>
      </c>
      <c r="H3831" s="4">
        <f t="shared" si="60"/>
        <v>110371.53000000012</v>
      </c>
      <c r="J3831" s="3" t="s">
        <v>3149</v>
      </c>
    </row>
    <row r="3832" spans="1:11" ht="22.5" hidden="1" customHeight="1" x14ac:dyDescent="0.25">
      <c r="A3832" s="3">
        <v>2024</v>
      </c>
      <c r="B3832" s="3" t="s">
        <v>133</v>
      </c>
      <c r="C3832" s="5">
        <v>45488</v>
      </c>
      <c r="D3832" s="164" t="s">
        <v>112</v>
      </c>
      <c r="E3832" s="110" t="s">
        <v>99</v>
      </c>
      <c r="G3832" s="2">
        <v>43</v>
      </c>
      <c r="H3832" s="4">
        <f t="shared" si="60"/>
        <v>110328.53000000012</v>
      </c>
      <c r="J3832" s="3" t="s">
        <v>3161</v>
      </c>
    </row>
    <row r="3833" spans="1:11" ht="22.5" hidden="1" customHeight="1" x14ac:dyDescent="0.25">
      <c r="A3833" s="3">
        <v>2024</v>
      </c>
      <c r="B3833" s="3" t="s">
        <v>133</v>
      </c>
      <c r="C3833" s="5">
        <v>45488</v>
      </c>
      <c r="D3833" s="10" t="s">
        <v>42</v>
      </c>
      <c r="E3833" s="66" t="s">
        <v>99</v>
      </c>
      <c r="G3833" s="2">
        <v>3240</v>
      </c>
      <c r="H3833" s="4">
        <f t="shared" si="60"/>
        <v>107088.53000000012</v>
      </c>
      <c r="J3833" s="3" t="s">
        <v>3669</v>
      </c>
    </row>
    <row r="3834" spans="1:11" ht="22.5" hidden="1" customHeight="1" x14ac:dyDescent="0.25">
      <c r="A3834" s="3">
        <v>2024</v>
      </c>
      <c r="B3834" s="3" t="s">
        <v>133</v>
      </c>
      <c r="C3834" s="5">
        <v>45488</v>
      </c>
      <c r="D3834" s="164" t="s">
        <v>35</v>
      </c>
      <c r="E3834" s="110" t="s">
        <v>99</v>
      </c>
      <c r="G3834" s="2">
        <v>216</v>
      </c>
      <c r="H3834" s="4">
        <f t="shared" si="60"/>
        <v>106872.53000000012</v>
      </c>
      <c r="J3834" s="3" t="s">
        <v>3162</v>
      </c>
    </row>
    <row r="3835" spans="1:11" ht="22.5" hidden="1" customHeight="1" x14ac:dyDescent="0.25">
      <c r="A3835" s="3">
        <v>2024</v>
      </c>
      <c r="B3835" s="3" t="s">
        <v>133</v>
      </c>
      <c r="C3835" s="5">
        <v>45488</v>
      </c>
      <c r="D3835" s="164" t="s">
        <v>30</v>
      </c>
      <c r="E3835" s="110" t="s">
        <v>99</v>
      </c>
      <c r="G3835" s="2">
        <v>272.39999999999998</v>
      </c>
      <c r="H3835" s="4">
        <f t="shared" si="60"/>
        <v>106600.13000000012</v>
      </c>
      <c r="J3835" s="3" t="s">
        <v>3160</v>
      </c>
    </row>
    <row r="3836" spans="1:11" ht="22.5" hidden="1" customHeight="1" x14ac:dyDescent="0.25">
      <c r="A3836" s="3">
        <v>2024</v>
      </c>
      <c r="B3836" s="3" t="s">
        <v>133</v>
      </c>
      <c r="C3836" s="5">
        <v>45488</v>
      </c>
      <c r="D3836" s="164" t="s">
        <v>39</v>
      </c>
      <c r="E3836" s="110" t="s">
        <v>22</v>
      </c>
      <c r="F3836" s="2">
        <v>2400</v>
      </c>
      <c r="H3836" s="4">
        <f t="shared" si="60"/>
        <v>109000.13000000012</v>
      </c>
      <c r="J3836" s="3" t="s">
        <v>3158</v>
      </c>
    </row>
    <row r="3837" spans="1:11" ht="22.5" hidden="1" customHeight="1" x14ac:dyDescent="0.25">
      <c r="A3837" s="3">
        <v>2024</v>
      </c>
      <c r="B3837" s="3" t="s">
        <v>133</v>
      </c>
      <c r="C3837" s="5">
        <v>45488</v>
      </c>
      <c r="D3837" s="164" t="s">
        <v>322</v>
      </c>
      <c r="E3837" s="110" t="s">
        <v>99</v>
      </c>
      <c r="G3837" s="2">
        <v>10000</v>
      </c>
      <c r="H3837" s="4">
        <f t="shared" si="60"/>
        <v>99000.130000000121</v>
      </c>
      <c r="J3837" s="3" t="s">
        <v>3159</v>
      </c>
    </row>
    <row r="3838" spans="1:11" ht="22.5" hidden="1" customHeight="1" x14ac:dyDescent="0.25">
      <c r="A3838" s="3">
        <v>2024</v>
      </c>
      <c r="B3838" s="3" t="s">
        <v>133</v>
      </c>
      <c r="C3838" s="5">
        <v>45489</v>
      </c>
      <c r="D3838" s="164" t="s">
        <v>1925</v>
      </c>
      <c r="E3838" s="165" t="s">
        <v>22</v>
      </c>
      <c r="F3838" s="88">
        <v>4200</v>
      </c>
      <c r="G3838" s="88"/>
      <c r="H3838" s="4">
        <f t="shared" si="60"/>
        <v>103200.13000000012</v>
      </c>
      <c r="J3838" s="3" t="s">
        <v>3223</v>
      </c>
    </row>
    <row r="3839" spans="1:11" ht="22.5" hidden="1" customHeight="1" x14ac:dyDescent="0.25">
      <c r="A3839" s="3">
        <v>2024</v>
      </c>
      <c r="B3839" s="3" t="s">
        <v>133</v>
      </c>
      <c r="C3839" s="5">
        <v>45490</v>
      </c>
      <c r="D3839" s="164" t="s">
        <v>158</v>
      </c>
      <c r="E3839" s="110" t="s">
        <v>22</v>
      </c>
      <c r="F3839" s="2">
        <v>10000</v>
      </c>
      <c r="H3839" s="4">
        <f t="shared" si="60"/>
        <v>113200.13000000012</v>
      </c>
      <c r="J3839" s="3" t="s">
        <v>3170</v>
      </c>
    </row>
    <row r="3840" spans="1:11" ht="22.5" hidden="1" customHeight="1" x14ac:dyDescent="0.25">
      <c r="A3840" s="3">
        <v>2024</v>
      </c>
      <c r="B3840" s="3" t="s">
        <v>133</v>
      </c>
      <c r="C3840" s="5">
        <v>45492</v>
      </c>
      <c r="D3840" s="164" t="s">
        <v>461</v>
      </c>
      <c r="E3840" s="165" t="s">
        <v>22</v>
      </c>
      <c r="F3840" s="88">
        <v>8056</v>
      </c>
      <c r="G3840" s="88"/>
      <c r="H3840" s="4">
        <f t="shared" si="60"/>
        <v>121256.13000000012</v>
      </c>
      <c r="J3840" s="3" t="s">
        <v>3224</v>
      </c>
    </row>
    <row r="3841" spans="1:11" ht="22.5" hidden="1" customHeight="1" x14ac:dyDescent="0.25">
      <c r="A3841" s="3">
        <v>2024</v>
      </c>
      <c r="B3841" s="3" t="s">
        <v>133</v>
      </c>
      <c r="C3841" s="5">
        <v>45492</v>
      </c>
      <c r="D3841" s="164" t="s">
        <v>110</v>
      </c>
      <c r="E3841" s="110" t="s">
        <v>22</v>
      </c>
      <c r="F3841" s="2">
        <v>1150</v>
      </c>
      <c r="H3841" s="4">
        <f t="shared" si="60"/>
        <v>122406.13000000012</v>
      </c>
      <c r="J3841" s="3" t="s">
        <v>3168</v>
      </c>
    </row>
    <row r="3842" spans="1:11" ht="22.5" hidden="1" customHeight="1" x14ac:dyDescent="0.25">
      <c r="A3842" s="3">
        <v>2024</v>
      </c>
      <c r="B3842" s="3" t="s">
        <v>133</v>
      </c>
      <c r="C3842" s="5">
        <v>45492</v>
      </c>
      <c r="D3842" s="164" t="s">
        <v>548</v>
      </c>
      <c r="E3842" s="110" t="s">
        <v>22</v>
      </c>
      <c r="F3842" s="2">
        <v>1350</v>
      </c>
      <c r="H3842" s="4">
        <f t="shared" si="60"/>
        <v>123756.13000000012</v>
      </c>
      <c r="J3842" s="3" t="s">
        <v>3167</v>
      </c>
    </row>
    <row r="3843" spans="1:11" ht="22.5" hidden="1" customHeight="1" x14ac:dyDescent="0.25">
      <c r="A3843" s="3">
        <v>2024</v>
      </c>
      <c r="B3843" s="3" t="s">
        <v>133</v>
      </c>
      <c r="C3843" s="5">
        <v>45492</v>
      </c>
      <c r="D3843" s="164" t="s">
        <v>151</v>
      </c>
      <c r="E3843" s="110" t="s">
        <v>22</v>
      </c>
      <c r="F3843" s="2">
        <v>3560</v>
      </c>
      <c r="H3843" s="4">
        <f t="shared" si="60"/>
        <v>127316.13000000012</v>
      </c>
      <c r="J3843" s="3" t="s">
        <v>3166</v>
      </c>
    </row>
    <row r="3844" spans="1:11" ht="22.5" hidden="1" customHeight="1" x14ac:dyDescent="0.25">
      <c r="A3844" s="3">
        <v>2024</v>
      </c>
      <c r="B3844" s="3" t="s">
        <v>133</v>
      </c>
      <c r="C3844" s="5">
        <v>45493</v>
      </c>
      <c r="D3844" s="164" t="s">
        <v>283</v>
      </c>
      <c r="E3844" s="110" t="s">
        <v>71</v>
      </c>
      <c r="G3844" s="2">
        <v>5816.1</v>
      </c>
      <c r="H3844" s="4">
        <f t="shared" si="60"/>
        <v>121500.03000000012</v>
      </c>
      <c r="J3844" s="3" t="s">
        <v>3174</v>
      </c>
    </row>
    <row r="3845" spans="1:11" ht="22.5" hidden="1" customHeight="1" x14ac:dyDescent="0.25">
      <c r="A3845" s="3">
        <v>2024</v>
      </c>
      <c r="B3845" s="3" t="s">
        <v>133</v>
      </c>
      <c r="C3845" s="5">
        <v>45493</v>
      </c>
      <c r="D3845" s="164" t="s">
        <v>25</v>
      </c>
      <c r="E3845" s="110" t="s">
        <v>71</v>
      </c>
      <c r="G3845" s="2">
        <v>17450</v>
      </c>
      <c r="H3845" s="4">
        <f t="shared" si="60"/>
        <v>104050.03000000012</v>
      </c>
      <c r="J3845" s="3" t="s">
        <v>3173</v>
      </c>
    </row>
    <row r="3846" spans="1:11" ht="22.5" hidden="1" customHeight="1" x14ac:dyDescent="0.25">
      <c r="A3846" s="3">
        <v>2024</v>
      </c>
      <c r="B3846" s="3" t="s">
        <v>133</v>
      </c>
      <c r="C3846" s="5">
        <v>45493</v>
      </c>
      <c r="D3846" s="164" t="s">
        <v>77</v>
      </c>
      <c r="E3846" s="110" t="s">
        <v>71</v>
      </c>
      <c r="G3846" s="2">
        <v>11120</v>
      </c>
      <c r="H3846" s="4">
        <f t="shared" si="60"/>
        <v>92930.030000000115</v>
      </c>
      <c r="J3846" s="3" t="s">
        <v>3164</v>
      </c>
      <c r="K3846" s="10" t="s">
        <v>3163</v>
      </c>
    </row>
    <row r="3847" spans="1:11" ht="22.5" hidden="1" customHeight="1" x14ac:dyDescent="0.25">
      <c r="A3847" s="3">
        <v>2024</v>
      </c>
      <c r="B3847" s="3" t="s">
        <v>133</v>
      </c>
      <c r="C3847" s="5">
        <v>45493</v>
      </c>
      <c r="D3847" s="164" t="s">
        <v>26</v>
      </c>
      <c r="E3847" s="110" t="s">
        <v>71</v>
      </c>
      <c r="G3847" s="2">
        <v>2700</v>
      </c>
      <c r="H3847" s="4">
        <f t="shared" ref="H3847:H3910" si="61">H3846+F3847-G3847</f>
        <v>90230.030000000115</v>
      </c>
      <c r="J3847" s="3" t="s">
        <v>3172</v>
      </c>
      <c r="K3847" s="10" t="s">
        <v>3221</v>
      </c>
    </row>
    <row r="3848" spans="1:11" ht="22.5" hidden="1" customHeight="1" x14ac:dyDescent="0.25">
      <c r="A3848" s="3">
        <v>2024</v>
      </c>
      <c r="B3848" s="3" t="s">
        <v>133</v>
      </c>
      <c r="C3848" s="5">
        <v>45493</v>
      </c>
      <c r="D3848" s="164" t="s">
        <v>2176</v>
      </c>
      <c r="E3848" s="110" t="s">
        <v>71</v>
      </c>
      <c r="G3848" s="2">
        <v>6230.8</v>
      </c>
      <c r="H3848" s="4">
        <f t="shared" si="61"/>
        <v>83999.230000000112</v>
      </c>
      <c r="J3848" s="3" t="s">
        <v>3165</v>
      </c>
    </row>
    <row r="3849" spans="1:11" ht="22.5" hidden="1" customHeight="1" x14ac:dyDescent="0.25">
      <c r="A3849" s="3">
        <v>2024</v>
      </c>
      <c r="B3849" s="3" t="s">
        <v>133</v>
      </c>
      <c r="C3849" s="5">
        <v>45493</v>
      </c>
      <c r="D3849" s="164" t="s">
        <v>1211</v>
      </c>
      <c r="E3849" s="110" t="s">
        <v>71</v>
      </c>
      <c r="G3849" s="2">
        <v>45819.53</v>
      </c>
      <c r="H3849" s="4">
        <f t="shared" si="61"/>
        <v>38179.700000000114</v>
      </c>
      <c r="J3849" s="3" t="s">
        <v>3171</v>
      </c>
    </row>
    <row r="3850" spans="1:11" ht="22.5" hidden="1" customHeight="1" x14ac:dyDescent="0.25">
      <c r="A3850" s="3">
        <v>2024</v>
      </c>
      <c r="B3850" s="3" t="s">
        <v>133</v>
      </c>
      <c r="C3850" s="5">
        <v>45495</v>
      </c>
      <c r="D3850" s="146" t="s">
        <v>183</v>
      </c>
      <c r="E3850" s="110" t="s">
        <v>22</v>
      </c>
      <c r="F3850" s="25">
        <v>5330</v>
      </c>
      <c r="H3850" s="4">
        <f t="shared" si="61"/>
        <v>43509.700000000114</v>
      </c>
      <c r="J3850" s="3" t="s">
        <v>3226</v>
      </c>
      <c r="K3850" s="10" t="s">
        <v>3227</v>
      </c>
    </row>
    <row r="3851" spans="1:11" ht="22.5" hidden="1" customHeight="1" x14ac:dyDescent="0.25">
      <c r="A3851" s="3">
        <v>2024</v>
      </c>
      <c r="B3851" s="3" t="s">
        <v>133</v>
      </c>
      <c r="C3851" s="5">
        <v>45495</v>
      </c>
      <c r="D3851" s="164" t="s">
        <v>322</v>
      </c>
      <c r="E3851" s="110" t="s">
        <v>99</v>
      </c>
      <c r="G3851" s="2">
        <v>5000</v>
      </c>
      <c r="H3851" s="4">
        <f t="shared" si="61"/>
        <v>38509.700000000114</v>
      </c>
      <c r="J3851" s="3" t="s">
        <v>3178</v>
      </c>
    </row>
    <row r="3852" spans="1:11" ht="22.5" hidden="1" customHeight="1" x14ac:dyDescent="0.25">
      <c r="A3852" s="3">
        <v>2024</v>
      </c>
      <c r="B3852" s="3" t="s">
        <v>133</v>
      </c>
      <c r="C3852" s="5">
        <v>45496</v>
      </c>
      <c r="D3852" s="164" t="s">
        <v>2801</v>
      </c>
      <c r="E3852" s="110" t="s">
        <v>22</v>
      </c>
      <c r="F3852" s="2">
        <v>2950</v>
      </c>
      <c r="H3852" s="4">
        <f t="shared" si="61"/>
        <v>41459.700000000114</v>
      </c>
      <c r="J3852" s="3" t="s">
        <v>3195</v>
      </c>
    </row>
    <row r="3853" spans="1:11" ht="22.5" hidden="1" customHeight="1" x14ac:dyDescent="0.25">
      <c r="A3853" s="3">
        <v>2024</v>
      </c>
      <c r="B3853" s="3" t="s">
        <v>133</v>
      </c>
      <c r="C3853" s="5">
        <v>45497</v>
      </c>
      <c r="D3853" s="164" t="s">
        <v>323</v>
      </c>
      <c r="E3853" s="110" t="s">
        <v>99</v>
      </c>
      <c r="G3853" s="2">
        <v>5000</v>
      </c>
      <c r="H3853" s="4">
        <f t="shared" si="61"/>
        <v>36459.700000000114</v>
      </c>
      <c r="J3853" s="3" t="s">
        <v>3180</v>
      </c>
    </row>
    <row r="3854" spans="1:11" ht="22.5" hidden="1" customHeight="1" x14ac:dyDescent="0.25">
      <c r="A3854" s="3">
        <v>2024</v>
      </c>
      <c r="B3854" s="3" t="s">
        <v>133</v>
      </c>
      <c r="C3854" s="5">
        <v>45497</v>
      </c>
      <c r="D3854" s="164" t="s">
        <v>1447</v>
      </c>
      <c r="E3854" s="110" t="s">
        <v>22</v>
      </c>
      <c r="F3854" s="2">
        <v>3250</v>
      </c>
      <c r="H3854" s="4">
        <f t="shared" si="61"/>
        <v>39709.700000000114</v>
      </c>
      <c r="J3854" s="3" t="s">
        <v>3196</v>
      </c>
    </row>
    <row r="3855" spans="1:11" ht="22.5" hidden="1" customHeight="1" x14ac:dyDescent="0.25">
      <c r="A3855" s="3">
        <v>2024</v>
      </c>
      <c r="B3855" s="3" t="s">
        <v>133</v>
      </c>
      <c r="C3855" s="5">
        <v>45497</v>
      </c>
      <c r="D3855" s="164" t="s">
        <v>322</v>
      </c>
      <c r="E3855" s="110" t="s">
        <v>99</v>
      </c>
      <c r="G3855" s="2">
        <v>5000</v>
      </c>
      <c r="H3855" s="4">
        <f t="shared" si="61"/>
        <v>34709.700000000114</v>
      </c>
      <c r="J3855" s="3" t="s">
        <v>3179</v>
      </c>
    </row>
    <row r="3856" spans="1:11" ht="22.5" hidden="1" customHeight="1" x14ac:dyDescent="0.25">
      <c r="A3856" s="3">
        <v>2024</v>
      </c>
      <c r="B3856" s="3" t="s">
        <v>133</v>
      </c>
      <c r="C3856" s="5">
        <v>45499</v>
      </c>
      <c r="D3856" s="164" t="s">
        <v>313</v>
      </c>
      <c r="E3856" s="110" t="s">
        <v>99</v>
      </c>
      <c r="F3856" s="2">
        <v>100000</v>
      </c>
      <c r="H3856" s="4">
        <f t="shared" si="61"/>
        <v>134709.70000000013</v>
      </c>
      <c r="J3856" s="3" t="s">
        <v>3181</v>
      </c>
    </row>
    <row r="3857" spans="1:12" s="175" customFormat="1" ht="22.5" hidden="1" customHeight="1" x14ac:dyDescent="0.3">
      <c r="A3857" s="3">
        <v>2024</v>
      </c>
      <c r="B3857" s="3" t="s">
        <v>133</v>
      </c>
      <c r="C3857" s="5">
        <v>45502</v>
      </c>
      <c r="D3857" s="116" t="s">
        <v>404</v>
      </c>
      <c r="E3857" s="110" t="s">
        <v>71</v>
      </c>
      <c r="F3857" s="2"/>
      <c r="G3857" s="172">
        <v>26128.82</v>
      </c>
      <c r="H3857" s="4">
        <f t="shared" si="61"/>
        <v>108580.88000000012</v>
      </c>
      <c r="I3857" s="1"/>
      <c r="J3857" s="3" t="s">
        <v>3197</v>
      </c>
      <c r="K3857" s="10"/>
      <c r="L3857" s="1"/>
    </row>
    <row r="3858" spans="1:12" ht="22.5" hidden="1" customHeight="1" x14ac:dyDescent="0.3">
      <c r="A3858" s="3">
        <v>2024</v>
      </c>
      <c r="B3858" s="3" t="s">
        <v>133</v>
      </c>
      <c r="C3858" s="5">
        <v>45502</v>
      </c>
      <c r="D3858" s="116" t="s">
        <v>611</v>
      </c>
      <c r="E3858" s="110" t="s">
        <v>71</v>
      </c>
      <c r="G3858" s="172">
        <v>2644</v>
      </c>
      <c r="H3858" s="4">
        <f t="shared" si="61"/>
        <v>105936.88000000012</v>
      </c>
      <c r="J3858" s="3" t="s">
        <v>3198</v>
      </c>
    </row>
    <row r="3859" spans="1:12" ht="22.5" hidden="1" customHeight="1" x14ac:dyDescent="0.3">
      <c r="A3859" s="3">
        <v>2024</v>
      </c>
      <c r="B3859" s="3" t="s">
        <v>133</v>
      </c>
      <c r="C3859" s="5">
        <v>45502</v>
      </c>
      <c r="D3859" s="116" t="s">
        <v>45</v>
      </c>
      <c r="E3859" s="110" t="s">
        <v>71</v>
      </c>
      <c r="G3859" s="173">
        <v>3600</v>
      </c>
      <c r="H3859" s="4">
        <f t="shared" si="61"/>
        <v>102336.88000000012</v>
      </c>
      <c r="J3859" s="3" t="s">
        <v>3199</v>
      </c>
    </row>
    <row r="3860" spans="1:12" ht="22.5" hidden="1" customHeight="1" x14ac:dyDescent="0.25">
      <c r="A3860" s="3">
        <v>2024</v>
      </c>
      <c r="B3860" s="3" t="s">
        <v>133</v>
      </c>
      <c r="C3860" s="5">
        <v>45502</v>
      </c>
      <c r="D3860" s="164" t="s">
        <v>312</v>
      </c>
      <c r="E3860" s="110" t="s">
        <v>99</v>
      </c>
      <c r="G3860" s="2">
        <v>1</v>
      </c>
      <c r="H3860" s="4">
        <f t="shared" si="61"/>
        <v>102335.88000000012</v>
      </c>
      <c r="J3860" s="3" t="s">
        <v>3368</v>
      </c>
    </row>
    <row r="3861" spans="1:12" ht="22.5" hidden="1" customHeight="1" x14ac:dyDescent="0.3">
      <c r="A3861" s="3">
        <v>2024</v>
      </c>
      <c r="B3861" s="3" t="s">
        <v>133</v>
      </c>
      <c r="C3861" s="5">
        <v>45502</v>
      </c>
      <c r="D3861" s="116" t="s">
        <v>576</v>
      </c>
      <c r="E3861" s="110" t="s">
        <v>71</v>
      </c>
      <c r="G3861" s="172">
        <v>1200</v>
      </c>
      <c r="H3861" s="4">
        <f t="shared" si="61"/>
        <v>101135.88000000012</v>
      </c>
      <c r="J3861" s="3" t="s">
        <v>3200</v>
      </c>
    </row>
    <row r="3862" spans="1:12" ht="22.5" hidden="1" customHeight="1" x14ac:dyDescent="0.3">
      <c r="A3862" s="3">
        <v>2024</v>
      </c>
      <c r="B3862" s="3" t="s">
        <v>133</v>
      </c>
      <c r="C3862" s="5">
        <v>45502</v>
      </c>
      <c r="D3862" s="116" t="s">
        <v>2662</v>
      </c>
      <c r="E3862" s="110" t="s">
        <v>71</v>
      </c>
      <c r="G3862" s="172">
        <v>1700</v>
      </c>
      <c r="H3862" s="4">
        <f t="shared" si="61"/>
        <v>99435.880000000121</v>
      </c>
      <c r="J3862" s="3" t="s">
        <v>3201</v>
      </c>
    </row>
    <row r="3863" spans="1:12" ht="22.5" hidden="1" customHeight="1" x14ac:dyDescent="0.3">
      <c r="A3863" s="3">
        <v>2024</v>
      </c>
      <c r="B3863" s="3" t="s">
        <v>133</v>
      </c>
      <c r="C3863" s="5">
        <v>45502</v>
      </c>
      <c r="D3863" s="116" t="s">
        <v>1842</v>
      </c>
      <c r="E3863" s="110" t="s">
        <v>71</v>
      </c>
      <c r="G3863" s="172">
        <v>1100</v>
      </c>
      <c r="H3863" s="4">
        <f t="shared" si="61"/>
        <v>98335.880000000121</v>
      </c>
      <c r="J3863" s="3" t="s">
        <v>3202</v>
      </c>
    </row>
    <row r="3864" spans="1:12" ht="22.5" hidden="1" customHeight="1" x14ac:dyDescent="0.3">
      <c r="A3864" s="3">
        <v>2024</v>
      </c>
      <c r="B3864" s="3" t="s">
        <v>133</v>
      </c>
      <c r="C3864" s="5">
        <v>45502</v>
      </c>
      <c r="D3864" s="116" t="s">
        <v>1505</v>
      </c>
      <c r="E3864" s="110" t="s">
        <v>71</v>
      </c>
      <c r="G3864" s="172">
        <v>17426.099999999999</v>
      </c>
      <c r="H3864" s="4">
        <f t="shared" si="61"/>
        <v>80909.780000000115</v>
      </c>
      <c r="J3864" s="3" t="s">
        <v>3203</v>
      </c>
    </row>
    <row r="3865" spans="1:12" ht="22.5" hidden="1" customHeight="1" x14ac:dyDescent="0.3">
      <c r="A3865" s="3">
        <v>2024</v>
      </c>
      <c r="B3865" s="3" t="s">
        <v>133</v>
      </c>
      <c r="C3865" s="5">
        <v>45502</v>
      </c>
      <c r="D3865" s="116" t="s">
        <v>405</v>
      </c>
      <c r="E3865" s="110" t="s">
        <v>71</v>
      </c>
      <c r="G3865" s="174">
        <v>14350</v>
      </c>
      <c r="H3865" s="4">
        <f t="shared" si="61"/>
        <v>66559.780000000115</v>
      </c>
      <c r="J3865" s="3" t="s">
        <v>3205</v>
      </c>
      <c r="K3865" s="10" t="s">
        <v>3204</v>
      </c>
    </row>
    <row r="3866" spans="1:12" ht="22.5" hidden="1" customHeight="1" x14ac:dyDescent="0.3">
      <c r="A3866" s="3">
        <v>2024</v>
      </c>
      <c r="B3866" s="3" t="s">
        <v>133</v>
      </c>
      <c r="C3866" s="5">
        <v>45502</v>
      </c>
      <c r="D3866" s="116" t="s">
        <v>462</v>
      </c>
      <c r="E3866" s="110" t="s">
        <v>71</v>
      </c>
      <c r="G3866" s="172">
        <v>6000</v>
      </c>
      <c r="H3866" s="4">
        <f t="shared" si="61"/>
        <v>60559.780000000115</v>
      </c>
      <c r="J3866" s="3" t="s">
        <v>3206</v>
      </c>
    </row>
    <row r="3867" spans="1:12" ht="22.5" hidden="1" customHeight="1" x14ac:dyDescent="0.25">
      <c r="A3867" s="3">
        <v>2024</v>
      </c>
      <c r="B3867" s="3" t="s">
        <v>133</v>
      </c>
      <c r="C3867" s="5">
        <v>45502</v>
      </c>
      <c r="D3867" s="164" t="s">
        <v>3177</v>
      </c>
      <c r="E3867" s="165" t="s">
        <v>99</v>
      </c>
      <c r="F3867" s="88"/>
      <c r="G3867" s="88">
        <v>15463.18</v>
      </c>
      <c r="H3867" s="4">
        <f t="shared" si="61"/>
        <v>45096.600000000115</v>
      </c>
      <c r="I3867" s="1" t="s">
        <v>3364</v>
      </c>
      <c r="J3867" s="3" t="s">
        <v>3365</v>
      </c>
    </row>
    <row r="3868" spans="1:12" ht="22.5" hidden="1" customHeight="1" x14ac:dyDescent="0.25">
      <c r="A3868" s="3">
        <v>2024</v>
      </c>
      <c r="B3868" s="3" t="s">
        <v>133</v>
      </c>
      <c r="C3868" s="5">
        <v>45502</v>
      </c>
      <c r="D3868" s="164" t="s">
        <v>285</v>
      </c>
      <c r="E3868" s="110" t="s">
        <v>99</v>
      </c>
      <c r="G3868" s="2">
        <v>2080</v>
      </c>
      <c r="H3868" s="4">
        <f t="shared" si="61"/>
        <v>43016.600000000115</v>
      </c>
      <c r="J3868" s="3" t="s">
        <v>3216</v>
      </c>
    </row>
    <row r="3869" spans="1:12" ht="22.5" hidden="1" customHeight="1" x14ac:dyDescent="0.3">
      <c r="A3869" s="3">
        <v>2024</v>
      </c>
      <c r="B3869" s="3" t="s">
        <v>133</v>
      </c>
      <c r="C3869" s="5">
        <v>45502</v>
      </c>
      <c r="D3869" s="116" t="s">
        <v>506</v>
      </c>
      <c r="E3869" s="110" t="s">
        <v>71</v>
      </c>
      <c r="G3869" s="172">
        <v>540</v>
      </c>
      <c r="H3869" s="4">
        <f t="shared" si="61"/>
        <v>42476.600000000115</v>
      </c>
      <c r="J3869" s="3" t="s">
        <v>3207</v>
      </c>
    </row>
    <row r="3870" spans="1:12" ht="22.5" hidden="1" customHeight="1" x14ac:dyDescent="0.3">
      <c r="A3870" s="3">
        <v>2024</v>
      </c>
      <c r="B3870" s="3" t="s">
        <v>133</v>
      </c>
      <c r="C3870" s="5">
        <v>45502</v>
      </c>
      <c r="D3870" s="116" t="s">
        <v>151</v>
      </c>
      <c r="E3870" s="110" t="s">
        <v>71</v>
      </c>
      <c r="G3870" s="172">
        <v>1560</v>
      </c>
      <c r="H3870" s="4">
        <f t="shared" si="61"/>
        <v>40916.600000000115</v>
      </c>
      <c r="J3870" s="3" t="s">
        <v>3208</v>
      </c>
    </row>
    <row r="3871" spans="1:12" ht="22.5" hidden="1" customHeight="1" x14ac:dyDescent="0.25">
      <c r="A3871" s="3">
        <v>2024</v>
      </c>
      <c r="B3871" s="3" t="s">
        <v>133</v>
      </c>
      <c r="C3871" s="5">
        <v>45503</v>
      </c>
      <c r="D3871" s="164" t="s">
        <v>562</v>
      </c>
      <c r="E3871" s="110" t="s">
        <v>71</v>
      </c>
      <c r="G3871" s="2">
        <v>188.5</v>
      </c>
      <c r="H3871" s="4">
        <f t="shared" si="61"/>
        <v>40728.100000000115</v>
      </c>
      <c r="J3871" s="3" t="s">
        <v>3215</v>
      </c>
    </row>
    <row r="3872" spans="1:12" ht="22.5" hidden="1" customHeight="1" x14ac:dyDescent="0.25">
      <c r="A3872" s="3">
        <v>2024</v>
      </c>
      <c r="B3872" s="3" t="s">
        <v>133</v>
      </c>
      <c r="C3872" s="5">
        <v>45503</v>
      </c>
      <c r="D3872" s="164" t="s">
        <v>3192</v>
      </c>
      <c r="E3872" s="110" t="s">
        <v>71</v>
      </c>
      <c r="G3872" s="2">
        <v>26980</v>
      </c>
      <c r="H3872" s="4">
        <f t="shared" si="61"/>
        <v>13748.100000000115</v>
      </c>
      <c r="J3872" s="3" t="s">
        <v>3209</v>
      </c>
    </row>
    <row r="3873" spans="1:11" ht="22.5" hidden="1" customHeight="1" x14ac:dyDescent="0.25">
      <c r="A3873" s="3">
        <v>2024</v>
      </c>
      <c r="B3873" s="3" t="s">
        <v>133</v>
      </c>
      <c r="C3873" s="5">
        <v>45503</v>
      </c>
      <c r="D3873" s="164" t="s">
        <v>3193</v>
      </c>
      <c r="E3873" s="110" t="s">
        <v>71</v>
      </c>
      <c r="G3873" s="2">
        <v>950</v>
      </c>
      <c r="H3873" s="4">
        <f t="shared" si="61"/>
        <v>12798.100000000115</v>
      </c>
      <c r="J3873" s="3" t="s">
        <v>3210</v>
      </c>
    </row>
    <row r="3874" spans="1:11" ht="22.5" hidden="1" customHeight="1" x14ac:dyDescent="0.25">
      <c r="A3874" s="3">
        <v>2024</v>
      </c>
      <c r="B3874" s="3" t="s">
        <v>133</v>
      </c>
      <c r="C3874" s="5">
        <v>45503</v>
      </c>
      <c r="D3874" s="164" t="s">
        <v>359</v>
      </c>
      <c r="E3874" s="179" t="s">
        <v>22</v>
      </c>
      <c r="F3874" s="26">
        <v>8220</v>
      </c>
      <c r="G3874" s="26"/>
      <c r="H3874" s="4">
        <f t="shared" si="61"/>
        <v>21018.100000000115</v>
      </c>
      <c r="J3874" s="3" t="s">
        <v>3220</v>
      </c>
    </row>
    <row r="3875" spans="1:11" ht="22.5" hidden="1" customHeight="1" x14ac:dyDescent="0.25">
      <c r="A3875" s="3">
        <v>2024</v>
      </c>
      <c r="B3875" s="3" t="s">
        <v>133</v>
      </c>
      <c r="C3875" s="5">
        <v>45503</v>
      </c>
      <c r="D3875" s="164" t="s">
        <v>541</v>
      </c>
      <c r="E3875" s="110" t="s">
        <v>71</v>
      </c>
      <c r="G3875" s="2">
        <v>7688</v>
      </c>
      <c r="H3875" s="4">
        <f t="shared" si="61"/>
        <v>13330.100000000115</v>
      </c>
      <c r="J3875" s="3" t="s">
        <v>3211</v>
      </c>
    </row>
    <row r="3876" spans="1:11" ht="22.5" hidden="1" customHeight="1" x14ac:dyDescent="0.25">
      <c r="A3876" s="3">
        <v>2024</v>
      </c>
      <c r="B3876" s="3" t="s">
        <v>133</v>
      </c>
      <c r="C3876" s="5">
        <v>45503</v>
      </c>
      <c r="D3876" s="164" t="s">
        <v>2508</v>
      </c>
      <c r="E3876" s="110" t="s">
        <v>71</v>
      </c>
      <c r="G3876" s="2">
        <v>1850</v>
      </c>
      <c r="H3876" s="4">
        <f t="shared" si="61"/>
        <v>11480.100000000115</v>
      </c>
      <c r="J3876" s="3" t="s">
        <v>3212</v>
      </c>
    </row>
    <row r="3877" spans="1:11" ht="22.5" hidden="1" customHeight="1" x14ac:dyDescent="0.25">
      <c r="A3877" s="3">
        <v>2024</v>
      </c>
      <c r="B3877" s="3" t="s">
        <v>133</v>
      </c>
      <c r="C3877" s="5">
        <v>45503</v>
      </c>
      <c r="D3877" s="164" t="s">
        <v>547</v>
      </c>
      <c r="E3877" s="110" t="s">
        <v>71</v>
      </c>
      <c r="G3877" s="2">
        <v>540</v>
      </c>
      <c r="H3877" s="4">
        <f t="shared" si="61"/>
        <v>10940.100000000115</v>
      </c>
      <c r="J3877" s="3" t="s">
        <v>3214</v>
      </c>
    </row>
    <row r="3878" spans="1:11" s="24" customFormat="1" ht="22.5" hidden="1" customHeight="1" thickBot="1" x14ac:dyDescent="0.3">
      <c r="A3878" s="34">
        <v>2024</v>
      </c>
      <c r="B3878" s="34" t="s">
        <v>133</v>
      </c>
      <c r="C3878" s="19">
        <v>45503</v>
      </c>
      <c r="D3878" s="166" t="s">
        <v>551</v>
      </c>
      <c r="E3878" s="169" t="s">
        <v>71</v>
      </c>
      <c r="F3878" s="21"/>
      <c r="G3878" s="21">
        <v>1690</v>
      </c>
      <c r="H3878" s="22">
        <f t="shared" si="61"/>
        <v>9250.100000000115</v>
      </c>
      <c r="J3878" s="34" t="s">
        <v>3213</v>
      </c>
      <c r="K3878" s="20"/>
    </row>
    <row r="3879" spans="1:11" s="36" customFormat="1" ht="22.5" hidden="1" customHeight="1" x14ac:dyDescent="0.25">
      <c r="A3879" s="35">
        <v>2024</v>
      </c>
      <c r="B3879" s="35" t="s">
        <v>135</v>
      </c>
      <c r="C3879" s="63">
        <v>45505</v>
      </c>
      <c r="D3879" s="146" t="s">
        <v>316</v>
      </c>
      <c r="E3879" s="69" t="s">
        <v>99</v>
      </c>
      <c r="F3879" s="25">
        <v>30000</v>
      </c>
      <c r="G3879" s="25"/>
      <c r="H3879" s="70">
        <f t="shared" si="61"/>
        <v>39250.100000000115</v>
      </c>
      <c r="J3879" s="35" t="s">
        <v>3307</v>
      </c>
      <c r="K3879" s="146"/>
    </row>
    <row r="3880" spans="1:11" ht="22.5" hidden="1" customHeight="1" x14ac:dyDescent="0.25">
      <c r="A3880" s="3">
        <v>2024</v>
      </c>
      <c r="B3880" s="3" t="s">
        <v>135</v>
      </c>
      <c r="C3880" s="5">
        <v>45505</v>
      </c>
      <c r="D3880" s="164" t="s">
        <v>2987</v>
      </c>
      <c r="E3880" s="110" t="s">
        <v>71</v>
      </c>
      <c r="G3880" s="2">
        <v>30898.21</v>
      </c>
      <c r="H3880" s="4">
        <f t="shared" si="61"/>
        <v>8351.8900000001158</v>
      </c>
      <c r="J3880" s="3" t="s">
        <v>3231</v>
      </c>
    </row>
    <row r="3881" spans="1:11" ht="22.5" hidden="1" customHeight="1" x14ac:dyDescent="0.25">
      <c r="A3881" s="3">
        <v>2024</v>
      </c>
      <c r="B3881" s="3" t="s">
        <v>135</v>
      </c>
      <c r="C3881" s="5">
        <v>45505</v>
      </c>
      <c r="D3881" s="164" t="s">
        <v>613</v>
      </c>
      <c r="E3881" s="110" t="s">
        <v>99</v>
      </c>
      <c r="F3881" s="2">
        <v>9550</v>
      </c>
      <c r="H3881" s="4">
        <f t="shared" si="61"/>
        <v>17901.890000000116</v>
      </c>
      <c r="J3881" s="3" t="s">
        <v>3242</v>
      </c>
      <c r="K3881" s="10" t="s">
        <v>3241</v>
      </c>
    </row>
    <row r="3882" spans="1:11" ht="22.5" hidden="1" customHeight="1" x14ac:dyDescent="0.25">
      <c r="A3882" s="3">
        <v>2024</v>
      </c>
      <c r="B3882" s="3" t="s">
        <v>135</v>
      </c>
      <c r="C3882" s="5">
        <v>45506</v>
      </c>
      <c r="D3882" s="164" t="s">
        <v>45</v>
      </c>
      <c r="E3882" s="110" t="s">
        <v>99</v>
      </c>
      <c r="F3882" s="2">
        <v>1650</v>
      </c>
      <c r="H3882" s="4">
        <f t="shared" si="61"/>
        <v>19551.890000000116</v>
      </c>
      <c r="J3882" s="3" t="s">
        <v>3240</v>
      </c>
    </row>
    <row r="3883" spans="1:11" ht="22.5" hidden="1" customHeight="1" x14ac:dyDescent="0.25">
      <c r="A3883" s="3">
        <v>2024</v>
      </c>
      <c r="B3883" s="3" t="s">
        <v>135</v>
      </c>
      <c r="C3883" s="5">
        <v>45509</v>
      </c>
      <c r="D3883" s="164" t="s">
        <v>608</v>
      </c>
      <c r="E3883" s="110" t="s">
        <v>99</v>
      </c>
      <c r="F3883" s="2">
        <v>2850</v>
      </c>
      <c r="H3883" s="4">
        <f t="shared" si="61"/>
        <v>22401.890000000116</v>
      </c>
      <c r="J3883" s="3" t="s">
        <v>3239</v>
      </c>
    </row>
    <row r="3884" spans="1:11" ht="22.5" hidden="1" customHeight="1" x14ac:dyDescent="0.25">
      <c r="A3884" s="3">
        <v>2024</v>
      </c>
      <c r="B3884" s="3" t="s">
        <v>135</v>
      </c>
      <c r="C3884" s="5">
        <v>45511</v>
      </c>
      <c r="D3884" s="164" t="s">
        <v>1479</v>
      </c>
      <c r="E3884" s="110" t="s">
        <v>99</v>
      </c>
      <c r="G3884" s="2">
        <v>500</v>
      </c>
      <c r="H3884" s="4">
        <f t="shared" si="61"/>
        <v>21901.890000000116</v>
      </c>
      <c r="J3884" s="3" t="s">
        <v>3244</v>
      </c>
    </row>
    <row r="3885" spans="1:11" ht="22.5" hidden="1" customHeight="1" x14ac:dyDescent="0.25">
      <c r="A3885" s="3">
        <v>2024</v>
      </c>
      <c r="B3885" s="3" t="s">
        <v>135</v>
      </c>
      <c r="C3885" s="5">
        <v>45511</v>
      </c>
      <c r="D3885" s="164" t="s">
        <v>86</v>
      </c>
      <c r="E3885" s="110" t="s">
        <v>99</v>
      </c>
      <c r="G3885" s="2">
        <v>11881.1</v>
      </c>
      <c r="H3885" s="4">
        <f t="shared" si="61"/>
        <v>10020.790000000115</v>
      </c>
      <c r="J3885" s="3" t="s">
        <v>3243</v>
      </c>
    </row>
    <row r="3886" spans="1:11" ht="22.5" hidden="1" customHeight="1" x14ac:dyDescent="0.25">
      <c r="A3886" s="3">
        <v>2024</v>
      </c>
      <c r="B3886" s="3" t="s">
        <v>135</v>
      </c>
      <c r="C3886" s="5">
        <v>45511</v>
      </c>
      <c r="D3886" s="164" t="s">
        <v>3229</v>
      </c>
      <c r="E3886" s="110" t="s">
        <v>99</v>
      </c>
      <c r="F3886" s="2">
        <v>25017.919999999998</v>
      </c>
      <c r="H3886" s="4">
        <f t="shared" si="61"/>
        <v>35038.710000000116</v>
      </c>
      <c r="J3886" s="3" t="s">
        <v>3253</v>
      </c>
      <c r="K3886" s="10" t="s">
        <v>3269</v>
      </c>
    </row>
    <row r="3887" spans="1:11" ht="22.5" hidden="1" customHeight="1" x14ac:dyDescent="0.25">
      <c r="A3887" s="3">
        <v>2024</v>
      </c>
      <c r="B3887" s="3" t="s">
        <v>135</v>
      </c>
      <c r="C3887" s="5">
        <v>45515</v>
      </c>
      <c r="D3887" s="164" t="s">
        <v>3230</v>
      </c>
      <c r="E3887" s="110" t="s">
        <v>22</v>
      </c>
      <c r="F3887" s="2">
        <v>1800</v>
      </c>
      <c r="H3887" s="4">
        <f t="shared" si="61"/>
        <v>36838.710000000116</v>
      </c>
      <c r="J3887" s="3" t="s">
        <v>2940</v>
      </c>
    </row>
    <row r="3888" spans="1:11" ht="22.5" hidden="1" customHeight="1" x14ac:dyDescent="0.25">
      <c r="A3888" s="3">
        <v>2024</v>
      </c>
      <c r="B3888" s="3" t="s">
        <v>135</v>
      </c>
      <c r="C3888" s="5">
        <v>45516</v>
      </c>
      <c r="D3888" s="164" t="s">
        <v>322</v>
      </c>
      <c r="E3888" s="110" t="s">
        <v>99</v>
      </c>
      <c r="G3888" s="2">
        <v>5000</v>
      </c>
      <c r="H3888" s="4">
        <f t="shared" si="61"/>
        <v>31838.710000000116</v>
      </c>
      <c r="J3888" s="3" t="s">
        <v>3245</v>
      </c>
    </row>
    <row r="3889" spans="1:11" ht="22.5" hidden="1" customHeight="1" x14ac:dyDescent="0.25">
      <c r="A3889" s="3">
        <v>2024</v>
      </c>
      <c r="B3889" s="3" t="s">
        <v>135</v>
      </c>
      <c r="C3889" s="5">
        <v>45517</v>
      </c>
      <c r="D3889" s="164" t="s">
        <v>461</v>
      </c>
      <c r="E3889" s="165" t="s">
        <v>22</v>
      </c>
      <c r="F3889" s="88">
        <v>4134</v>
      </c>
      <c r="G3889" s="88"/>
      <c r="H3889" s="4">
        <f t="shared" si="61"/>
        <v>35972.710000000116</v>
      </c>
      <c r="J3889" s="3" t="s">
        <v>3323</v>
      </c>
    </row>
    <row r="3890" spans="1:11" ht="22.5" hidden="1" customHeight="1" x14ac:dyDescent="0.25">
      <c r="A3890" s="3">
        <v>2024</v>
      </c>
      <c r="B3890" s="3" t="s">
        <v>135</v>
      </c>
      <c r="C3890" s="5">
        <v>45517</v>
      </c>
      <c r="D3890" s="164" t="s">
        <v>3083</v>
      </c>
      <c r="E3890" s="110" t="s">
        <v>22</v>
      </c>
      <c r="F3890" s="2">
        <v>2660</v>
      </c>
      <c r="H3890" s="4">
        <f t="shared" si="61"/>
        <v>38632.710000000116</v>
      </c>
      <c r="J3890" s="3" t="s">
        <v>3254</v>
      </c>
      <c r="K3890" s="10" t="s">
        <v>3267</v>
      </c>
    </row>
    <row r="3891" spans="1:11" ht="22.5" hidden="1" customHeight="1" x14ac:dyDescent="0.25">
      <c r="A3891" s="3">
        <v>2024</v>
      </c>
      <c r="B3891" s="3" t="s">
        <v>135</v>
      </c>
      <c r="C3891" s="5">
        <v>45517</v>
      </c>
      <c r="D3891" s="164" t="s">
        <v>323</v>
      </c>
      <c r="E3891" s="110" t="s">
        <v>99</v>
      </c>
      <c r="G3891" s="2">
        <v>5000</v>
      </c>
      <c r="H3891" s="4">
        <f t="shared" si="61"/>
        <v>33632.710000000116</v>
      </c>
      <c r="J3891" s="3" t="s">
        <v>3249</v>
      </c>
    </row>
    <row r="3892" spans="1:11" ht="22.5" hidden="1" customHeight="1" x14ac:dyDescent="0.25">
      <c r="A3892" s="3">
        <v>2024</v>
      </c>
      <c r="B3892" s="3" t="s">
        <v>135</v>
      </c>
      <c r="C3892" s="5">
        <v>45518</v>
      </c>
      <c r="D3892" s="164" t="s">
        <v>615</v>
      </c>
      <c r="E3892" s="110" t="s">
        <v>99</v>
      </c>
      <c r="G3892" s="2">
        <v>600</v>
      </c>
      <c r="H3892" s="4">
        <f t="shared" si="61"/>
        <v>33032.710000000116</v>
      </c>
      <c r="J3892" s="3" t="s">
        <v>3248</v>
      </c>
    </row>
    <row r="3893" spans="1:11" ht="22.5" hidden="1" customHeight="1" x14ac:dyDescent="0.25">
      <c r="A3893" s="3">
        <v>2024</v>
      </c>
      <c r="B3893" s="3" t="s">
        <v>135</v>
      </c>
      <c r="C3893" s="5">
        <v>45518</v>
      </c>
      <c r="D3893" s="164" t="s">
        <v>376</v>
      </c>
      <c r="E3893" s="110" t="s">
        <v>71</v>
      </c>
      <c r="G3893" s="2">
        <v>1200</v>
      </c>
      <c r="H3893" s="4">
        <f t="shared" si="61"/>
        <v>31832.710000000116</v>
      </c>
      <c r="J3893" s="3" t="s">
        <v>3246</v>
      </c>
    </row>
    <row r="3894" spans="1:11" ht="22.5" hidden="1" customHeight="1" x14ac:dyDescent="0.25">
      <c r="A3894" s="3">
        <v>2024</v>
      </c>
      <c r="B3894" s="3" t="s">
        <v>135</v>
      </c>
      <c r="C3894" s="5">
        <v>45519</v>
      </c>
      <c r="D3894" s="164" t="s">
        <v>158</v>
      </c>
      <c r="E3894" s="110" t="s">
        <v>22</v>
      </c>
      <c r="F3894" s="2">
        <v>5707</v>
      </c>
      <c r="H3894" s="4">
        <f t="shared" si="61"/>
        <v>37539.710000000116</v>
      </c>
      <c r="J3894" s="3" t="s">
        <v>3237</v>
      </c>
      <c r="K3894" s="10" t="s">
        <v>179</v>
      </c>
    </row>
    <row r="3895" spans="1:11" ht="22.5" hidden="1" customHeight="1" x14ac:dyDescent="0.25">
      <c r="A3895" s="3">
        <v>2024</v>
      </c>
      <c r="B3895" s="3" t="s">
        <v>135</v>
      </c>
      <c r="C3895" s="5">
        <v>45519</v>
      </c>
      <c r="D3895" s="164" t="s">
        <v>151</v>
      </c>
      <c r="E3895" s="110" t="s">
        <v>22</v>
      </c>
      <c r="F3895" s="2">
        <v>2060</v>
      </c>
      <c r="H3895" s="4">
        <f t="shared" si="61"/>
        <v>39599.710000000116</v>
      </c>
      <c r="J3895" s="3" t="s">
        <v>3238</v>
      </c>
    </row>
    <row r="3896" spans="1:11" ht="22.5" hidden="1" customHeight="1" x14ac:dyDescent="0.25">
      <c r="A3896" s="3">
        <v>2024</v>
      </c>
      <c r="B3896" s="3" t="s">
        <v>135</v>
      </c>
      <c r="C3896" s="5">
        <v>45520</v>
      </c>
      <c r="D3896" s="164" t="s">
        <v>1925</v>
      </c>
      <c r="E3896" s="110" t="s">
        <v>22</v>
      </c>
      <c r="F3896" s="2">
        <v>1400</v>
      </c>
      <c r="H3896" s="4">
        <f t="shared" si="61"/>
        <v>40999.710000000116</v>
      </c>
      <c r="J3896" s="3" t="s">
        <v>3235</v>
      </c>
    </row>
    <row r="3897" spans="1:11" ht="22.5" hidden="1" customHeight="1" x14ac:dyDescent="0.25">
      <c r="A3897" s="3">
        <v>2024</v>
      </c>
      <c r="B3897" s="3" t="s">
        <v>135</v>
      </c>
      <c r="C3897" s="5">
        <v>45520</v>
      </c>
      <c r="D3897" s="164" t="s">
        <v>112</v>
      </c>
      <c r="E3897" s="110" t="s">
        <v>99</v>
      </c>
      <c r="G3897" s="2">
        <v>43</v>
      </c>
      <c r="H3897" s="4">
        <f t="shared" si="61"/>
        <v>40956.710000000116</v>
      </c>
      <c r="J3897" s="3" t="s">
        <v>3251</v>
      </c>
    </row>
    <row r="3898" spans="1:11" ht="22.5" hidden="1" customHeight="1" x14ac:dyDescent="0.25">
      <c r="A3898" s="3">
        <v>2024</v>
      </c>
      <c r="B3898" s="3" t="s">
        <v>135</v>
      </c>
      <c r="C3898" s="5">
        <v>45520</v>
      </c>
      <c r="D3898" s="10" t="s">
        <v>42</v>
      </c>
      <c r="E3898" s="66" t="s">
        <v>99</v>
      </c>
      <c r="G3898" s="2">
        <v>3240</v>
      </c>
      <c r="H3898" s="4">
        <f t="shared" si="61"/>
        <v>37716.710000000116</v>
      </c>
      <c r="J3898" s="3" t="s">
        <v>3670</v>
      </c>
    </row>
    <row r="3899" spans="1:11" ht="22.5" hidden="1" customHeight="1" x14ac:dyDescent="0.25">
      <c r="A3899" s="3">
        <v>2024</v>
      </c>
      <c r="B3899" s="3" t="s">
        <v>135</v>
      </c>
      <c r="C3899" s="5">
        <v>45520</v>
      </c>
      <c r="D3899" s="164" t="s">
        <v>35</v>
      </c>
      <c r="E3899" s="110" t="s">
        <v>99</v>
      </c>
      <c r="G3899" s="2">
        <v>216</v>
      </c>
      <c r="H3899" s="4">
        <f t="shared" si="61"/>
        <v>37500.710000000116</v>
      </c>
      <c r="J3899" s="3" t="s">
        <v>3252</v>
      </c>
    </row>
    <row r="3900" spans="1:11" ht="22.5" hidden="1" customHeight="1" x14ac:dyDescent="0.25">
      <c r="A3900" s="3">
        <v>2024</v>
      </c>
      <c r="B3900" s="3" t="s">
        <v>135</v>
      </c>
      <c r="C3900" s="5">
        <v>45520</v>
      </c>
      <c r="D3900" s="164" t="s">
        <v>608</v>
      </c>
      <c r="E3900" s="110" t="s">
        <v>22</v>
      </c>
      <c r="F3900" s="2">
        <v>2850</v>
      </c>
      <c r="H3900" s="4">
        <f t="shared" si="61"/>
        <v>40350.710000000116</v>
      </c>
      <c r="J3900" s="3" t="s">
        <v>3236</v>
      </c>
    </row>
    <row r="3901" spans="1:11" ht="22.5" hidden="1" customHeight="1" x14ac:dyDescent="0.25">
      <c r="A3901" s="3">
        <v>2024</v>
      </c>
      <c r="B3901" s="3" t="s">
        <v>135</v>
      </c>
      <c r="C3901" s="5">
        <v>45520</v>
      </c>
      <c r="D3901" s="164" t="s">
        <v>30</v>
      </c>
      <c r="E3901" s="110" t="s">
        <v>99</v>
      </c>
      <c r="G3901" s="2">
        <v>272.39999999999998</v>
      </c>
      <c r="H3901" s="4">
        <f t="shared" si="61"/>
        <v>40078.310000000114</v>
      </c>
      <c r="J3901" s="3" t="s">
        <v>3250</v>
      </c>
    </row>
    <row r="3902" spans="1:11" ht="22.5" hidden="1" customHeight="1" x14ac:dyDescent="0.25">
      <c r="A3902" s="3">
        <v>2024</v>
      </c>
      <c r="B3902" s="3" t="s">
        <v>135</v>
      </c>
      <c r="C3902" s="5">
        <v>45523</v>
      </c>
      <c r="D3902" s="164" t="s">
        <v>45</v>
      </c>
      <c r="E3902" s="110" t="s">
        <v>22</v>
      </c>
      <c r="F3902" s="2">
        <v>9900</v>
      </c>
      <c r="H3902" s="4">
        <f t="shared" si="61"/>
        <v>49978.310000000114</v>
      </c>
      <c r="J3902" s="3" t="s">
        <v>3234</v>
      </c>
    </row>
    <row r="3903" spans="1:11" ht="22.5" hidden="1" customHeight="1" x14ac:dyDescent="0.25">
      <c r="A3903" s="3">
        <v>2024</v>
      </c>
      <c r="B3903" s="3" t="s">
        <v>135</v>
      </c>
      <c r="C3903" s="5">
        <v>45525</v>
      </c>
      <c r="D3903" s="164" t="s">
        <v>461</v>
      </c>
      <c r="E3903" s="165" t="s">
        <v>22</v>
      </c>
      <c r="F3903" s="176">
        <v>22849</v>
      </c>
      <c r="G3903" s="88"/>
      <c r="H3903" s="4">
        <f t="shared" si="61"/>
        <v>72827.310000000114</v>
      </c>
      <c r="J3903" s="35" t="s">
        <v>3324</v>
      </c>
      <c r="K3903" s="10" t="s">
        <v>2442</v>
      </c>
    </row>
    <row r="3904" spans="1:11" ht="22.5" hidden="1" customHeight="1" x14ac:dyDescent="0.25">
      <c r="A3904" s="3">
        <v>2024</v>
      </c>
      <c r="B3904" s="3" t="s">
        <v>135</v>
      </c>
      <c r="C3904" s="5">
        <v>45525</v>
      </c>
      <c r="D3904" s="164" t="s">
        <v>1211</v>
      </c>
      <c r="E3904" s="110" t="s">
        <v>71</v>
      </c>
      <c r="G3904" s="2">
        <v>38693.97</v>
      </c>
      <c r="H3904" s="4">
        <f t="shared" si="61"/>
        <v>34133.340000000113</v>
      </c>
      <c r="J3904" s="3" t="s">
        <v>3232</v>
      </c>
    </row>
    <row r="3905" spans="1:11" ht="22.5" hidden="1" customHeight="1" x14ac:dyDescent="0.25">
      <c r="A3905" s="3">
        <v>2024</v>
      </c>
      <c r="B3905" s="3" t="s">
        <v>135</v>
      </c>
      <c r="C3905" s="5">
        <v>45525</v>
      </c>
      <c r="D3905" s="164" t="s">
        <v>183</v>
      </c>
      <c r="E3905" s="110" t="s">
        <v>22</v>
      </c>
      <c r="F3905" s="2">
        <v>4100</v>
      </c>
      <c r="H3905" s="4">
        <f t="shared" si="61"/>
        <v>38233.340000000113</v>
      </c>
      <c r="J3905" s="3" t="s">
        <v>3233</v>
      </c>
    </row>
    <row r="3906" spans="1:11" ht="22.5" hidden="1" customHeight="1" x14ac:dyDescent="0.25">
      <c r="A3906" s="3">
        <v>2024</v>
      </c>
      <c r="B3906" s="3" t="s">
        <v>135</v>
      </c>
      <c r="C3906" s="5">
        <v>45527</v>
      </c>
      <c r="D3906" s="164" t="s">
        <v>313</v>
      </c>
      <c r="E3906" s="110" t="s">
        <v>99</v>
      </c>
      <c r="F3906" s="2">
        <v>150000</v>
      </c>
      <c r="H3906" s="4">
        <f t="shared" si="61"/>
        <v>188233.34000000011</v>
      </c>
      <c r="J3906" s="3" t="s">
        <v>3270</v>
      </c>
    </row>
    <row r="3907" spans="1:11" ht="22.5" hidden="1" customHeight="1" x14ac:dyDescent="0.25">
      <c r="A3907" s="3">
        <v>2024</v>
      </c>
      <c r="B3907" s="3" t="s">
        <v>135</v>
      </c>
      <c r="C3907" s="5">
        <v>45530</v>
      </c>
      <c r="D3907" s="164" t="s">
        <v>45</v>
      </c>
      <c r="E3907" s="110" t="s">
        <v>71</v>
      </c>
      <c r="G3907" s="2">
        <v>8400</v>
      </c>
      <c r="H3907" s="4">
        <f t="shared" si="61"/>
        <v>179833.34000000011</v>
      </c>
      <c r="I3907" s="1">
        <v>156015.1</v>
      </c>
      <c r="J3907" s="3" t="s">
        <v>3275</v>
      </c>
    </row>
    <row r="3908" spans="1:11" ht="22.5" hidden="1" customHeight="1" x14ac:dyDescent="0.25">
      <c r="A3908" s="3">
        <v>2024</v>
      </c>
      <c r="B3908" s="3" t="s">
        <v>135</v>
      </c>
      <c r="C3908" s="5">
        <v>45530</v>
      </c>
      <c r="D3908" s="164" t="s">
        <v>239</v>
      </c>
      <c r="E3908" s="110" t="s">
        <v>71</v>
      </c>
      <c r="G3908" s="2">
        <v>1505.5</v>
      </c>
      <c r="H3908" s="4">
        <f t="shared" si="61"/>
        <v>178327.84000000011</v>
      </c>
      <c r="J3908" s="3" t="s">
        <v>3276</v>
      </c>
    </row>
    <row r="3909" spans="1:11" ht="22.5" hidden="1" customHeight="1" x14ac:dyDescent="0.25">
      <c r="A3909" s="3">
        <v>2024</v>
      </c>
      <c r="B3909" s="3" t="s">
        <v>135</v>
      </c>
      <c r="C3909" s="5">
        <v>45530</v>
      </c>
      <c r="D3909" s="164" t="s">
        <v>576</v>
      </c>
      <c r="E3909" s="110" t="s">
        <v>71</v>
      </c>
      <c r="G3909" s="2">
        <v>1200</v>
      </c>
      <c r="H3909" s="4">
        <f t="shared" si="61"/>
        <v>177127.84000000011</v>
      </c>
      <c r="J3909" s="3" t="s">
        <v>3277</v>
      </c>
    </row>
    <row r="3910" spans="1:11" ht="22.5" hidden="1" customHeight="1" x14ac:dyDescent="0.25">
      <c r="A3910" s="3">
        <v>2024</v>
      </c>
      <c r="B3910" s="3" t="s">
        <v>135</v>
      </c>
      <c r="C3910" s="5">
        <v>45530</v>
      </c>
      <c r="D3910" s="164" t="s">
        <v>25</v>
      </c>
      <c r="E3910" s="110" t="s">
        <v>71</v>
      </c>
      <c r="G3910" s="2">
        <v>13964.65</v>
      </c>
      <c r="H3910" s="4">
        <f t="shared" si="61"/>
        <v>163163.19000000012</v>
      </c>
      <c r="J3910" s="3" t="s">
        <v>3278</v>
      </c>
      <c r="K3910" s="10" t="s">
        <v>3305</v>
      </c>
    </row>
    <row r="3911" spans="1:11" ht="22.5" hidden="1" customHeight="1" x14ac:dyDescent="0.25">
      <c r="A3911" s="3">
        <v>2024</v>
      </c>
      <c r="B3911" s="3" t="s">
        <v>135</v>
      </c>
      <c r="C3911" s="5">
        <v>45530</v>
      </c>
      <c r="D3911" s="164" t="s">
        <v>77</v>
      </c>
      <c r="E3911" s="110" t="s">
        <v>71</v>
      </c>
      <c r="G3911" s="2">
        <v>1700</v>
      </c>
      <c r="H3911" s="4">
        <f t="shared" ref="H3911:H3974" si="62">H3910+F3911-G3911</f>
        <v>161463.19000000012</v>
      </c>
      <c r="J3911" s="3" t="s">
        <v>3279</v>
      </c>
    </row>
    <row r="3912" spans="1:11" ht="22.5" hidden="1" customHeight="1" x14ac:dyDescent="0.25">
      <c r="A3912" s="3">
        <v>2024</v>
      </c>
      <c r="B3912" s="3" t="s">
        <v>135</v>
      </c>
      <c r="C3912" s="5">
        <v>45530</v>
      </c>
      <c r="D3912" s="164" t="s">
        <v>562</v>
      </c>
      <c r="E3912" s="110" t="s">
        <v>71</v>
      </c>
      <c r="G3912" s="2">
        <v>276.64999999999998</v>
      </c>
      <c r="H3912" s="4">
        <f t="shared" si="62"/>
        <v>161186.54000000012</v>
      </c>
      <c r="J3912" s="3" t="s">
        <v>3273</v>
      </c>
    </row>
    <row r="3913" spans="1:11" ht="22.5" hidden="1" customHeight="1" x14ac:dyDescent="0.25">
      <c r="A3913" s="3">
        <v>2024</v>
      </c>
      <c r="B3913" s="3" t="s">
        <v>135</v>
      </c>
      <c r="C3913" s="5">
        <v>45530</v>
      </c>
      <c r="D3913" s="164" t="s">
        <v>261</v>
      </c>
      <c r="E3913" s="110" t="s">
        <v>71</v>
      </c>
      <c r="G3913" s="2">
        <v>8050</v>
      </c>
      <c r="H3913" s="4">
        <f t="shared" si="62"/>
        <v>153136.54000000012</v>
      </c>
      <c r="J3913" s="3" t="s">
        <v>3288</v>
      </c>
    </row>
    <row r="3914" spans="1:11" ht="22.5" hidden="1" customHeight="1" x14ac:dyDescent="0.25">
      <c r="A3914" s="3">
        <v>2024</v>
      </c>
      <c r="B3914" s="3" t="s">
        <v>135</v>
      </c>
      <c r="C3914" s="5">
        <v>45530</v>
      </c>
      <c r="D3914" s="164" t="s">
        <v>2381</v>
      </c>
      <c r="E3914" s="110" t="s">
        <v>71</v>
      </c>
      <c r="G3914" s="2">
        <v>1100</v>
      </c>
      <c r="H3914" s="4">
        <f t="shared" si="62"/>
        <v>152036.54000000012</v>
      </c>
      <c r="J3914" s="3" t="s">
        <v>3280</v>
      </c>
    </row>
    <row r="3915" spans="1:11" ht="22.5" hidden="1" customHeight="1" x14ac:dyDescent="0.25">
      <c r="A3915" s="3">
        <v>2024</v>
      </c>
      <c r="B3915" s="3" t="s">
        <v>135</v>
      </c>
      <c r="C3915" s="5">
        <v>45530</v>
      </c>
      <c r="D3915" s="164" t="s">
        <v>396</v>
      </c>
      <c r="E3915" s="110" t="s">
        <v>71</v>
      </c>
      <c r="G3915" s="2">
        <v>1700</v>
      </c>
      <c r="H3915" s="4">
        <f t="shared" si="62"/>
        <v>150336.54000000012</v>
      </c>
      <c r="J3915" s="3" t="s">
        <v>3289</v>
      </c>
    </row>
    <row r="3916" spans="1:11" ht="22.5" hidden="1" customHeight="1" x14ac:dyDescent="0.25">
      <c r="A3916" s="3">
        <v>2024</v>
      </c>
      <c r="B3916" s="3" t="s">
        <v>135</v>
      </c>
      <c r="C3916" s="5">
        <v>45530</v>
      </c>
      <c r="D3916" s="164" t="s">
        <v>2828</v>
      </c>
      <c r="E3916" s="110" t="s">
        <v>71</v>
      </c>
      <c r="G3916" s="2">
        <v>8500</v>
      </c>
      <c r="H3916" s="4">
        <f t="shared" si="62"/>
        <v>141836.54000000012</v>
      </c>
      <c r="J3916" s="3" t="s">
        <v>3281</v>
      </c>
    </row>
    <row r="3917" spans="1:11" ht="22.5" hidden="1" customHeight="1" x14ac:dyDescent="0.25">
      <c r="A3917" s="3">
        <v>2024</v>
      </c>
      <c r="B3917" s="3" t="s">
        <v>135</v>
      </c>
      <c r="C3917" s="5">
        <v>45530</v>
      </c>
      <c r="D3917" s="164" t="s">
        <v>1842</v>
      </c>
      <c r="E3917" s="110" t="s">
        <v>71</v>
      </c>
      <c r="G3917" s="2">
        <v>1517.29</v>
      </c>
      <c r="H3917" s="4">
        <f t="shared" si="62"/>
        <v>140319.25000000012</v>
      </c>
      <c r="J3917" s="3" t="s">
        <v>3282</v>
      </c>
    </row>
    <row r="3918" spans="1:11" ht="22.5" hidden="1" customHeight="1" x14ac:dyDescent="0.25">
      <c r="A3918" s="3">
        <v>2024</v>
      </c>
      <c r="B3918" s="3" t="s">
        <v>135</v>
      </c>
      <c r="C3918" s="5">
        <v>45530</v>
      </c>
      <c r="D3918" s="164" t="s">
        <v>1505</v>
      </c>
      <c r="E3918" s="110" t="s">
        <v>71</v>
      </c>
      <c r="G3918" s="2">
        <v>17601.95</v>
      </c>
      <c r="H3918" s="4">
        <f t="shared" si="62"/>
        <v>122717.30000000012</v>
      </c>
      <c r="J3918" s="3" t="s">
        <v>3283</v>
      </c>
    </row>
    <row r="3919" spans="1:11" ht="22.5" hidden="1" customHeight="1" x14ac:dyDescent="0.25">
      <c r="A3919" s="3">
        <v>2024</v>
      </c>
      <c r="B3919" s="3" t="s">
        <v>135</v>
      </c>
      <c r="C3919" s="5">
        <v>45530</v>
      </c>
      <c r="D3919" s="164" t="s">
        <v>111</v>
      </c>
      <c r="E3919" s="110" t="s">
        <v>71</v>
      </c>
      <c r="G3919" s="2">
        <v>13010</v>
      </c>
      <c r="H3919" s="4">
        <f t="shared" si="62"/>
        <v>109707.30000000012</v>
      </c>
      <c r="J3919" s="3" t="s">
        <v>3286</v>
      </c>
      <c r="K3919" s="10" t="s">
        <v>3287</v>
      </c>
    </row>
    <row r="3920" spans="1:11" ht="22.5" hidden="1" customHeight="1" x14ac:dyDescent="0.25">
      <c r="A3920" s="3">
        <v>2024</v>
      </c>
      <c r="B3920" s="3" t="s">
        <v>135</v>
      </c>
      <c r="C3920" s="5">
        <v>45530</v>
      </c>
      <c r="D3920" s="164" t="s">
        <v>405</v>
      </c>
      <c r="E3920" s="110" t="s">
        <v>71</v>
      </c>
      <c r="G3920" s="2">
        <v>9979.4599999999991</v>
      </c>
      <c r="H3920" s="4">
        <f t="shared" si="62"/>
        <v>99727.840000000113</v>
      </c>
      <c r="J3920" s="3" t="s">
        <v>3285</v>
      </c>
      <c r="K3920" s="10" t="s">
        <v>3284</v>
      </c>
    </row>
    <row r="3921" spans="1:12" ht="22.5" hidden="1" customHeight="1" x14ac:dyDescent="0.25">
      <c r="A3921" s="3">
        <v>2024</v>
      </c>
      <c r="B3921" s="3" t="s">
        <v>135</v>
      </c>
      <c r="C3921" s="5">
        <v>45530</v>
      </c>
      <c r="D3921" s="164" t="s">
        <v>323</v>
      </c>
      <c r="E3921" s="110" t="s">
        <v>99</v>
      </c>
      <c r="G3921" s="2">
        <v>5000</v>
      </c>
      <c r="H3921" s="4">
        <f t="shared" si="62"/>
        <v>94727.840000000113</v>
      </c>
      <c r="J3921" s="3" t="s">
        <v>3271</v>
      </c>
    </row>
    <row r="3922" spans="1:12" ht="22.5" hidden="1" customHeight="1" x14ac:dyDescent="0.25">
      <c r="A3922" s="3">
        <v>2024</v>
      </c>
      <c r="B3922" s="3" t="s">
        <v>135</v>
      </c>
      <c r="C3922" s="5">
        <v>45530</v>
      </c>
      <c r="D3922" s="164" t="s">
        <v>573</v>
      </c>
      <c r="E3922" s="110" t="s">
        <v>71</v>
      </c>
      <c r="G3922" s="2">
        <v>620</v>
      </c>
      <c r="H3922" s="4">
        <f t="shared" si="62"/>
        <v>94107.840000000113</v>
      </c>
      <c r="J3922" s="3" t="s">
        <v>3290</v>
      </c>
    </row>
    <row r="3923" spans="1:12" ht="22.5" hidden="1" customHeight="1" x14ac:dyDescent="0.25">
      <c r="A3923" s="3">
        <v>2024</v>
      </c>
      <c r="B3923" s="3" t="s">
        <v>135</v>
      </c>
      <c r="C3923" s="5">
        <v>45530</v>
      </c>
      <c r="D3923" s="164" t="s">
        <v>610</v>
      </c>
      <c r="E3923" s="110" t="s">
        <v>71</v>
      </c>
      <c r="G3923" s="2">
        <v>18905.2</v>
      </c>
      <c r="H3923" s="4">
        <f t="shared" si="62"/>
        <v>75202.640000000116</v>
      </c>
      <c r="J3923" s="3" t="s">
        <v>3291</v>
      </c>
    </row>
    <row r="3924" spans="1:12" ht="22.5" hidden="1" customHeight="1" x14ac:dyDescent="0.25">
      <c r="A3924" s="3">
        <v>2024</v>
      </c>
      <c r="B3924" s="3" t="s">
        <v>135</v>
      </c>
      <c r="C3924" s="5">
        <v>45530</v>
      </c>
      <c r="D3924" s="164" t="s">
        <v>110</v>
      </c>
      <c r="E3924" s="110" t="s">
        <v>71</v>
      </c>
      <c r="G3924" s="2">
        <v>1100</v>
      </c>
      <c r="H3924" s="4">
        <f t="shared" si="62"/>
        <v>74102.640000000116</v>
      </c>
      <c r="J3924" s="3" t="s">
        <v>3292</v>
      </c>
    </row>
    <row r="3925" spans="1:12" ht="22.5" hidden="1" customHeight="1" x14ac:dyDescent="0.25">
      <c r="A3925" s="3">
        <v>2024</v>
      </c>
      <c r="B3925" s="3" t="s">
        <v>135</v>
      </c>
      <c r="C3925" s="5">
        <v>45530</v>
      </c>
      <c r="D3925" s="164" t="s">
        <v>462</v>
      </c>
      <c r="E3925" s="110" t="s">
        <v>71</v>
      </c>
      <c r="G3925" s="2">
        <v>1200</v>
      </c>
      <c r="H3925" s="4">
        <f t="shared" si="62"/>
        <v>72902.640000000116</v>
      </c>
      <c r="J3925" s="3" t="s">
        <v>3293</v>
      </c>
    </row>
    <row r="3926" spans="1:12" ht="22.5" hidden="1" customHeight="1" x14ac:dyDescent="0.25">
      <c r="A3926" s="3">
        <v>2024</v>
      </c>
      <c r="B3926" s="3" t="s">
        <v>135</v>
      </c>
      <c r="C3926" s="5">
        <v>45530</v>
      </c>
      <c r="D3926" s="164" t="s">
        <v>285</v>
      </c>
      <c r="E3926" s="110" t="s">
        <v>99</v>
      </c>
      <c r="G3926" s="2">
        <v>2080</v>
      </c>
      <c r="H3926" s="4">
        <f t="shared" si="62"/>
        <v>70822.640000000116</v>
      </c>
      <c r="J3926" s="3" t="s">
        <v>3274</v>
      </c>
    </row>
    <row r="3927" spans="1:12" ht="22.5" hidden="1" customHeight="1" x14ac:dyDescent="0.25">
      <c r="A3927" s="3">
        <v>2024</v>
      </c>
      <c r="B3927" s="3" t="s">
        <v>135</v>
      </c>
      <c r="C3927" s="5">
        <v>45530</v>
      </c>
      <c r="D3927" s="164" t="s">
        <v>3308</v>
      </c>
      <c r="E3927" s="110" t="s">
        <v>71</v>
      </c>
      <c r="G3927" s="2">
        <v>2661.4</v>
      </c>
      <c r="H3927" s="4">
        <f t="shared" si="62"/>
        <v>68161.240000000122</v>
      </c>
      <c r="J3927" s="3" t="s">
        <v>3294</v>
      </c>
    </row>
    <row r="3928" spans="1:12" ht="22.5" hidden="1" customHeight="1" x14ac:dyDescent="0.25">
      <c r="A3928" s="3">
        <v>2024</v>
      </c>
      <c r="B3928" s="3" t="s">
        <v>135</v>
      </c>
      <c r="C3928" s="5">
        <v>45530</v>
      </c>
      <c r="D3928" s="164" t="s">
        <v>513</v>
      </c>
      <c r="E3928" s="110" t="s">
        <v>71</v>
      </c>
      <c r="G3928" s="2">
        <v>3965</v>
      </c>
      <c r="H3928" s="4">
        <f t="shared" si="62"/>
        <v>64196.240000000122</v>
      </c>
      <c r="J3928" s="3" t="s">
        <v>3295</v>
      </c>
    </row>
    <row r="3929" spans="1:12" ht="22.5" hidden="1" customHeight="1" x14ac:dyDescent="0.25">
      <c r="A3929" s="3">
        <v>2024</v>
      </c>
      <c r="B3929" s="3" t="s">
        <v>135</v>
      </c>
      <c r="C3929" s="5">
        <v>45530</v>
      </c>
      <c r="D3929" s="164" t="s">
        <v>541</v>
      </c>
      <c r="E3929" s="110" t="s">
        <v>71</v>
      </c>
      <c r="G3929" s="2">
        <v>13698</v>
      </c>
      <c r="H3929" s="4">
        <f t="shared" si="62"/>
        <v>50498.240000000122</v>
      </c>
      <c r="J3929" s="3" t="s">
        <v>3297</v>
      </c>
    </row>
    <row r="3930" spans="1:12" ht="22.5" hidden="1" customHeight="1" x14ac:dyDescent="0.25">
      <c r="A3930" s="3">
        <v>2024</v>
      </c>
      <c r="B3930" s="3" t="s">
        <v>135</v>
      </c>
      <c r="C3930" s="5">
        <v>45530</v>
      </c>
      <c r="D3930" s="10" t="s">
        <v>3025</v>
      </c>
      <c r="E3930" s="66" t="s">
        <v>99</v>
      </c>
      <c r="G3930" s="2">
        <v>5000</v>
      </c>
      <c r="H3930" s="4">
        <f t="shared" si="62"/>
        <v>45498.240000000122</v>
      </c>
      <c r="J3930" s="3" t="s">
        <v>3272</v>
      </c>
    </row>
    <row r="3931" spans="1:12" ht="22.5" hidden="1" customHeight="1" x14ac:dyDescent="0.25">
      <c r="A3931" s="3">
        <v>2024</v>
      </c>
      <c r="B3931" s="3" t="s">
        <v>135</v>
      </c>
      <c r="C3931" s="5">
        <v>45530</v>
      </c>
      <c r="D3931" s="164" t="s">
        <v>151</v>
      </c>
      <c r="E3931" s="110" t="s">
        <v>71</v>
      </c>
      <c r="G3931" s="2">
        <v>2260</v>
      </c>
      <c r="H3931" s="4">
        <f t="shared" si="62"/>
        <v>43238.240000000122</v>
      </c>
      <c r="J3931" s="3" t="s">
        <v>3296</v>
      </c>
    </row>
    <row r="3932" spans="1:12" ht="22.5" hidden="1" customHeight="1" x14ac:dyDescent="0.25">
      <c r="A3932" s="3">
        <v>2024</v>
      </c>
      <c r="B3932" s="3" t="s">
        <v>135</v>
      </c>
      <c r="C3932" s="5">
        <v>45530</v>
      </c>
      <c r="D3932" s="164" t="s">
        <v>2508</v>
      </c>
      <c r="E3932" s="110" t="s">
        <v>71</v>
      </c>
      <c r="G3932" s="2">
        <v>12200</v>
      </c>
      <c r="H3932" s="4">
        <f t="shared" si="62"/>
        <v>31038.240000000122</v>
      </c>
      <c r="J3932" s="3" t="s">
        <v>3298</v>
      </c>
      <c r="K3932" s="10" t="s">
        <v>3306</v>
      </c>
    </row>
    <row r="3933" spans="1:12" ht="22.5" hidden="1" customHeight="1" x14ac:dyDescent="0.25">
      <c r="A3933" s="3">
        <v>2024</v>
      </c>
      <c r="B3933" s="3" t="s">
        <v>135</v>
      </c>
      <c r="C3933" s="5">
        <v>45530</v>
      </c>
      <c r="D3933" s="164" t="s">
        <v>2989</v>
      </c>
      <c r="E3933" s="110" t="s">
        <v>71</v>
      </c>
      <c r="G3933" s="2">
        <v>1400</v>
      </c>
      <c r="H3933" s="4">
        <f t="shared" si="62"/>
        <v>29638.240000000122</v>
      </c>
      <c r="J3933" s="3" t="s">
        <v>3300</v>
      </c>
      <c r="K3933" s="10" t="s">
        <v>3299</v>
      </c>
    </row>
    <row r="3934" spans="1:12" ht="22.5" hidden="1" customHeight="1" x14ac:dyDescent="0.25">
      <c r="A3934" s="3">
        <v>2024</v>
      </c>
      <c r="B3934" s="3" t="s">
        <v>135</v>
      </c>
      <c r="C3934" s="5">
        <v>45530</v>
      </c>
      <c r="D3934" s="164" t="s">
        <v>547</v>
      </c>
      <c r="E3934" s="110" t="s">
        <v>71</v>
      </c>
      <c r="G3934" s="2">
        <v>540</v>
      </c>
      <c r="H3934" s="4">
        <f t="shared" si="62"/>
        <v>29098.240000000122</v>
      </c>
      <c r="J3934" s="3" t="s">
        <v>3301</v>
      </c>
    </row>
    <row r="3935" spans="1:12" s="36" customFormat="1" ht="22.5" hidden="1" customHeight="1" x14ac:dyDescent="0.25">
      <c r="A3935" s="3">
        <v>2024</v>
      </c>
      <c r="B3935" s="3" t="s">
        <v>135</v>
      </c>
      <c r="C3935" s="5">
        <v>45530</v>
      </c>
      <c r="D3935" s="164" t="s">
        <v>177</v>
      </c>
      <c r="E3935" s="110" t="s">
        <v>71</v>
      </c>
      <c r="F3935" s="2"/>
      <c r="G3935" s="2">
        <v>900</v>
      </c>
      <c r="H3935" s="4">
        <f t="shared" si="62"/>
        <v>28198.240000000122</v>
      </c>
      <c r="I3935" s="1"/>
      <c r="J3935" s="3" t="s">
        <v>3302</v>
      </c>
      <c r="K3935" s="10"/>
      <c r="L3935" s="1"/>
    </row>
    <row r="3936" spans="1:12" ht="22.5" hidden="1" customHeight="1" x14ac:dyDescent="0.25">
      <c r="A3936" s="3">
        <v>2024</v>
      </c>
      <c r="B3936" s="3" t="s">
        <v>135</v>
      </c>
      <c r="C3936" s="5">
        <v>45530</v>
      </c>
      <c r="D3936" s="164" t="s">
        <v>551</v>
      </c>
      <c r="E3936" s="110" t="s">
        <v>71</v>
      </c>
      <c r="G3936" s="2">
        <v>980</v>
      </c>
      <c r="H3936" s="4">
        <f t="shared" si="62"/>
        <v>27218.240000000122</v>
      </c>
      <c r="J3936" s="3" t="s">
        <v>3303</v>
      </c>
    </row>
    <row r="3937" spans="1:11" ht="22.5" hidden="1" customHeight="1" x14ac:dyDescent="0.25">
      <c r="A3937" s="3">
        <v>2024</v>
      </c>
      <c r="B3937" s="3" t="s">
        <v>135</v>
      </c>
      <c r="C3937" s="5">
        <v>45532</v>
      </c>
      <c r="D3937" s="164" t="s">
        <v>359</v>
      </c>
      <c r="E3937" s="110" t="s">
        <v>22</v>
      </c>
      <c r="F3937" s="2">
        <v>2200</v>
      </c>
      <c r="H3937" s="4">
        <f t="shared" si="62"/>
        <v>29418.240000000122</v>
      </c>
      <c r="J3937" s="3" t="s">
        <v>3310</v>
      </c>
    </row>
    <row r="3938" spans="1:11" ht="22.5" hidden="1" customHeight="1" x14ac:dyDescent="0.25">
      <c r="A3938" s="3">
        <v>2024</v>
      </c>
      <c r="B3938" s="3" t="s">
        <v>135</v>
      </c>
      <c r="C3938" s="5">
        <v>45532</v>
      </c>
      <c r="D3938" s="164" t="s">
        <v>1808</v>
      </c>
      <c r="E3938" s="110" t="s">
        <v>22</v>
      </c>
      <c r="F3938" s="2">
        <v>3100</v>
      </c>
      <c r="H3938" s="4">
        <f t="shared" si="62"/>
        <v>32518.240000000122</v>
      </c>
      <c r="J3938" s="35" t="s">
        <v>3310</v>
      </c>
      <c r="K3938" s="10" t="s">
        <v>3311</v>
      </c>
    </row>
    <row r="3939" spans="1:11" ht="22.5" hidden="1" customHeight="1" x14ac:dyDescent="0.25">
      <c r="A3939" s="3">
        <v>2024</v>
      </c>
      <c r="B3939" s="3" t="s">
        <v>135</v>
      </c>
      <c r="C3939" s="5">
        <v>45532</v>
      </c>
      <c r="D3939" s="164" t="s">
        <v>538</v>
      </c>
      <c r="E3939" s="110" t="s">
        <v>22</v>
      </c>
      <c r="F3939" s="2">
        <v>2800</v>
      </c>
      <c r="H3939" s="4">
        <f t="shared" si="62"/>
        <v>35318.240000000122</v>
      </c>
      <c r="J3939" s="3" t="s">
        <v>3312</v>
      </c>
    </row>
    <row r="3940" spans="1:11" ht="22.5" hidden="1" customHeight="1" x14ac:dyDescent="0.25">
      <c r="A3940" s="3">
        <v>2024</v>
      </c>
      <c r="B3940" s="3" t="s">
        <v>135</v>
      </c>
      <c r="C3940" s="5">
        <v>45533</v>
      </c>
      <c r="D3940" s="164" t="s">
        <v>582</v>
      </c>
      <c r="E3940" s="110" t="s">
        <v>22</v>
      </c>
      <c r="F3940" s="2">
        <v>614.79999999999995</v>
      </c>
      <c r="H3940" s="4">
        <f t="shared" si="62"/>
        <v>35933.040000000125</v>
      </c>
      <c r="J3940" s="3" t="s">
        <v>3325</v>
      </c>
    </row>
    <row r="3941" spans="1:11" ht="22.5" hidden="1" customHeight="1" x14ac:dyDescent="0.25">
      <c r="A3941" s="3">
        <v>2024</v>
      </c>
      <c r="B3941" s="3" t="s">
        <v>135</v>
      </c>
      <c r="C3941" s="5">
        <v>45533</v>
      </c>
      <c r="D3941" s="164" t="s">
        <v>582</v>
      </c>
      <c r="E3941" s="110" t="s">
        <v>22</v>
      </c>
      <c r="F3941" s="2">
        <v>3074</v>
      </c>
      <c r="H3941" s="4">
        <f t="shared" si="62"/>
        <v>39007.040000000125</v>
      </c>
      <c r="J3941" s="3" t="s">
        <v>3329</v>
      </c>
    </row>
    <row r="3942" spans="1:11" ht="22.5" hidden="1" customHeight="1" x14ac:dyDescent="0.25">
      <c r="A3942" s="3">
        <v>2024</v>
      </c>
      <c r="B3942" s="3" t="s">
        <v>135</v>
      </c>
      <c r="C3942" s="5">
        <v>45533</v>
      </c>
      <c r="D3942" s="164" t="s">
        <v>313</v>
      </c>
      <c r="E3942" s="110" t="s">
        <v>99</v>
      </c>
      <c r="F3942" s="2">
        <v>50000</v>
      </c>
      <c r="H3942" s="4">
        <f t="shared" si="62"/>
        <v>89007.040000000125</v>
      </c>
      <c r="J3942" s="3" t="s">
        <v>3313</v>
      </c>
    </row>
    <row r="3943" spans="1:11" ht="22.5" hidden="1" customHeight="1" x14ac:dyDescent="0.25">
      <c r="A3943" s="3">
        <v>2024</v>
      </c>
      <c r="B3943" s="3" t="s">
        <v>135</v>
      </c>
      <c r="C3943" s="5">
        <v>45533</v>
      </c>
      <c r="D3943" s="164" t="s">
        <v>3192</v>
      </c>
      <c r="E3943" s="110" t="s">
        <v>71</v>
      </c>
      <c r="G3943" s="2">
        <v>13670</v>
      </c>
      <c r="H3943" s="4">
        <f t="shared" si="62"/>
        <v>75337.040000000125</v>
      </c>
      <c r="J3943" s="3" t="s">
        <v>3318</v>
      </c>
    </row>
    <row r="3944" spans="1:11" ht="22.5" hidden="1" customHeight="1" x14ac:dyDescent="0.25">
      <c r="A3944" s="3">
        <v>2024</v>
      </c>
      <c r="B3944" s="3" t="s">
        <v>135</v>
      </c>
      <c r="C3944" s="5">
        <v>45533</v>
      </c>
      <c r="D3944" s="164" t="s">
        <v>2987</v>
      </c>
      <c r="E3944" s="110" t="s">
        <v>71</v>
      </c>
      <c r="G3944" s="2">
        <v>30039.24</v>
      </c>
      <c r="H3944" s="4">
        <f t="shared" si="62"/>
        <v>45297.800000000119</v>
      </c>
      <c r="J3944" s="3" t="s">
        <v>3319</v>
      </c>
    </row>
    <row r="3945" spans="1:11" ht="22.5" hidden="1" customHeight="1" x14ac:dyDescent="0.25">
      <c r="A3945" s="3">
        <v>2024</v>
      </c>
      <c r="B3945" s="3" t="s">
        <v>135</v>
      </c>
      <c r="C3945" s="5">
        <v>45533</v>
      </c>
      <c r="D3945" s="164" t="s">
        <v>285</v>
      </c>
      <c r="E3945" s="179" t="s">
        <v>99</v>
      </c>
      <c r="F3945" s="26"/>
      <c r="G3945" s="26">
        <v>1780</v>
      </c>
      <c r="H3945" s="4">
        <f t="shared" si="62"/>
        <v>43517.800000000119</v>
      </c>
      <c r="I3945" s="1" t="s">
        <v>3309</v>
      </c>
      <c r="J3945" s="3" t="s">
        <v>3322</v>
      </c>
    </row>
    <row r="3946" spans="1:11" ht="22.5" hidden="1" customHeight="1" x14ac:dyDescent="0.25">
      <c r="A3946" s="3">
        <v>2024</v>
      </c>
      <c r="B3946" s="3" t="s">
        <v>135</v>
      </c>
      <c r="C3946" s="5">
        <v>45533</v>
      </c>
      <c r="D3946" s="164" t="s">
        <v>502</v>
      </c>
      <c r="E3946" s="110" t="s">
        <v>71</v>
      </c>
      <c r="G3946" s="2">
        <v>14307.9</v>
      </c>
      <c r="H3946" s="4">
        <f t="shared" si="62"/>
        <v>29209.900000000118</v>
      </c>
      <c r="J3946" s="3" t="s">
        <v>3320</v>
      </c>
    </row>
    <row r="3947" spans="1:11" ht="22.5" hidden="1" customHeight="1" x14ac:dyDescent="0.25">
      <c r="A3947" s="3">
        <v>2024</v>
      </c>
      <c r="B3947" s="3" t="s">
        <v>135</v>
      </c>
      <c r="C3947" s="5">
        <v>45533</v>
      </c>
      <c r="D3947" s="10" t="s">
        <v>3025</v>
      </c>
      <c r="E3947" s="110" t="s">
        <v>99</v>
      </c>
      <c r="G3947" s="2">
        <v>5000</v>
      </c>
      <c r="H3947" s="4">
        <f t="shared" si="62"/>
        <v>24209.900000000118</v>
      </c>
      <c r="I3947" s="1" t="s">
        <v>3309</v>
      </c>
      <c r="J3947" s="3" t="s">
        <v>3321</v>
      </c>
    </row>
    <row r="3948" spans="1:11" ht="22.5" hidden="1" customHeight="1" x14ac:dyDescent="0.25">
      <c r="A3948" s="3">
        <v>2024</v>
      </c>
      <c r="B3948" s="3" t="s">
        <v>135</v>
      </c>
      <c r="C3948" s="5">
        <v>45534</v>
      </c>
      <c r="D3948" s="164" t="s">
        <v>3229</v>
      </c>
      <c r="E3948" s="110" t="s">
        <v>22</v>
      </c>
      <c r="F3948" s="2">
        <v>3054.68</v>
      </c>
      <c r="H3948" s="4">
        <f t="shared" si="62"/>
        <v>27264.580000000118</v>
      </c>
      <c r="J3948" s="3" t="s">
        <v>3330</v>
      </c>
    </row>
    <row r="3949" spans="1:11" ht="22.5" hidden="1" customHeight="1" x14ac:dyDescent="0.25">
      <c r="A3949" s="3">
        <v>2024</v>
      </c>
      <c r="B3949" s="3" t="s">
        <v>135</v>
      </c>
      <c r="C3949" s="5">
        <v>45534</v>
      </c>
      <c r="D3949" s="164" t="s">
        <v>613</v>
      </c>
      <c r="E3949" s="110" t="s">
        <v>22</v>
      </c>
      <c r="F3949" s="2">
        <v>31900</v>
      </c>
      <c r="H3949" s="4">
        <f t="shared" si="62"/>
        <v>59164.580000000118</v>
      </c>
      <c r="J3949" s="3" t="s">
        <v>3331</v>
      </c>
    </row>
    <row r="3950" spans="1:11" s="24" customFormat="1" ht="22.5" hidden="1" customHeight="1" thickBot="1" x14ac:dyDescent="0.3">
      <c r="A3950" s="34">
        <v>2024</v>
      </c>
      <c r="B3950" s="34" t="s">
        <v>135</v>
      </c>
      <c r="C3950" s="19">
        <v>45535</v>
      </c>
      <c r="D3950" s="166" t="s">
        <v>39</v>
      </c>
      <c r="E3950" s="169" t="s">
        <v>22</v>
      </c>
      <c r="F3950" s="21">
        <v>2960</v>
      </c>
      <c r="G3950" s="21"/>
      <c r="H3950" s="22">
        <f t="shared" si="62"/>
        <v>62124.580000000118</v>
      </c>
      <c r="J3950" s="34" t="s">
        <v>3332</v>
      </c>
      <c r="K3950" s="20" t="s">
        <v>179</v>
      </c>
    </row>
    <row r="3951" spans="1:11" ht="22.5" hidden="1" customHeight="1" x14ac:dyDescent="0.25">
      <c r="A3951" s="3">
        <v>2024</v>
      </c>
      <c r="B3951" s="3" t="s">
        <v>147</v>
      </c>
      <c r="C3951" s="5">
        <v>45537</v>
      </c>
      <c r="D3951" s="164" t="s">
        <v>323</v>
      </c>
      <c r="E3951" s="110" t="s">
        <v>99</v>
      </c>
      <c r="G3951" s="2">
        <v>5000</v>
      </c>
      <c r="H3951" s="4">
        <f t="shared" si="62"/>
        <v>57124.580000000118</v>
      </c>
      <c r="J3951" s="3" t="s">
        <v>3335</v>
      </c>
    </row>
    <row r="3952" spans="1:11" ht="22.5" hidden="1" customHeight="1" x14ac:dyDescent="0.25">
      <c r="A3952" s="3">
        <v>2024</v>
      </c>
      <c r="B3952" s="3" t="s">
        <v>147</v>
      </c>
      <c r="C3952" s="5">
        <v>45540</v>
      </c>
      <c r="D3952" s="164" t="s">
        <v>2948</v>
      </c>
      <c r="E3952" s="110" t="s">
        <v>22</v>
      </c>
      <c r="F3952" s="2">
        <v>24220</v>
      </c>
      <c r="H3952" s="4">
        <f t="shared" si="62"/>
        <v>81344.580000000118</v>
      </c>
      <c r="J3952" s="3" t="s">
        <v>3343</v>
      </c>
    </row>
    <row r="3953" spans="1:10" ht="22.5" hidden="1" customHeight="1" x14ac:dyDescent="0.25">
      <c r="A3953" s="3">
        <v>2024</v>
      </c>
      <c r="B3953" s="3" t="s">
        <v>147</v>
      </c>
      <c r="C3953" s="5">
        <v>45541</v>
      </c>
      <c r="D3953" s="164" t="s">
        <v>461</v>
      </c>
      <c r="E3953" s="165" t="s">
        <v>22</v>
      </c>
      <c r="F3953" s="88">
        <v>8268</v>
      </c>
      <c r="G3953" s="88"/>
      <c r="H3953" s="4">
        <f t="shared" si="62"/>
        <v>89612.580000000118</v>
      </c>
      <c r="J3953" s="3" t="s">
        <v>3531</v>
      </c>
    </row>
    <row r="3954" spans="1:10" ht="22.5" hidden="1" customHeight="1" x14ac:dyDescent="0.25">
      <c r="A3954" s="3">
        <v>2024</v>
      </c>
      <c r="B3954" s="3" t="s">
        <v>147</v>
      </c>
      <c r="C3954" s="5">
        <v>45542</v>
      </c>
      <c r="D3954" s="164" t="s">
        <v>1479</v>
      </c>
      <c r="E3954" s="110" t="s">
        <v>99</v>
      </c>
      <c r="G3954" s="2">
        <v>600</v>
      </c>
      <c r="H3954" s="4">
        <f t="shared" si="62"/>
        <v>89012.580000000118</v>
      </c>
      <c r="J3954" s="3" t="s">
        <v>3338</v>
      </c>
    </row>
    <row r="3955" spans="1:10" ht="22.5" hidden="1" customHeight="1" x14ac:dyDescent="0.25">
      <c r="A3955" s="3">
        <v>2024</v>
      </c>
      <c r="B3955" s="3" t="s">
        <v>147</v>
      </c>
      <c r="C3955" s="5">
        <v>45542</v>
      </c>
      <c r="D3955" s="164" t="s">
        <v>86</v>
      </c>
      <c r="E3955" s="179" t="s">
        <v>99</v>
      </c>
      <c r="F3955" s="26"/>
      <c r="G3955" s="26">
        <v>12818.8</v>
      </c>
      <c r="H3955" s="4">
        <f t="shared" si="62"/>
        <v>76193.780000000115</v>
      </c>
      <c r="J3955" s="3" t="s">
        <v>3337</v>
      </c>
    </row>
    <row r="3956" spans="1:10" ht="22.5" hidden="1" customHeight="1" x14ac:dyDescent="0.25">
      <c r="A3956" s="3">
        <v>2024</v>
      </c>
      <c r="B3956" s="3" t="s">
        <v>147</v>
      </c>
      <c r="C3956" s="5">
        <v>45542</v>
      </c>
      <c r="D3956" s="164" t="s">
        <v>615</v>
      </c>
      <c r="E3956" s="110" t="s">
        <v>99</v>
      </c>
      <c r="G3956" s="2">
        <v>600</v>
      </c>
      <c r="H3956" s="4">
        <f t="shared" si="62"/>
        <v>75593.780000000115</v>
      </c>
      <c r="J3956" s="3" t="s">
        <v>3336</v>
      </c>
    </row>
    <row r="3957" spans="1:10" ht="22.5" hidden="1" customHeight="1" x14ac:dyDescent="0.25">
      <c r="A3957" s="3">
        <v>2024</v>
      </c>
      <c r="B3957" s="3" t="s">
        <v>147</v>
      </c>
      <c r="C3957" s="5">
        <v>45542</v>
      </c>
      <c r="D3957" s="164" t="s">
        <v>376</v>
      </c>
      <c r="E3957" s="110" t="s">
        <v>71</v>
      </c>
      <c r="G3957" s="2">
        <v>1200</v>
      </c>
      <c r="H3957" s="4">
        <f t="shared" si="62"/>
        <v>74393.780000000115</v>
      </c>
      <c r="J3957" s="3" t="s">
        <v>3393</v>
      </c>
    </row>
    <row r="3958" spans="1:10" ht="22.5" hidden="1" customHeight="1" x14ac:dyDescent="0.25">
      <c r="A3958" s="3">
        <v>2024</v>
      </c>
      <c r="B3958" s="3" t="s">
        <v>147</v>
      </c>
      <c r="C3958" s="5">
        <v>45544</v>
      </c>
      <c r="D3958" s="164" t="s">
        <v>323</v>
      </c>
      <c r="E3958" s="110" t="s">
        <v>99</v>
      </c>
      <c r="G3958" s="2">
        <v>5000</v>
      </c>
      <c r="H3958" s="4">
        <f t="shared" si="62"/>
        <v>69393.780000000115</v>
      </c>
      <c r="J3958" s="3" t="s">
        <v>3339</v>
      </c>
    </row>
    <row r="3959" spans="1:10" ht="22.5" hidden="1" customHeight="1" x14ac:dyDescent="0.25">
      <c r="A3959" s="3">
        <v>2024</v>
      </c>
      <c r="B3959" s="3" t="s">
        <v>147</v>
      </c>
      <c r="C3959" s="5">
        <v>45544</v>
      </c>
      <c r="D3959" s="164" t="s">
        <v>151</v>
      </c>
      <c r="E3959" s="110" t="s">
        <v>22</v>
      </c>
      <c r="F3959" s="2">
        <v>2600</v>
      </c>
      <c r="H3959" s="4">
        <f t="shared" si="62"/>
        <v>71993.780000000115</v>
      </c>
      <c r="J3959" s="3" t="s">
        <v>3344</v>
      </c>
    </row>
    <row r="3960" spans="1:10" ht="22.5" hidden="1" customHeight="1" x14ac:dyDescent="0.25">
      <c r="A3960" s="3">
        <v>2024</v>
      </c>
      <c r="B3960" s="3" t="s">
        <v>147</v>
      </c>
      <c r="C3960" s="5">
        <v>45545</v>
      </c>
      <c r="D3960" s="164" t="s">
        <v>3326</v>
      </c>
      <c r="E3960" s="110" t="s">
        <v>22</v>
      </c>
      <c r="F3960" s="2">
        <v>1926.88</v>
      </c>
      <c r="H3960" s="4">
        <f t="shared" si="62"/>
        <v>73920.66000000012</v>
      </c>
      <c r="J3960" s="3" t="s">
        <v>3345</v>
      </c>
    </row>
    <row r="3961" spans="1:10" ht="22.5" hidden="1" customHeight="1" x14ac:dyDescent="0.25">
      <c r="A3961" s="3">
        <v>2024</v>
      </c>
      <c r="B3961" s="3" t="s">
        <v>147</v>
      </c>
      <c r="C3961" s="5">
        <v>45550</v>
      </c>
      <c r="D3961" s="164" t="s">
        <v>112</v>
      </c>
      <c r="E3961" s="110" t="s">
        <v>99</v>
      </c>
      <c r="G3961" s="2">
        <v>51</v>
      </c>
      <c r="H3961" s="4">
        <f t="shared" si="62"/>
        <v>73869.66000000012</v>
      </c>
      <c r="J3961" s="3" t="s">
        <v>3341</v>
      </c>
    </row>
    <row r="3962" spans="1:10" ht="22.5" hidden="1" customHeight="1" x14ac:dyDescent="0.25">
      <c r="A3962" s="3">
        <v>2024</v>
      </c>
      <c r="B3962" s="3" t="s">
        <v>147</v>
      </c>
      <c r="C3962" s="5">
        <v>45550</v>
      </c>
      <c r="D3962" s="10" t="s">
        <v>42</v>
      </c>
      <c r="E3962" s="66" t="s">
        <v>99</v>
      </c>
      <c r="G3962" s="2">
        <v>3720</v>
      </c>
      <c r="H3962" s="4">
        <f t="shared" si="62"/>
        <v>70149.66000000012</v>
      </c>
      <c r="J3962" s="3" t="s">
        <v>3671</v>
      </c>
    </row>
    <row r="3963" spans="1:10" ht="22.5" hidden="1" customHeight="1" x14ac:dyDescent="0.25">
      <c r="A3963" s="3">
        <v>2024</v>
      </c>
      <c r="B3963" s="3" t="s">
        <v>147</v>
      </c>
      <c r="C3963" s="5">
        <v>45550</v>
      </c>
      <c r="D3963" s="164" t="s">
        <v>35</v>
      </c>
      <c r="E3963" s="110" t="s">
        <v>99</v>
      </c>
      <c r="G3963" s="2">
        <v>216</v>
      </c>
      <c r="H3963" s="4">
        <f t="shared" si="62"/>
        <v>69933.66000000012</v>
      </c>
      <c r="J3963" s="3" t="s">
        <v>3342</v>
      </c>
    </row>
    <row r="3964" spans="1:10" ht="22.5" hidden="1" customHeight="1" x14ac:dyDescent="0.25">
      <c r="A3964" s="3">
        <v>2024</v>
      </c>
      <c r="B3964" s="3" t="s">
        <v>147</v>
      </c>
      <c r="C3964" s="5">
        <v>45550</v>
      </c>
      <c r="D3964" s="164" t="s">
        <v>30</v>
      </c>
      <c r="E3964" s="110" t="s">
        <v>99</v>
      </c>
      <c r="G3964" s="2">
        <v>317.39999999999998</v>
      </c>
      <c r="H3964" s="4">
        <f t="shared" si="62"/>
        <v>69616.260000000126</v>
      </c>
      <c r="J3964" s="3" t="s">
        <v>3340</v>
      </c>
    </row>
    <row r="3965" spans="1:10" ht="22.5" hidden="1" customHeight="1" x14ac:dyDescent="0.25">
      <c r="A3965" s="3">
        <v>2024</v>
      </c>
      <c r="B3965" s="3" t="s">
        <v>147</v>
      </c>
      <c r="C3965" s="5">
        <v>45552</v>
      </c>
      <c r="D3965" s="164" t="s">
        <v>45</v>
      </c>
      <c r="E3965" s="110" t="s">
        <v>22</v>
      </c>
      <c r="F3965" s="2">
        <v>6350</v>
      </c>
      <c r="H3965" s="4">
        <f t="shared" si="62"/>
        <v>75966.260000000126</v>
      </c>
      <c r="J3965" s="3" t="s">
        <v>3347</v>
      </c>
    </row>
    <row r="3966" spans="1:10" ht="22.5" hidden="1" customHeight="1" x14ac:dyDescent="0.25">
      <c r="A3966" s="3">
        <v>2024</v>
      </c>
      <c r="B3966" s="3" t="s">
        <v>147</v>
      </c>
      <c r="C3966" s="5">
        <v>45552</v>
      </c>
      <c r="D3966" s="164" t="s">
        <v>3115</v>
      </c>
      <c r="E3966" s="110" t="s">
        <v>22</v>
      </c>
      <c r="F3966" s="2">
        <v>1744</v>
      </c>
      <c r="H3966" s="4">
        <f t="shared" si="62"/>
        <v>77710.260000000126</v>
      </c>
      <c r="J3966" s="3" t="s">
        <v>3346</v>
      </c>
    </row>
    <row r="3967" spans="1:10" ht="22.5" hidden="1" customHeight="1" x14ac:dyDescent="0.25">
      <c r="A3967" s="3">
        <v>2024</v>
      </c>
      <c r="B3967" s="3" t="s">
        <v>147</v>
      </c>
      <c r="C3967" s="5">
        <v>45554</v>
      </c>
      <c r="D3967" s="164" t="s">
        <v>404</v>
      </c>
      <c r="E3967" s="110" t="s">
        <v>71</v>
      </c>
      <c r="G3967" s="2">
        <v>25606.75</v>
      </c>
      <c r="H3967" s="4">
        <f t="shared" si="62"/>
        <v>52103.510000000126</v>
      </c>
      <c r="J3967" s="3" t="s">
        <v>3348</v>
      </c>
    </row>
    <row r="3968" spans="1:10" ht="22.5" hidden="1" customHeight="1" x14ac:dyDescent="0.25">
      <c r="A3968" s="3">
        <v>2024</v>
      </c>
      <c r="B3968" s="3" t="s">
        <v>147</v>
      </c>
      <c r="C3968" s="5">
        <v>45554</v>
      </c>
      <c r="D3968" s="164" t="s">
        <v>558</v>
      </c>
      <c r="E3968" s="110" t="s">
        <v>71</v>
      </c>
      <c r="G3968" s="2">
        <v>5098.6000000000004</v>
      </c>
      <c r="H3968" s="4">
        <f t="shared" si="62"/>
        <v>47004.910000000127</v>
      </c>
      <c r="J3968" s="3" t="s">
        <v>3334</v>
      </c>
    </row>
    <row r="3969" spans="1:12" ht="22.5" hidden="1" customHeight="1" x14ac:dyDescent="0.25">
      <c r="A3969" s="3">
        <v>2024</v>
      </c>
      <c r="B3969" s="3" t="s">
        <v>147</v>
      </c>
      <c r="C3969" s="5">
        <v>45555</v>
      </c>
      <c r="D3969" s="164" t="s">
        <v>548</v>
      </c>
      <c r="E3969" s="110" t="s">
        <v>22</v>
      </c>
      <c r="F3969" s="2">
        <v>7700</v>
      </c>
      <c r="H3969" s="4">
        <f t="shared" si="62"/>
        <v>54704.910000000127</v>
      </c>
      <c r="J3969" s="3" t="s">
        <v>3357</v>
      </c>
    </row>
    <row r="3970" spans="1:12" ht="22.5" hidden="1" customHeight="1" x14ac:dyDescent="0.25">
      <c r="A3970" s="3">
        <v>2024</v>
      </c>
      <c r="B3970" s="3" t="s">
        <v>147</v>
      </c>
      <c r="C3970" s="5">
        <v>45556</v>
      </c>
      <c r="D3970" s="164" t="s">
        <v>1211</v>
      </c>
      <c r="E3970" s="110" t="s">
        <v>71</v>
      </c>
      <c r="G3970" s="2">
        <v>38019.230000000003</v>
      </c>
      <c r="H3970" s="4">
        <f t="shared" si="62"/>
        <v>16685.680000000124</v>
      </c>
      <c r="J3970" s="3" t="s">
        <v>3358</v>
      </c>
    </row>
    <row r="3971" spans="1:12" ht="22.5" hidden="1" customHeight="1" x14ac:dyDescent="0.25">
      <c r="A3971" s="3">
        <v>2024</v>
      </c>
      <c r="B3971" s="3" t="s">
        <v>147</v>
      </c>
      <c r="C3971" s="5">
        <v>45559</v>
      </c>
      <c r="D3971" s="164" t="s">
        <v>183</v>
      </c>
      <c r="E3971" s="110" t="s">
        <v>22</v>
      </c>
      <c r="F3971" s="2">
        <v>10730</v>
      </c>
      <c r="H3971" s="4">
        <f t="shared" si="62"/>
        <v>27415.680000000124</v>
      </c>
      <c r="J3971" s="3" t="s">
        <v>3416</v>
      </c>
    </row>
    <row r="3972" spans="1:12" ht="22.5" hidden="1" customHeight="1" x14ac:dyDescent="0.25">
      <c r="A3972" s="3">
        <v>2024</v>
      </c>
      <c r="B3972" s="3" t="s">
        <v>147</v>
      </c>
      <c r="C3972" s="5">
        <v>45559</v>
      </c>
      <c r="D3972" s="164" t="s">
        <v>538</v>
      </c>
      <c r="E3972" s="165" t="s">
        <v>22</v>
      </c>
      <c r="F3972" s="88">
        <v>3000</v>
      </c>
      <c r="G3972" s="88"/>
      <c r="H3972" s="4">
        <f t="shared" si="62"/>
        <v>30415.680000000124</v>
      </c>
      <c r="J3972" s="3" t="s">
        <v>3585</v>
      </c>
    </row>
    <row r="3973" spans="1:12" ht="22.5" hidden="1" customHeight="1" x14ac:dyDescent="0.25">
      <c r="A3973" s="3">
        <v>2024</v>
      </c>
      <c r="B3973" s="3" t="s">
        <v>147</v>
      </c>
      <c r="C3973" s="5">
        <v>45561</v>
      </c>
      <c r="D3973" s="164" t="s">
        <v>1808</v>
      </c>
      <c r="E3973" s="110" t="s">
        <v>22</v>
      </c>
      <c r="F3973" s="2">
        <v>3400</v>
      </c>
      <c r="H3973" s="4">
        <f t="shared" si="62"/>
        <v>33815.680000000124</v>
      </c>
      <c r="J3973" s="3" t="s">
        <v>3415</v>
      </c>
    </row>
    <row r="3974" spans="1:12" ht="22.5" hidden="1" customHeight="1" x14ac:dyDescent="0.25">
      <c r="A3974" s="3">
        <v>2024</v>
      </c>
      <c r="B3974" s="3" t="s">
        <v>147</v>
      </c>
      <c r="C3974" s="5">
        <v>45561</v>
      </c>
      <c r="D3974" s="164" t="s">
        <v>461</v>
      </c>
      <c r="E3974" s="165" t="s">
        <v>22</v>
      </c>
      <c r="F3974" s="88">
        <v>10971</v>
      </c>
      <c r="G3974" s="88"/>
      <c r="H3974" s="4">
        <f t="shared" si="62"/>
        <v>44786.680000000124</v>
      </c>
      <c r="J3974" s="3" t="s">
        <v>3532</v>
      </c>
    </row>
    <row r="3975" spans="1:12" ht="22.5" hidden="1" customHeight="1" x14ac:dyDescent="0.25">
      <c r="A3975" s="3">
        <v>2024</v>
      </c>
      <c r="B3975" s="3" t="s">
        <v>147</v>
      </c>
      <c r="C3975" s="5">
        <v>45562</v>
      </c>
      <c r="D3975" s="164" t="s">
        <v>611</v>
      </c>
      <c r="E3975" s="110" t="s">
        <v>71</v>
      </c>
      <c r="G3975" s="110">
        <v>6963</v>
      </c>
      <c r="H3975" s="4">
        <f t="shared" ref="H3975:H4038" si="63">H3974+F3975-G3975</f>
        <v>37823.680000000124</v>
      </c>
      <c r="J3975" s="3" t="s">
        <v>3366</v>
      </c>
    </row>
    <row r="3976" spans="1:12" ht="22.5" hidden="1" customHeight="1" x14ac:dyDescent="0.25">
      <c r="A3976" s="3">
        <v>2024</v>
      </c>
      <c r="B3976" s="3" t="s">
        <v>147</v>
      </c>
      <c r="C3976" s="5">
        <v>45562</v>
      </c>
      <c r="D3976" s="10" t="s">
        <v>45</v>
      </c>
      <c r="E3976" s="66" t="s">
        <v>71</v>
      </c>
      <c r="G3976" s="66">
        <v>2600</v>
      </c>
      <c r="H3976" s="4">
        <f t="shared" si="63"/>
        <v>35223.680000000124</v>
      </c>
      <c r="I3976" s="36" t="s">
        <v>3367</v>
      </c>
      <c r="J3976" s="35" t="s">
        <v>3414</v>
      </c>
      <c r="K3976" s="146"/>
      <c r="L3976" s="36"/>
    </row>
    <row r="3977" spans="1:12" ht="22.5" hidden="1" customHeight="1" x14ac:dyDescent="0.25">
      <c r="A3977" s="3">
        <v>2024</v>
      </c>
      <c r="B3977" s="3" t="s">
        <v>147</v>
      </c>
      <c r="C3977" s="5">
        <v>45562</v>
      </c>
      <c r="D3977" s="164" t="s">
        <v>3083</v>
      </c>
      <c r="E3977" s="110" t="s">
        <v>22</v>
      </c>
      <c r="F3977" s="2">
        <v>2405.37</v>
      </c>
      <c r="H3977" s="4">
        <f t="shared" si="63"/>
        <v>37629.050000000127</v>
      </c>
      <c r="J3977" s="3" t="s">
        <v>3371</v>
      </c>
      <c r="K3977" s="10" t="s">
        <v>3370</v>
      </c>
    </row>
    <row r="3978" spans="1:12" ht="22.5" hidden="1" customHeight="1" x14ac:dyDescent="0.25">
      <c r="A3978" s="3">
        <v>2024</v>
      </c>
      <c r="B3978" s="3" t="s">
        <v>147</v>
      </c>
      <c r="C3978" s="5">
        <v>45562</v>
      </c>
      <c r="D3978" s="164" t="s">
        <v>25</v>
      </c>
      <c r="E3978" s="110" t="s">
        <v>22</v>
      </c>
      <c r="G3978" s="110">
        <v>16850</v>
      </c>
      <c r="H3978" s="4">
        <f t="shared" si="63"/>
        <v>20779.050000000127</v>
      </c>
      <c r="J3978" s="3" t="s">
        <v>3372</v>
      </c>
    </row>
    <row r="3979" spans="1:12" ht="22.5" hidden="1" customHeight="1" x14ac:dyDescent="0.25">
      <c r="A3979" s="3">
        <v>2024</v>
      </c>
      <c r="B3979" s="3" t="s">
        <v>147</v>
      </c>
      <c r="C3979" s="5">
        <v>45562</v>
      </c>
      <c r="D3979" s="164" t="s">
        <v>77</v>
      </c>
      <c r="E3979" s="110" t="s">
        <v>22</v>
      </c>
      <c r="G3979" s="110">
        <v>3600</v>
      </c>
      <c r="H3979" s="4">
        <f t="shared" si="63"/>
        <v>17179.050000000127</v>
      </c>
      <c r="J3979" s="3" t="s">
        <v>3373</v>
      </c>
    </row>
    <row r="3980" spans="1:12" ht="22.5" hidden="1" customHeight="1" x14ac:dyDescent="0.25">
      <c r="A3980" s="3">
        <v>2024</v>
      </c>
      <c r="B3980" s="3" t="s">
        <v>147</v>
      </c>
      <c r="C3980" s="5">
        <v>45562</v>
      </c>
      <c r="D3980" s="164" t="s">
        <v>313</v>
      </c>
      <c r="E3980" s="110" t="s">
        <v>99</v>
      </c>
      <c r="F3980" s="2">
        <v>100000</v>
      </c>
      <c r="H3980" s="4">
        <f t="shared" si="63"/>
        <v>117179.05000000013</v>
      </c>
      <c r="J3980" s="3" t="s">
        <v>3374</v>
      </c>
    </row>
    <row r="3981" spans="1:12" ht="22.5" hidden="1" customHeight="1" x14ac:dyDescent="0.25">
      <c r="A3981" s="3">
        <v>2024</v>
      </c>
      <c r="B3981" s="3" t="s">
        <v>147</v>
      </c>
      <c r="C3981" s="5">
        <v>45562</v>
      </c>
      <c r="D3981" s="164" t="s">
        <v>1505</v>
      </c>
      <c r="E3981" s="110" t="s">
        <v>71</v>
      </c>
      <c r="G3981" s="110">
        <v>19090.61</v>
      </c>
      <c r="H3981" s="4">
        <f t="shared" si="63"/>
        <v>98088.440000000133</v>
      </c>
      <c r="J3981" s="3" t="s">
        <v>3394</v>
      </c>
    </row>
    <row r="3982" spans="1:12" ht="22.5" hidden="1" customHeight="1" x14ac:dyDescent="0.25">
      <c r="A3982" s="3">
        <v>2024</v>
      </c>
      <c r="B3982" s="3" t="s">
        <v>147</v>
      </c>
      <c r="C3982" s="5">
        <v>45562</v>
      </c>
      <c r="D3982" s="164" t="s">
        <v>111</v>
      </c>
      <c r="E3982" s="110" t="s">
        <v>71</v>
      </c>
      <c r="G3982" s="110">
        <v>2990</v>
      </c>
      <c r="H3982" s="4">
        <f t="shared" si="63"/>
        <v>95098.440000000133</v>
      </c>
      <c r="J3982" s="3" t="s">
        <v>3395</v>
      </c>
      <c r="K3982" s="10" t="s">
        <v>3396</v>
      </c>
    </row>
    <row r="3983" spans="1:12" ht="22.5" hidden="1" customHeight="1" x14ac:dyDescent="0.25">
      <c r="A3983" s="3">
        <v>2024</v>
      </c>
      <c r="B3983" s="3" t="s">
        <v>147</v>
      </c>
      <c r="C3983" s="5">
        <v>45562</v>
      </c>
      <c r="D3983" s="164" t="s">
        <v>405</v>
      </c>
      <c r="E3983" s="110" t="s">
        <v>71</v>
      </c>
      <c r="G3983" s="110">
        <v>33575.93</v>
      </c>
      <c r="H3983" s="4">
        <f t="shared" si="63"/>
        <v>61522.510000000133</v>
      </c>
      <c r="J3983" s="3" t="s">
        <v>3397</v>
      </c>
    </row>
    <row r="3984" spans="1:12" ht="22.5" hidden="1" customHeight="1" x14ac:dyDescent="0.25">
      <c r="A3984" s="3">
        <v>2024</v>
      </c>
      <c r="B3984" s="3" t="s">
        <v>147</v>
      </c>
      <c r="C3984" s="5">
        <v>45562</v>
      </c>
      <c r="D3984" s="164" t="s">
        <v>462</v>
      </c>
      <c r="E3984" s="110" t="s">
        <v>71</v>
      </c>
      <c r="G3984" s="110">
        <v>5130</v>
      </c>
      <c r="H3984" s="4">
        <f t="shared" si="63"/>
        <v>56392.510000000133</v>
      </c>
      <c r="J3984" s="3" t="s">
        <v>3398</v>
      </c>
    </row>
    <row r="3985" spans="1:12" ht="22.5" hidden="1" customHeight="1" x14ac:dyDescent="0.25">
      <c r="A3985" s="3">
        <v>2024</v>
      </c>
      <c r="B3985" s="3" t="s">
        <v>147</v>
      </c>
      <c r="C3985" s="5">
        <v>45562</v>
      </c>
      <c r="D3985" s="164" t="s">
        <v>151</v>
      </c>
      <c r="E3985" s="110" t="s">
        <v>71</v>
      </c>
      <c r="G3985" s="110">
        <v>2400</v>
      </c>
      <c r="H3985" s="4">
        <f t="shared" si="63"/>
        <v>53992.510000000133</v>
      </c>
      <c r="J3985" s="3" t="s">
        <v>3399</v>
      </c>
    </row>
    <row r="3986" spans="1:12" ht="22.5" hidden="1" customHeight="1" x14ac:dyDescent="0.25">
      <c r="A3986" s="3">
        <v>2024</v>
      </c>
      <c r="B3986" s="3" t="s">
        <v>147</v>
      </c>
      <c r="C3986" s="5">
        <v>45562</v>
      </c>
      <c r="D3986" s="164" t="s">
        <v>2508</v>
      </c>
      <c r="E3986" s="110" t="s">
        <v>71</v>
      </c>
      <c r="G3986" s="110">
        <v>12654.59</v>
      </c>
      <c r="H3986" s="4">
        <f t="shared" si="63"/>
        <v>41337.920000000129</v>
      </c>
      <c r="J3986" s="3" t="s">
        <v>3411</v>
      </c>
      <c r="K3986" s="10" t="s">
        <v>3410</v>
      </c>
    </row>
    <row r="3987" spans="1:12" ht="22.5" hidden="1" customHeight="1" x14ac:dyDescent="0.25">
      <c r="A3987" s="3">
        <v>2024</v>
      </c>
      <c r="B3987" s="3" t="s">
        <v>147</v>
      </c>
      <c r="C3987" s="5">
        <v>45562</v>
      </c>
      <c r="D3987" s="164" t="s">
        <v>538</v>
      </c>
      <c r="E3987" s="110" t="s">
        <v>71</v>
      </c>
      <c r="G3987" s="110">
        <v>16480</v>
      </c>
      <c r="H3987" s="4">
        <f t="shared" si="63"/>
        <v>24857.920000000129</v>
      </c>
      <c r="J3987" s="3" t="s">
        <v>3400</v>
      </c>
    </row>
    <row r="3988" spans="1:12" ht="22.5" hidden="1" customHeight="1" x14ac:dyDescent="0.25">
      <c r="A3988" s="3">
        <v>2024</v>
      </c>
      <c r="B3988" s="3" t="s">
        <v>147</v>
      </c>
      <c r="C3988" s="5">
        <v>45563</v>
      </c>
      <c r="D3988" s="164" t="s">
        <v>312</v>
      </c>
      <c r="E3988" s="179" t="s">
        <v>99</v>
      </c>
      <c r="F3988" s="26"/>
      <c r="G3988" s="26">
        <v>1</v>
      </c>
      <c r="H3988" s="4">
        <f t="shared" si="63"/>
        <v>24856.920000000129</v>
      </c>
      <c r="J3988" s="3" t="s">
        <v>3369</v>
      </c>
    </row>
    <row r="3989" spans="1:12" ht="22.5" hidden="1" customHeight="1" x14ac:dyDescent="0.25">
      <c r="A3989" s="3">
        <v>2024</v>
      </c>
      <c r="B3989" s="3" t="s">
        <v>147</v>
      </c>
      <c r="C3989" s="5">
        <v>45563</v>
      </c>
      <c r="D3989" s="10" t="s">
        <v>3362</v>
      </c>
      <c r="E3989" s="66" t="s">
        <v>71</v>
      </c>
      <c r="G3989" s="2">
        <v>16766.03</v>
      </c>
      <c r="H3989" s="4">
        <f t="shared" si="63"/>
        <v>8090.8900000001304</v>
      </c>
      <c r="I3989" s="36"/>
      <c r="J3989" s="35" t="s">
        <v>3412</v>
      </c>
      <c r="K3989" s="146" t="s">
        <v>3413</v>
      </c>
      <c r="L3989" s="36"/>
    </row>
    <row r="3990" spans="1:12" ht="22.5" hidden="1" customHeight="1" x14ac:dyDescent="0.25">
      <c r="A3990" s="3">
        <v>2024</v>
      </c>
      <c r="B3990" s="3" t="s">
        <v>147</v>
      </c>
      <c r="C3990" s="5">
        <v>45563</v>
      </c>
      <c r="D3990" s="164" t="s">
        <v>313</v>
      </c>
      <c r="E3990" s="110" t="s">
        <v>99</v>
      </c>
      <c r="F3990" s="2">
        <v>50000</v>
      </c>
      <c r="H3990" s="4">
        <f t="shared" si="63"/>
        <v>58090.89000000013</v>
      </c>
      <c r="J3990" s="3" t="s">
        <v>3375</v>
      </c>
    </row>
    <row r="3991" spans="1:12" ht="22.5" hidden="1" customHeight="1" x14ac:dyDescent="0.25">
      <c r="A3991" s="3">
        <v>2024</v>
      </c>
      <c r="B3991" s="3" t="s">
        <v>147</v>
      </c>
      <c r="C3991" s="5">
        <v>45563</v>
      </c>
      <c r="D3991" s="164" t="s">
        <v>562</v>
      </c>
      <c r="E3991" s="110" t="s">
        <v>71</v>
      </c>
      <c r="G3991" s="2">
        <v>281.7</v>
      </c>
      <c r="H3991" s="4">
        <f t="shared" si="63"/>
        <v>57809.190000000133</v>
      </c>
      <c r="J3991" s="3" t="s">
        <v>3376</v>
      </c>
    </row>
    <row r="3992" spans="1:12" ht="22.5" hidden="1" customHeight="1" x14ac:dyDescent="0.25">
      <c r="A3992" s="3">
        <v>2024</v>
      </c>
      <c r="B3992" s="3" t="s">
        <v>147</v>
      </c>
      <c r="C3992" s="5">
        <v>45563</v>
      </c>
      <c r="D3992" s="164" t="s">
        <v>359</v>
      </c>
      <c r="E3992" s="110" t="s">
        <v>22</v>
      </c>
      <c r="F3992" s="2">
        <v>10360</v>
      </c>
      <c r="H3992" s="4">
        <f t="shared" si="63"/>
        <v>68169.190000000133</v>
      </c>
      <c r="J3992" s="3" t="s">
        <v>3405</v>
      </c>
    </row>
    <row r="3993" spans="1:12" ht="22.5" hidden="1" customHeight="1" x14ac:dyDescent="0.25">
      <c r="A3993" s="3">
        <v>2024</v>
      </c>
      <c r="B3993" s="3" t="s">
        <v>147</v>
      </c>
      <c r="C3993" s="5">
        <v>45563</v>
      </c>
      <c r="D3993" s="164" t="s">
        <v>3177</v>
      </c>
      <c r="E3993" s="110" t="s">
        <v>99</v>
      </c>
      <c r="G3993" s="2">
        <v>28304.28</v>
      </c>
      <c r="H3993" s="4">
        <f t="shared" si="63"/>
        <v>39864.910000000134</v>
      </c>
      <c r="I3993" s="1" t="s">
        <v>3364</v>
      </c>
      <c r="J3993" s="3" t="s">
        <v>3666</v>
      </c>
    </row>
    <row r="3994" spans="1:12" ht="22.5" hidden="1" customHeight="1" x14ac:dyDescent="0.25">
      <c r="A3994" s="3">
        <v>2024</v>
      </c>
      <c r="B3994" s="3" t="s">
        <v>147</v>
      </c>
      <c r="C3994" s="5">
        <v>45563</v>
      </c>
      <c r="D3994" s="164" t="s">
        <v>285</v>
      </c>
      <c r="E3994" s="110" t="s">
        <v>99</v>
      </c>
      <c r="G3994" s="2">
        <v>2080</v>
      </c>
      <c r="H3994" s="4">
        <f t="shared" si="63"/>
        <v>37784.910000000134</v>
      </c>
      <c r="J3994" s="3" t="s">
        <v>3401</v>
      </c>
    </row>
    <row r="3995" spans="1:12" ht="22.5" hidden="1" customHeight="1" x14ac:dyDescent="0.25">
      <c r="A3995" s="3">
        <v>2024</v>
      </c>
      <c r="B3995" s="3" t="s">
        <v>147</v>
      </c>
      <c r="C3995" s="5">
        <v>45563</v>
      </c>
      <c r="D3995" s="10" t="s">
        <v>3025</v>
      </c>
      <c r="E3995" s="110" t="s">
        <v>99</v>
      </c>
      <c r="G3995" s="2">
        <v>5000</v>
      </c>
      <c r="H3995" s="4">
        <f t="shared" si="63"/>
        <v>32784.910000000134</v>
      </c>
      <c r="J3995" s="3" t="s">
        <v>3402</v>
      </c>
    </row>
    <row r="3996" spans="1:12" ht="22.5" hidden="1" customHeight="1" x14ac:dyDescent="0.25">
      <c r="A3996" s="3">
        <v>2024</v>
      </c>
      <c r="B3996" s="3" t="s">
        <v>147</v>
      </c>
      <c r="C3996" s="5">
        <v>45563</v>
      </c>
      <c r="D3996" s="164" t="s">
        <v>547</v>
      </c>
      <c r="E3996" s="110" t="s">
        <v>71</v>
      </c>
      <c r="G3996" s="2">
        <v>540</v>
      </c>
      <c r="H3996" s="4">
        <f t="shared" si="63"/>
        <v>32244.910000000134</v>
      </c>
      <c r="J3996" s="3" t="s">
        <v>3392</v>
      </c>
    </row>
    <row r="3997" spans="1:12" s="170" customFormat="1" ht="22.5" hidden="1" customHeight="1" x14ac:dyDescent="0.25">
      <c r="A3997" s="3">
        <v>2024</v>
      </c>
      <c r="B3997" s="3" t="s">
        <v>147</v>
      </c>
      <c r="C3997" s="5">
        <v>45564</v>
      </c>
      <c r="D3997" s="164" t="s">
        <v>2828</v>
      </c>
      <c r="E3997" s="110" t="s">
        <v>71</v>
      </c>
      <c r="F3997" s="2"/>
      <c r="G3997" s="2">
        <v>5100</v>
      </c>
      <c r="H3997" s="4">
        <f t="shared" si="63"/>
        <v>27144.910000000134</v>
      </c>
      <c r="I3997" s="1"/>
      <c r="J3997" s="3" t="s">
        <v>3403</v>
      </c>
      <c r="K3997" s="10"/>
      <c r="L3997" s="1"/>
    </row>
    <row r="3998" spans="1:12" s="170" customFormat="1" ht="22.5" hidden="1" customHeight="1" x14ac:dyDescent="0.25">
      <c r="A3998" s="3">
        <v>2024</v>
      </c>
      <c r="B3998" s="3" t="s">
        <v>147</v>
      </c>
      <c r="C3998" s="5">
        <v>45564</v>
      </c>
      <c r="D3998" s="164" t="s">
        <v>513</v>
      </c>
      <c r="E3998" s="110" t="s">
        <v>71</v>
      </c>
      <c r="F3998" s="2"/>
      <c r="G3998" s="2">
        <v>4780</v>
      </c>
      <c r="H3998" s="4">
        <f t="shared" si="63"/>
        <v>22364.910000000134</v>
      </c>
      <c r="I3998" s="1"/>
      <c r="J3998" s="3" t="s">
        <v>3404</v>
      </c>
      <c r="K3998" s="10"/>
      <c r="L3998" s="1"/>
    </row>
    <row r="3999" spans="1:12" s="24" customFormat="1" ht="22.5" hidden="1" customHeight="1" thickBot="1" x14ac:dyDescent="0.3">
      <c r="A3999" s="34">
        <v>2024</v>
      </c>
      <c r="B3999" s="34" t="s">
        <v>147</v>
      </c>
      <c r="C3999" s="19">
        <v>45565</v>
      </c>
      <c r="D3999" s="166" t="s">
        <v>608</v>
      </c>
      <c r="E3999" s="169" t="s">
        <v>22</v>
      </c>
      <c r="F3999" s="21">
        <v>1600</v>
      </c>
      <c r="G3999" s="21"/>
      <c r="H3999" s="22">
        <f t="shared" si="63"/>
        <v>23964.910000000134</v>
      </c>
      <c r="J3999" s="34" t="s">
        <v>3406</v>
      </c>
      <c r="K3999" s="20"/>
    </row>
    <row r="4000" spans="1:12" ht="22.5" hidden="1" customHeight="1" x14ac:dyDescent="0.25">
      <c r="A4000" s="3">
        <v>2024</v>
      </c>
      <c r="B4000" s="3" t="s">
        <v>459</v>
      </c>
      <c r="C4000" s="5">
        <v>45566</v>
      </c>
      <c r="D4000" s="164" t="s">
        <v>323</v>
      </c>
      <c r="E4000" s="110" t="s">
        <v>99</v>
      </c>
      <c r="G4000" s="2">
        <v>5000</v>
      </c>
      <c r="H4000" s="4">
        <f t="shared" si="63"/>
        <v>18964.910000000134</v>
      </c>
      <c r="J4000" s="3" t="s">
        <v>3429</v>
      </c>
    </row>
    <row r="4001" spans="1:11" ht="22.5" hidden="1" customHeight="1" x14ac:dyDescent="0.25">
      <c r="A4001" s="3">
        <v>2024</v>
      </c>
      <c r="B4001" s="3" t="s">
        <v>459</v>
      </c>
      <c r="C4001" s="5">
        <v>45568</v>
      </c>
      <c r="D4001" s="164" t="s">
        <v>39</v>
      </c>
      <c r="E4001" s="110" t="s">
        <v>22</v>
      </c>
      <c r="F4001" s="2">
        <v>5000</v>
      </c>
      <c r="H4001" s="4">
        <f t="shared" si="63"/>
        <v>23964.910000000134</v>
      </c>
      <c r="J4001" s="3" t="s">
        <v>3435</v>
      </c>
    </row>
    <row r="4002" spans="1:11" ht="22.5" hidden="1" customHeight="1" x14ac:dyDescent="0.25">
      <c r="A4002" s="3">
        <v>2024</v>
      </c>
      <c r="B4002" s="3" t="s">
        <v>459</v>
      </c>
      <c r="C4002" s="5">
        <v>45572</v>
      </c>
      <c r="D4002" s="10" t="s">
        <v>613</v>
      </c>
      <c r="E4002" s="66" t="s">
        <v>22</v>
      </c>
      <c r="F4002" s="2">
        <v>29550</v>
      </c>
      <c r="H4002" s="4">
        <f t="shared" si="63"/>
        <v>53514.910000000134</v>
      </c>
      <c r="J4002" s="3" t="s">
        <v>3517</v>
      </c>
      <c r="K4002" s="10" t="s">
        <v>3518</v>
      </c>
    </row>
    <row r="4003" spans="1:11" ht="22.5" hidden="1" customHeight="1" x14ac:dyDescent="0.25">
      <c r="A4003" s="3">
        <v>2024</v>
      </c>
      <c r="B4003" s="3" t="s">
        <v>459</v>
      </c>
      <c r="C4003" s="5">
        <v>45572</v>
      </c>
      <c r="D4003" s="164" t="s">
        <v>615</v>
      </c>
      <c r="E4003" s="110" t="s">
        <v>99</v>
      </c>
      <c r="G4003" s="2">
        <v>600</v>
      </c>
      <c r="H4003" s="4">
        <f t="shared" si="63"/>
        <v>52914.910000000134</v>
      </c>
      <c r="J4003" s="3" t="s">
        <v>3430</v>
      </c>
    </row>
    <row r="4004" spans="1:11" ht="22.5" hidden="1" customHeight="1" x14ac:dyDescent="0.25">
      <c r="A4004" s="3">
        <v>2024</v>
      </c>
      <c r="B4004" s="3" t="s">
        <v>459</v>
      </c>
      <c r="C4004" s="5">
        <v>45572</v>
      </c>
      <c r="D4004" s="164" t="s">
        <v>376</v>
      </c>
      <c r="E4004" s="110" t="s">
        <v>71</v>
      </c>
      <c r="G4004" s="2">
        <v>1200</v>
      </c>
      <c r="H4004" s="4">
        <f t="shared" si="63"/>
        <v>51714.910000000134</v>
      </c>
      <c r="J4004" s="3" t="s">
        <v>3434</v>
      </c>
    </row>
    <row r="4005" spans="1:11" ht="22.5" hidden="1" customHeight="1" x14ac:dyDescent="0.25">
      <c r="A4005" s="3">
        <v>2024</v>
      </c>
      <c r="B4005" s="3" t="s">
        <v>459</v>
      </c>
      <c r="C4005" s="5">
        <v>45572</v>
      </c>
      <c r="D4005" s="164" t="s">
        <v>86</v>
      </c>
      <c r="E4005" s="110" t="s">
        <v>99</v>
      </c>
      <c r="G4005" s="2">
        <v>12748.5</v>
      </c>
      <c r="H4005" s="4">
        <f t="shared" si="63"/>
        <v>38966.410000000134</v>
      </c>
      <c r="J4005" s="3" t="s">
        <v>3431</v>
      </c>
    </row>
    <row r="4006" spans="1:11" ht="22.5" hidden="1" customHeight="1" x14ac:dyDescent="0.25">
      <c r="A4006" s="3">
        <v>2024</v>
      </c>
      <c r="B4006" s="3" t="s">
        <v>459</v>
      </c>
      <c r="C4006" s="5">
        <v>45572</v>
      </c>
      <c r="D4006" s="164" t="s">
        <v>1479</v>
      </c>
      <c r="E4006" s="110" t="s">
        <v>99</v>
      </c>
      <c r="G4006" s="2">
        <v>1200</v>
      </c>
      <c r="H4006" s="4">
        <f t="shared" si="63"/>
        <v>37766.410000000134</v>
      </c>
      <c r="J4006" s="3" t="s">
        <v>3432</v>
      </c>
    </row>
    <row r="4007" spans="1:11" ht="22.5" hidden="1" customHeight="1" x14ac:dyDescent="0.25">
      <c r="A4007" s="3">
        <v>2024</v>
      </c>
      <c r="B4007" s="3" t="s">
        <v>459</v>
      </c>
      <c r="C4007" s="5">
        <v>45573</v>
      </c>
      <c r="D4007" s="164" t="s">
        <v>313</v>
      </c>
      <c r="E4007" s="110" t="s">
        <v>99</v>
      </c>
      <c r="F4007" s="2">
        <v>40000</v>
      </c>
      <c r="H4007" s="4">
        <f t="shared" si="63"/>
        <v>77766.410000000134</v>
      </c>
      <c r="J4007" s="3" t="s">
        <v>3436</v>
      </c>
    </row>
    <row r="4008" spans="1:11" ht="22.5" hidden="1" customHeight="1" x14ac:dyDescent="0.25">
      <c r="A4008" s="3">
        <v>2024</v>
      </c>
      <c r="B4008" s="3" t="s">
        <v>459</v>
      </c>
      <c r="C4008" s="5">
        <v>45573</v>
      </c>
      <c r="D4008" s="164" t="s">
        <v>323</v>
      </c>
      <c r="E4008" s="110" t="s">
        <v>99</v>
      </c>
      <c r="G4008" s="2">
        <v>5000</v>
      </c>
      <c r="H4008" s="4">
        <f t="shared" si="63"/>
        <v>72766.410000000134</v>
      </c>
      <c r="J4008" s="3" t="s">
        <v>3433</v>
      </c>
    </row>
    <row r="4009" spans="1:11" ht="22.5" hidden="1" customHeight="1" x14ac:dyDescent="0.25">
      <c r="A4009" s="3">
        <v>2024</v>
      </c>
      <c r="B4009" s="3" t="s">
        <v>459</v>
      </c>
      <c r="C4009" s="5">
        <v>45573</v>
      </c>
      <c r="D4009" s="164" t="s">
        <v>404</v>
      </c>
      <c r="E4009" s="110" t="s">
        <v>71</v>
      </c>
      <c r="G4009" s="2">
        <v>7301.21</v>
      </c>
      <c r="H4009" s="4">
        <f t="shared" si="63"/>
        <v>65465.200000000135</v>
      </c>
      <c r="J4009" s="3" t="s">
        <v>3437</v>
      </c>
    </row>
    <row r="4010" spans="1:11" ht="22.5" hidden="1" customHeight="1" x14ac:dyDescent="0.25">
      <c r="A4010" s="3">
        <v>2024</v>
      </c>
      <c r="B4010" s="3" t="s">
        <v>459</v>
      </c>
      <c r="C4010" s="5">
        <v>45573</v>
      </c>
      <c r="D4010" s="164" t="s">
        <v>3423</v>
      </c>
      <c r="E4010" s="110" t="s">
        <v>71</v>
      </c>
      <c r="G4010" s="2">
        <v>1500</v>
      </c>
      <c r="H4010" s="4">
        <f t="shared" si="63"/>
        <v>63965.200000000135</v>
      </c>
      <c r="J4010" s="3" t="s">
        <v>3438</v>
      </c>
    </row>
    <row r="4011" spans="1:11" ht="22.5" hidden="1" customHeight="1" x14ac:dyDescent="0.25">
      <c r="A4011" s="3">
        <v>2024</v>
      </c>
      <c r="B4011" s="3" t="s">
        <v>459</v>
      </c>
      <c r="C4011" s="5">
        <v>45573</v>
      </c>
      <c r="D4011" s="164" t="s">
        <v>3424</v>
      </c>
      <c r="E4011" s="110" t="s">
        <v>71</v>
      </c>
      <c r="G4011" s="2">
        <v>1650</v>
      </c>
      <c r="H4011" s="4">
        <f t="shared" si="63"/>
        <v>62315.200000000135</v>
      </c>
      <c r="J4011" s="3" t="s">
        <v>3439</v>
      </c>
    </row>
    <row r="4012" spans="1:11" ht="22.5" hidden="1" customHeight="1" x14ac:dyDescent="0.25">
      <c r="A4012" s="3">
        <v>2024</v>
      </c>
      <c r="B4012" s="3" t="s">
        <v>459</v>
      </c>
      <c r="C4012" s="5">
        <v>45573</v>
      </c>
      <c r="D4012" s="164" t="s">
        <v>541</v>
      </c>
      <c r="E4012" s="110" t="s">
        <v>71</v>
      </c>
      <c r="G4012" s="2">
        <v>10783</v>
      </c>
      <c r="H4012" s="4">
        <f t="shared" si="63"/>
        <v>51532.200000000135</v>
      </c>
      <c r="J4012" s="3" t="s">
        <v>3440</v>
      </c>
    </row>
    <row r="4013" spans="1:11" ht="22.5" hidden="1" customHeight="1" x14ac:dyDescent="0.25">
      <c r="A4013" s="3">
        <v>2024</v>
      </c>
      <c r="B4013" s="3" t="s">
        <v>459</v>
      </c>
      <c r="C4013" s="5">
        <v>45573</v>
      </c>
      <c r="D4013" s="164" t="s">
        <v>502</v>
      </c>
      <c r="E4013" s="110" t="s">
        <v>71</v>
      </c>
      <c r="G4013" s="2">
        <v>1571</v>
      </c>
      <c r="H4013" s="4">
        <f t="shared" si="63"/>
        <v>49961.200000000135</v>
      </c>
      <c r="J4013" s="3" t="s">
        <v>3441</v>
      </c>
    </row>
    <row r="4014" spans="1:11" ht="22.5" hidden="1" customHeight="1" x14ac:dyDescent="0.25">
      <c r="A4014" s="3">
        <v>2024</v>
      </c>
      <c r="B4014" s="3" t="s">
        <v>459</v>
      </c>
      <c r="C4014" s="5">
        <v>45573</v>
      </c>
      <c r="D4014" s="164" t="s">
        <v>502</v>
      </c>
      <c r="E4014" s="110" t="s">
        <v>71</v>
      </c>
      <c r="G4014" s="2">
        <v>2381.6</v>
      </c>
      <c r="H4014" s="4">
        <f t="shared" si="63"/>
        <v>47579.600000000137</v>
      </c>
      <c r="J4014" s="3" t="s">
        <v>3442</v>
      </c>
    </row>
    <row r="4015" spans="1:11" ht="22.5" hidden="1" customHeight="1" x14ac:dyDescent="0.25">
      <c r="A4015" s="3">
        <v>2024</v>
      </c>
      <c r="B4015" s="3" t="s">
        <v>459</v>
      </c>
      <c r="C4015" s="5">
        <v>45573</v>
      </c>
      <c r="D4015" s="164" t="s">
        <v>506</v>
      </c>
      <c r="E4015" s="110" t="s">
        <v>71</v>
      </c>
      <c r="G4015" s="2">
        <v>1190</v>
      </c>
      <c r="H4015" s="4">
        <f t="shared" si="63"/>
        <v>46389.600000000137</v>
      </c>
      <c r="J4015" s="3" t="s">
        <v>3443</v>
      </c>
    </row>
    <row r="4016" spans="1:11" ht="22.5" hidden="1" customHeight="1" x14ac:dyDescent="0.25">
      <c r="A4016" s="3">
        <v>2024</v>
      </c>
      <c r="B4016" s="3" t="s">
        <v>459</v>
      </c>
      <c r="C4016" s="5">
        <v>45573</v>
      </c>
      <c r="D4016" s="164" t="s">
        <v>611</v>
      </c>
      <c r="E4016" s="110" t="s">
        <v>71</v>
      </c>
      <c r="G4016" s="2">
        <v>120</v>
      </c>
      <c r="H4016" s="4">
        <f t="shared" si="63"/>
        <v>46269.600000000137</v>
      </c>
      <c r="J4016" s="3" t="s">
        <v>3444</v>
      </c>
    </row>
    <row r="4017" spans="1:11" ht="22.5" hidden="1" customHeight="1" x14ac:dyDescent="0.25">
      <c r="A4017" s="3">
        <v>2024</v>
      </c>
      <c r="B4017" s="3" t="s">
        <v>459</v>
      </c>
      <c r="C4017" s="5">
        <v>45573</v>
      </c>
      <c r="D4017" s="164" t="s">
        <v>1842</v>
      </c>
      <c r="E4017" s="110" t="s">
        <v>71</v>
      </c>
      <c r="G4017" s="2">
        <v>1600</v>
      </c>
      <c r="H4017" s="4">
        <f t="shared" si="63"/>
        <v>44669.600000000137</v>
      </c>
      <c r="J4017" s="3" t="s">
        <v>3445</v>
      </c>
    </row>
    <row r="4018" spans="1:11" ht="22.5" hidden="1" customHeight="1" x14ac:dyDescent="0.25">
      <c r="A4018" s="3">
        <v>2024</v>
      </c>
      <c r="B4018" s="3" t="s">
        <v>459</v>
      </c>
      <c r="C4018" s="5">
        <v>45573</v>
      </c>
      <c r="D4018" s="164" t="s">
        <v>2987</v>
      </c>
      <c r="E4018" s="110" t="s">
        <v>71</v>
      </c>
      <c r="G4018" s="2">
        <v>18373.41</v>
      </c>
      <c r="H4018" s="4">
        <f t="shared" si="63"/>
        <v>26296.190000000137</v>
      </c>
      <c r="J4018" s="3" t="s">
        <v>3456</v>
      </c>
      <c r="K4018" s="10" t="s">
        <v>3455</v>
      </c>
    </row>
    <row r="4019" spans="1:11" ht="22.5" hidden="1" customHeight="1" x14ac:dyDescent="0.25">
      <c r="A4019" s="3">
        <v>2024</v>
      </c>
      <c r="B4019" s="3" t="s">
        <v>459</v>
      </c>
      <c r="C4019" s="5">
        <v>45573</v>
      </c>
      <c r="D4019" s="164" t="s">
        <v>2989</v>
      </c>
      <c r="E4019" s="110" t="s">
        <v>71</v>
      </c>
      <c r="G4019" s="2">
        <v>4646.16</v>
      </c>
      <c r="H4019" s="4">
        <f t="shared" si="63"/>
        <v>21650.030000000137</v>
      </c>
      <c r="J4019" s="3" t="s">
        <v>3457</v>
      </c>
      <c r="K4019" s="10" t="s">
        <v>3458</v>
      </c>
    </row>
    <row r="4020" spans="1:11" ht="22.5" hidden="1" customHeight="1" x14ac:dyDescent="0.25">
      <c r="A4020" s="3">
        <v>2024</v>
      </c>
      <c r="B4020" s="3" t="s">
        <v>459</v>
      </c>
      <c r="C4020" s="5">
        <v>45574</v>
      </c>
      <c r="D4020" s="164" t="s">
        <v>3425</v>
      </c>
      <c r="E4020" s="110" t="s">
        <v>71</v>
      </c>
      <c r="G4020" s="2">
        <v>1470</v>
      </c>
      <c r="H4020" s="4">
        <f t="shared" si="63"/>
        <v>20180.030000000137</v>
      </c>
      <c r="J4020" s="3" t="s">
        <v>3449</v>
      </c>
    </row>
    <row r="4021" spans="1:11" ht="22.5" hidden="1" customHeight="1" x14ac:dyDescent="0.25">
      <c r="A4021" s="3">
        <v>2024</v>
      </c>
      <c r="B4021" s="3" t="s">
        <v>459</v>
      </c>
      <c r="C4021" s="5">
        <v>45574</v>
      </c>
      <c r="D4021" s="164" t="s">
        <v>3426</v>
      </c>
      <c r="E4021" s="110" t="s">
        <v>71</v>
      </c>
      <c r="G4021" s="2">
        <v>900</v>
      </c>
      <c r="H4021" s="4">
        <f t="shared" si="63"/>
        <v>19280.030000000137</v>
      </c>
      <c r="J4021" s="3" t="s">
        <v>3446</v>
      </c>
    </row>
    <row r="4022" spans="1:11" ht="22.5" hidden="1" customHeight="1" x14ac:dyDescent="0.25">
      <c r="A4022" s="3">
        <v>2024</v>
      </c>
      <c r="B4022" s="3" t="s">
        <v>459</v>
      </c>
      <c r="C4022" s="5">
        <v>45574</v>
      </c>
      <c r="D4022" s="164" t="s">
        <v>3427</v>
      </c>
      <c r="E4022" s="110" t="s">
        <v>71</v>
      </c>
      <c r="G4022" s="2">
        <v>2330</v>
      </c>
      <c r="H4022" s="4">
        <f t="shared" si="63"/>
        <v>16950.030000000137</v>
      </c>
      <c r="J4022" s="3" t="s">
        <v>3447</v>
      </c>
    </row>
    <row r="4023" spans="1:11" ht="22.5" hidden="1" customHeight="1" x14ac:dyDescent="0.25">
      <c r="A4023" s="3">
        <v>2024</v>
      </c>
      <c r="B4023" s="3" t="s">
        <v>459</v>
      </c>
      <c r="C4023" s="5">
        <v>45574</v>
      </c>
      <c r="D4023" s="164" t="s">
        <v>3428</v>
      </c>
      <c r="E4023" s="110" t="s">
        <v>71</v>
      </c>
      <c r="G4023" s="2">
        <v>1400</v>
      </c>
      <c r="H4023" s="4">
        <f t="shared" si="63"/>
        <v>15550.030000000137</v>
      </c>
      <c r="J4023" s="3" t="s">
        <v>3448</v>
      </c>
    </row>
    <row r="4024" spans="1:11" ht="22.5" hidden="1" customHeight="1" x14ac:dyDescent="0.25">
      <c r="A4024" s="3">
        <v>2024</v>
      </c>
      <c r="B4024" s="3" t="s">
        <v>459</v>
      </c>
      <c r="C4024" s="5">
        <v>45574</v>
      </c>
      <c r="D4024" s="164" t="s">
        <v>461</v>
      </c>
      <c r="E4024" s="165" t="s">
        <v>22</v>
      </c>
      <c r="F4024" s="88">
        <v>5512</v>
      </c>
      <c r="G4024" s="88"/>
      <c r="H4024" s="4">
        <f t="shared" si="63"/>
        <v>21062.030000000137</v>
      </c>
      <c r="J4024" s="3" t="s">
        <v>3605</v>
      </c>
    </row>
    <row r="4025" spans="1:11" ht="22.5" hidden="1" customHeight="1" x14ac:dyDescent="0.25">
      <c r="A4025" s="3">
        <v>2024</v>
      </c>
      <c r="B4025" s="3" t="s">
        <v>459</v>
      </c>
      <c r="C4025" s="5">
        <v>45575</v>
      </c>
      <c r="D4025" s="164" t="s">
        <v>45</v>
      </c>
      <c r="E4025" s="110" t="s">
        <v>22</v>
      </c>
      <c r="F4025" s="2">
        <v>6450</v>
      </c>
      <c r="H4025" s="4">
        <f t="shared" si="63"/>
        <v>27512.030000000137</v>
      </c>
      <c r="J4025" s="3" t="s">
        <v>3461</v>
      </c>
    </row>
    <row r="4026" spans="1:11" ht="22.5" hidden="1" customHeight="1" x14ac:dyDescent="0.25">
      <c r="A4026" s="3">
        <v>2024</v>
      </c>
      <c r="B4026" s="3" t="s">
        <v>459</v>
      </c>
      <c r="C4026" s="5">
        <v>45577</v>
      </c>
      <c r="D4026" s="10" t="s">
        <v>42</v>
      </c>
      <c r="E4026" s="66" t="s">
        <v>99</v>
      </c>
      <c r="G4026" s="2">
        <v>3240</v>
      </c>
      <c r="H4026" s="4">
        <f t="shared" si="63"/>
        <v>24272.030000000137</v>
      </c>
      <c r="J4026" s="3" t="s">
        <v>3672</v>
      </c>
    </row>
    <row r="4027" spans="1:11" ht="22.5" hidden="1" customHeight="1" x14ac:dyDescent="0.25">
      <c r="A4027" s="3">
        <v>2024</v>
      </c>
      <c r="B4027" s="3" t="s">
        <v>459</v>
      </c>
      <c r="C4027" s="5">
        <v>45577</v>
      </c>
      <c r="D4027" s="164" t="s">
        <v>30</v>
      </c>
      <c r="E4027" s="110" t="s">
        <v>99</v>
      </c>
      <c r="G4027" s="2">
        <v>272.39999999999998</v>
      </c>
      <c r="H4027" s="4">
        <f t="shared" si="63"/>
        <v>23999.630000000136</v>
      </c>
      <c r="J4027" s="3" t="s">
        <v>3464</v>
      </c>
    </row>
    <row r="4028" spans="1:11" ht="22.5" hidden="1" customHeight="1" x14ac:dyDescent="0.25">
      <c r="A4028" s="3">
        <v>2024</v>
      </c>
      <c r="B4028" s="3" t="s">
        <v>459</v>
      </c>
      <c r="C4028" s="5">
        <v>45577</v>
      </c>
      <c r="D4028" s="164" t="s">
        <v>112</v>
      </c>
      <c r="E4028" s="110" t="s">
        <v>99</v>
      </c>
      <c r="G4028" s="2">
        <v>43</v>
      </c>
      <c r="H4028" s="4">
        <f t="shared" si="63"/>
        <v>23956.630000000136</v>
      </c>
      <c r="J4028" s="3" t="s">
        <v>3465</v>
      </c>
    </row>
    <row r="4029" spans="1:11" ht="22.5" hidden="1" customHeight="1" x14ac:dyDescent="0.25">
      <c r="A4029" s="3">
        <v>2024</v>
      </c>
      <c r="B4029" s="3" t="s">
        <v>459</v>
      </c>
      <c r="C4029" s="5">
        <v>45577</v>
      </c>
      <c r="D4029" s="164" t="s">
        <v>35</v>
      </c>
      <c r="E4029" s="110" t="s">
        <v>99</v>
      </c>
      <c r="G4029" s="2">
        <v>216</v>
      </c>
      <c r="H4029" s="4">
        <f t="shared" si="63"/>
        <v>23740.630000000136</v>
      </c>
      <c r="J4029" s="3" t="s">
        <v>3466</v>
      </c>
    </row>
    <row r="4030" spans="1:11" ht="22.5" hidden="1" customHeight="1" x14ac:dyDescent="0.25">
      <c r="A4030" s="3">
        <v>2024</v>
      </c>
      <c r="B4030" s="3" t="s">
        <v>459</v>
      </c>
      <c r="C4030" s="5">
        <v>45577</v>
      </c>
      <c r="D4030" s="164" t="s">
        <v>2007</v>
      </c>
      <c r="E4030" s="110" t="s">
        <v>99</v>
      </c>
      <c r="G4030" s="2">
        <v>18</v>
      </c>
      <c r="H4030" s="4">
        <f t="shared" si="63"/>
        <v>23722.630000000136</v>
      </c>
      <c r="I4030" s="1" t="s">
        <v>3460</v>
      </c>
      <c r="J4030" s="3" t="s">
        <v>3469</v>
      </c>
    </row>
    <row r="4031" spans="1:11" ht="22.5" hidden="1" customHeight="1" x14ac:dyDescent="0.25">
      <c r="A4031" s="3">
        <v>2024</v>
      </c>
      <c r="B4031" s="3" t="s">
        <v>459</v>
      </c>
      <c r="C4031" s="5">
        <v>45577</v>
      </c>
      <c r="D4031" s="164" t="s">
        <v>30</v>
      </c>
      <c r="E4031" s="110" t="s">
        <v>99</v>
      </c>
      <c r="G4031" s="2">
        <v>279.2</v>
      </c>
      <c r="H4031" s="4">
        <f t="shared" si="63"/>
        <v>23443.430000000135</v>
      </c>
      <c r="I4031" s="1" t="s">
        <v>3459</v>
      </c>
      <c r="J4031" s="3" t="s">
        <v>3467</v>
      </c>
    </row>
    <row r="4032" spans="1:11" ht="22.5" hidden="1" customHeight="1" x14ac:dyDescent="0.25">
      <c r="A4032" s="3">
        <v>2024</v>
      </c>
      <c r="B4032" s="3" t="s">
        <v>459</v>
      </c>
      <c r="C4032" s="5">
        <v>45577</v>
      </c>
      <c r="D4032" s="164" t="s">
        <v>112</v>
      </c>
      <c r="E4032" s="110" t="s">
        <v>99</v>
      </c>
      <c r="G4032" s="2">
        <v>44.2</v>
      </c>
      <c r="H4032" s="4">
        <f t="shared" si="63"/>
        <v>23399.230000000134</v>
      </c>
      <c r="I4032" s="1" t="s">
        <v>3459</v>
      </c>
      <c r="J4032" s="3" t="s">
        <v>3468</v>
      </c>
    </row>
    <row r="4033" spans="1:11" ht="22.5" hidden="1" customHeight="1" x14ac:dyDescent="0.25">
      <c r="A4033" s="3">
        <v>2024</v>
      </c>
      <c r="B4033" s="3" t="s">
        <v>459</v>
      </c>
      <c r="C4033" s="5">
        <v>45579</v>
      </c>
      <c r="D4033" s="164" t="s">
        <v>1842</v>
      </c>
      <c r="E4033" s="110" t="s">
        <v>22</v>
      </c>
      <c r="F4033" s="2">
        <v>500</v>
      </c>
      <c r="H4033" s="4">
        <f t="shared" si="63"/>
        <v>23899.230000000134</v>
      </c>
      <c r="J4033" s="3" t="s">
        <v>3509</v>
      </c>
    </row>
    <row r="4034" spans="1:11" ht="22.5" hidden="1" customHeight="1" x14ac:dyDescent="0.25">
      <c r="A4034" s="3">
        <v>2024</v>
      </c>
      <c r="B4034" s="3" t="s">
        <v>459</v>
      </c>
      <c r="C4034" s="5">
        <v>45580</v>
      </c>
      <c r="D4034" s="164" t="s">
        <v>151</v>
      </c>
      <c r="E4034" s="110" t="s">
        <v>22</v>
      </c>
      <c r="F4034" s="2">
        <v>7120</v>
      </c>
      <c r="H4034" s="4">
        <f t="shared" si="63"/>
        <v>31019.230000000134</v>
      </c>
      <c r="J4034" s="3" t="s">
        <v>3510</v>
      </c>
    </row>
    <row r="4035" spans="1:11" ht="22.5" hidden="1" customHeight="1" x14ac:dyDescent="0.25">
      <c r="A4035" s="3">
        <v>2024</v>
      </c>
      <c r="B4035" s="3" t="s">
        <v>459</v>
      </c>
      <c r="C4035" s="5">
        <v>45580</v>
      </c>
      <c r="D4035" s="164" t="s">
        <v>39</v>
      </c>
      <c r="E4035" s="110" t="s">
        <v>22</v>
      </c>
      <c r="F4035" s="2">
        <v>1480</v>
      </c>
      <c r="H4035" s="4">
        <f t="shared" si="63"/>
        <v>32499.230000000134</v>
      </c>
      <c r="J4035" s="3" t="s">
        <v>3511</v>
      </c>
    </row>
    <row r="4036" spans="1:11" ht="22.5" hidden="1" customHeight="1" x14ac:dyDescent="0.25">
      <c r="A4036" s="3">
        <v>2024</v>
      </c>
      <c r="B4036" s="3" t="s">
        <v>459</v>
      </c>
      <c r="C4036" s="5">
        <v>45580</v>
      </c>
      <c r="D4036" s="164" t="s">
        <v>538</v>
      </c>
      <c r="E4036" s="165" t="s">
        <v>22</v>
      </c>
      <c r="F4036" s="88">
        <v>2100</v>
      </c>
      <c r="G4036" s="88"/>
      <c r="H4036" s="4">
        <f t="shared" si="63"/>
        <v>34599.230000000134</v>
      </c>
      <c r="J4036" s="3" t="s">
        <v>3586</v>
      </c>
    </row>
    <row r="4037" spans="1:11" ht="22.5" hidden="1" customHeight="1" x14ac:dyDescent="0.25">
      <c r="A4037" s="3">
        <v>2024</v>
      </c>
      <c r="B4037" s="3" t="s">
        <v>459</v>
      </c>
      <c r="C4037" s="5">
        <v>45583</v>
      </c>
      <c r="D4037" s="164" t="s">
        <v>158</v>
      </c>
      <c r="E4037" s="110" t="s">
        <v>22</v>
      </c>
      <c r="F4037" s="2">
        <v>7550</v>
      </c>
      <c r="H4037" s="4">
        <f t="shared" si="63"/>
        <v>42149.230000000134</v>
      </c>
      <c r="J4037" s="3" t="s">
        <v>3512</v>
      </c>
    </row>
    <row r="4038" spans="1:11" ht="22.5" hidden="1" customHeight="1" x14ac:dyDescent="0.25">
      <c r="A4038" s="3">
        <v>2024</v>
      </c>
      <c r="B4038" s="3" t="s">
        <v>459</v>
      </c>
      <c r="C4038" s="5">
        <v>45583</v>
      </c>
      <c r="D4038" s="164" t="s">
        <v>461</v>
      </c>
      <c r="E4038" s="165" t="s">
        <v>22</v>
      </c>
      <c r="F4038" s="88">
        <v>2756</v>
      </c>
      <c r="G4038" s="88"/>
      <c r="H4038" s="4">
        <f t="shared" si="63"/>
        <v>44905.230000000134</v>
      </c>
      <c r="J4038" s="3" t="s">
        <v>3606</v>
      </c>
    </row>
    <row r="4039" spans="1:11" ht="22.5" hidden="1" customHeight="1" x14ac:dyDescent="0.25">
      <c r="A4039" s="3">
        <v>2024</v>
      </c>
      <c r="B4039" s="3" t="s">
        <v>459</v>
      </c>
      <c r="C4039" s="5">
        <v>45585</v>
      </c>
      <c r="D4039" s="164" t="s">
        <v>313</v>
      </c>
      <c r="E4039" s="110" t="s">
        <v>99</v>
      </c>
      <c r="F4039" s="2">
        <v>5000</v>
      </c>
      <c r="H4039" s="4">
        <f t="shared" ref="H4039:H4078" si="64">H4038+F4039-G4039</f>
        <v>49905.230000000134</v>
      </c>
      <c r="J4039" s="3" t="s">
        <v>3513</v>
      </c>
    </row>
    <row r="4040" spans="1:11" ht="22.5" hidden="1" customHeight="1" x14ac:dyDescent="0.25">
      <c r="A4040" s="3">
        <v>2024</v>
      </c>
      <c r="B4040" s="3" t="s">
        <v>459</v>
      </c>
      <c r="C4040" s="5">
        <v>45585</v>
      </c>
      <c r="D4040" s="164" t="s">
        <v>1211</v>
      </c>
      <c r="E4040" s="110" t="s">
        <v>71</v>
      </c>
      <c r="G4040" s="2">
        <v>42735.72</v>
      </c>
      <c r="H4040" s="4">
        <f t="shared" si="64"/>
        <v>7169.510000000133</v>
      </c>
      <c r="J4040" s="3" t="s">
        <v>3515</v>
      </c>
    </row>
    <row r="4041" spans="1:11" ht="22.5" hidden="1" customHeight="1" x14ac:dyDescent="0.25">
      <c r="A4041" s="3">
        <v>2024</v>
      </c>
      <c r="B4041" s="3" t="s">
        <v>459</v>
      </c>
      <c r="C4041" s="5">
        <v>45585</v>
      </c>
      <c r="D4041" s="164" t="s">
        <v>323</v>
      </c>
      <c r="E4041" s="110" t="s">
        <v>99</v>
      </c>
      <c r="G4041" s="2">
        <v>5000</v>
      </c>
      <c r="H4041" s="4">
        <f t="shared" si="64"/>
        <v>2169.510000000133</v>
      </c>
      <c r="J4041" s="3" t="s">
        <v>3516</v>
      </c>
    </row>
    <row r="4042" spans="1:11" ht="22.5" hidden="1" customHeight="1" x14ac:dyDescent="0.25">
      <c r="A4042" s="3">
        <v>2024</v>
      </c>
      <c r="B4042" s="3" t="s">
        <v>459</v>
      </c>
      <c r="C4042" s="5">
        <v>45586</v>
      </c>
      <c r="D4042" s="164" t="s">
        <v>3083</v>
      </c>
      <c r="E4042" s="110" t="s">
        <v>22</v>
      </c>
      <c r="F4042" s="2">
        <v>7690</v>
      </c>
      <c r="H4042" s="4">
        <f t="shared" si="64"/>
        <v>9859.510000000133</v>
      </c>
      <c r="J4042" s="3" t="s">
        <v>3520</v>
      </c>
    </row>
    <row r="4043" spans="1:11" ht="22.5" hidden="1" customHeight="1" x14ac:dyDescent="0.25">
      <c r="A4043" s="3">
        <v>2024</v>
      </c>
      <c r="B4043" s="3" t="s">
        <v>459</v>
      </c>
      <c r="C4043" s="5">
        <v>45586</v>
      </c>
      <c r="D4043" s="164" t="s">
        <v>3083</v>
      </c>
      <c r="E4043" s="110" t="s">
        <v>22</v>
      </c>
      <c r="F4043" s="2">
        <v>84.16</v>
      </c>
      <c r="H4043" s="4">
        <f t="shared" si="64"/>
        <v>9943.6700000001329</v>
      </c>
      <c r="J4043" s="3" t="s">
        <v>3530</v>
      </c>
    </row>
    <row r="4044" spans="1:11" ht="22.5" hidden="1" customHeight="1" x14ac:dyDescent="0.25">
      <c r="A4044" s="3">
        <v>2024</v>
      </c>
      <c r="B4044" s="3" t="s">
        <v>459</v>
      </c>
      <c r="C4044" s="5">
        <v>45586</v>
      </c>
      <c r="D4044" s="164" t="s">
        <v>3229</v>
      </c>
      <c r="E4044" s="110" t="s">
        <v>22</v>
      </c>
      <c r="F4044" s="2">
        <v>972.43</v>
      </c>
      <c r="H4044" s="4">
        <f t="shared" si="64"/>
        <v>10916.100000000133</v>
      </c>
      <c r="J4044" s="3" t="s">
        <v>3583</v>
      </c>
      <c r="K4044" s="10" t="s">
        <v>3584</v>
      </c>
    </row>
    <row r="4045" spans="1:11" ht="22.5" hidden="1" customHeight="1" x14ac:dyDescent="0.25">
      <c r="A4045" s="3">
        <v>2024</v>
      </c>
      <c r="B4045" s="3" t="s">
        <v>459</v>
      </c>
      <c r="C4045" s="5">
        <v>45586</v>
      </c>
      <c r="D4045" s="164" t="s">
        <v>608</v>
      </c>
      <c r="E4045" s="165" t="s">
        <v>22</v>
      </c>
      <c r="F4045" s="88">
        <v>2850</v>
      </c>
      <c r="G4045" s="88"/>
      <c r="H4045" s="4">
        <f t="shared" si="64"/>
        <v>13766.100000000133</v>
      </c>
      <c r="J4045" s="3" t="s">
        <v>3587</v>
      </c>
    </row>
    <row r="4046" spans="1:11" ht="22.5" hidden="1" customHeight="1" x14ac:dyDescent="0.25">
      <c r="A4046" s="3">
        <v>2024</v>
      </c>
      <c r="B4046" s="3" t="s">
        <v>459</v>
      </c>
      <c r="C4046" s="5">
        <v>45587</v>
      </c>
      <c r="D4046" s="164" t="s">
        <v>183</v>
      </c>
      <c r="E4046" s="110" t="s">
        <v>22</v>
      </c>
      <c r="F4046" s="2">
        <v>12084.36</v>
      </c>
      <c r="H4046" s="4">
        <f t="shared" si="64"/>
        <v>25850.460000000134</v>
      </c>
      <c r="J4046" s="3" t="s">
        <v>3521</v>
      </c>
    </row>
    <row r="4047" spans="1:11" ht="22.5" hidden="1" customHeight="1" x14ac:dyDescent="0.25">
      <c r="A4047" s="3">
        <v>2024</v>
      </c>
      <c r="B4047" s="3" t="s">
        <v>459</v>
      </c>
      <c r="C4047" s="5">
        <v>45589</v>
      </c>
      <c r="D4047" s="164" t="s">
        <v>1684</v>
      </c>
      <c r="E4047" s="110" t="s">
        <v>71</v>
      </c>
      <c r="G4047" s="2">
        <v>635</v>
      </c>
      <c r="H4047" s="4">
        <f t="shared" si="64"/>
        <v>25215.460000000134</v>
      </c>
      <c r="J4047" s="3" t="s">
        <v>3528</v>
      </c>
    </row>
    <row r="4048" spans="1:11" ht="22.5" hidden="1" customHeight="1" x14ac:dyDescent="0.25">
      <c r="A4048" s="3">
        <v>2024</v>
      </c>
      <c r="B4048" s="3" t="s">
        <v>459</v>
      </c>
      <c r="C4048" s="5">
        <v>45593</v>
      </c>
      <c r="D4048" s="164" t="s">
        <v>359</v>
      </c>
      <c r="E4048" s="110" t="s">
        <v>22</v>
      </c>
      <c r="F4048" s="2">
        <v>9450</v>
      </c>
      <c r="H4048" s="4">
        <f t="shared" si="64"/>
        <v>34665.460000000137</v>
      </c>
      <c r="J4048" s="3" t="s">
        <v>3522</v>
      </c>
    </row>
    <row r="4049" spans="1:11" ht="22.5" hidden="1" customHeight="1" x14ac:dyDescent="0.25">
      <c r="A4049" s="3">
        <v>2024</v>
      </c>
      <c r="B4049" s="3" t="s">
        <v>459</v>
      </c>
      <c r="C4049" s="5">
        <v>45593</v>
      </c>
      <c r="D4049" s="164" t="s">
        <v>3519</v>
      </c>
      <c r="E4049" s="110" t="s">
        <v>71</v>
      </c>
      <c r="G4049" s="2">
        <v>280</v>
      </c>
      <c r="H4049" s="4">
        <f t="shared" si="64"/>
        <v>34385.460000000137</v>
      </c>
      <c r="J4049" s="3" t="s">
        <v>3529</v>
      </c>
    </row>
    <row r="4050" spans="1:11" ht="22.5" hidden="1" customHeight="1" x14ac:dyDescent="0.25">
      <c r="A4050" s="3">
        <v>2024</v>
      </c>
      <c r="B4050" s="3" t="s">
        <v>459</v>
      </c>
      <c r="C4050" s="5">
        <v>45593</v>
      </c>
      <c r="D4050" s="164" t="s">
        <v>1808</v>
      </c>
      <c r="E4050" s="110" t="s">
        <v>22</v>
      </c>
      <c r="F4050" s="2">
        <v>3000</v>
      </c>
      <c r="H4050" s="4">
        <f t="shared" si="64"/>
        <v>37385.460000000137</v>
      </c>
      <c r="J4050" s="3" t="s">
        <v>3523</v>
      </c>
    </row>
    <row r="4051" spans="1:11" ht="22.5" hidden="1" customHeight="1" x14ac:dyDescent="0.25">
      <c r="A4051" s="3">
        <v>2024</v>
      </c>
      <c r="B4051" s="3" t="s">
        <v>459</v>
      </c>
      <c r="C4051" s="5">
        <v>45594</v>
      </c>
      <c r="D4051" s="164" t="s">
        <v>313</v>
      </c>
      <c r="E4051" s="110" t="s">
        <v>99</v>
      </c>
      <c r="F4051" s="2">
        <v>50000</v>
      </c>
      <c r="H4051" s="4">
        <f t="shared" si="64"/>
        <v>87385.460000000137</v>
      </c>
      <c r="J4051" s="3" t="s">
        <v>3538</v>
      </c>
    </row>
    <row r="4052" spans="1:11" ht="22.5" hidden="1" customHeight="1" x14ac:dyDescent="0.25">
      <c r="A4052" s="3">
        <v>2024</v>
      </c>
      <c r="B4052" s="3" t="s">
        <v>459</v>
      </c>
      <c r="C4052" s="5">
        <v>45594</v>
      </c>
      <c r="D4052" s="164" t="s">
        <v>323</v>
      </c>
      <c r="E4052" s="110" t="s">
        <v>99</v>
      </c>
      <c r="G4052" s="2">
        <v>5000</v>
      </c>
      <c r="H4052" s="4">
        <f t="shared" si="64"/>
        <v>82385.460000000137</v>
      </c>
      <c r="J4052" s="3" t="s">
        <v>3542</v>
      </c>
    </row>
    <row r="4053" spans="1:11" ht="22.5" hidden="1" customHeight="1" x14ac:dyDescent="0.25">
      <c r="A4053" s="3">
        <v>2024</v>
      </c>
      <c r="B4053" s="3" t="s">
        <v>459</v>
      </c>
      <c r="C4053" s="5">
        <v>45594</v>
      </c>
      <c r="D4053" s="164" t="s">
        <v>3025</v>
      </c>
      <c r="E4053" s="110" t="s">
        <v>99</v>
      </c>
      <c r="G4053" s="2">
        <v>5000</v>
      </c>
      <c r="H4053" s="4">
        <f t="shared" si="64"/>
        <v>77385.460000000137</v>
      </c>
      <c r="J4053" s="3" t="s">
        <v>3543</v>
      </c>
    </row>
    <row r="4054" spans="1:11" ht="22.5" hidden="1" customHeight="1" x14ac:dyDescent="0.25">
      <c r="A4054" s="3">
        <v>2024</v>
      </c>
      <c r="B4054" s="3" t="s">
        <v>459</v>
      </c>
      <c r="C4054" s="5">
        <v>45594</v>
      </c>
      <c r="D4054" s="164" t="s">
        <v>285</v>
      </c>
      <c r="E4054" s="110" t="s">
        <v>99</v>
      </c>
      <c r="G4054" s="2">
        <v>2080</v>
      </c>
      <c r="H4054" s="4">
        <f t="shared" si="64"/>
        <v>75305.460000000137</v>
      </c>
      <c r="J4054" s="3" t="s">
        <v>3544</v>
      </c>
    </row>
    <row r="4055" spans="1:11" ht="22.5" hidden="1" customHeight="1" x14ac:dyDescent="0.25">
      <c r="A4055" s="3">
        <v>2024</v>
      </c>
      <c r="B4055" s="3" t="s">
        <v>459</v>
      </c>
      <c r="C4055" s="5">
        <v>45594</v>
      </c>
      <c r="D4055" s="164" t="s">
        <v>45</v>
      </c>
      <c r="E4055" s="110" t="s">
        <v>71</v>
      </c>
      <c r="G4055" s="110">
        <v>4800</v>
      </c>
      <c r="H4055" s="4">
        <f t="shared" si="64"/>
        <v>70505.460000000137</v>
      </c>
      <c r="J4055" s="3" t="s">
        <v>3545</v>
      </c>
    </row>
    <row r="4056" spans="1:11" ht="22.5" hidden="1" customHeight="1" x14ac:dyDescent="0.25">
      <c r="A4056" s="3">
        <v>2024</v>
      </c>
      <c r="B4056" s="3" t="s">
        <v>459</v>
      </c>
      <c r="C4056" s="5">
        <v>45594</v>
      </c>
      <c r="D4056" s="164" t="s">
        <v>3533</v>
      </c>
      <c r="E4056" s="110" t="s">
        <v>71</v>
      </c>
      <c r="G4056" s="110">
        <v>1600</v>
      </c>
      <c r="H4056" s="4">
        <f t="shared" si="64"/>
        <v>68905.460000000137</v>
      </c>
      <c r="J4056" s="3" t="s">
        <v>3546</v>
      </c>
    </row>
    <row r="4057" spans="1:11" ht="22.5" hidden="1" customHeight="1" x14ac:dyDescent="0.25">
      <c r="A4057" s="3">
        <v>2024</v>
      </c>
      <c r="B4057" s="3" t="s">
        <v>459</v>
      </c>
      <c r="C4057" s="5">
        <v>45594</v>
      </c>
      <c r="D4057" s="164" t="s">
        <v>3362</v>
      </c>
      <c r="E4057" s="110" t="s">
        <v>71</v>
      </c>
      <c r="G4057" s="184">
        <v>12701.41</v>
      </c>
      <c r="H4057" s="4">
        <f t="shared" si="64"/>
        <v>56204.050000000134</v>
      </c>
      <c r="J4057" s="3" t="s">
        <v>3578</v>
      </c>
      <c r="K4057" s="10" t="s">
        <v>3577</v>
      </c>
    </row>
    <row r="4058" spans="1:11" ht="22.5" hidden="1" customHeight="1" x14ac:dyDescent="0.25">
      <c r="A4058" s="3">
        <v>2024</v>
      </c>
      <c r="B4058" s="3" t="s">
        <v>459</v>
      </c>
      <c r="C4058" s="5">
        <v>45594</v>
      </c>
      <c r="D4058" s="164" t="s">
        <v>77</v>
      </c>
      <c r="E4058" s="110" t="s">
        <v>71</v>
      </c>
      <c r="G4058" s="110">
        <v>800</v>
      </c>
      <c r="H4058" s="4">
        <f t="shared" si="64"/>
        <v>55404.050000000134</v>
      </c>
      <c r="J4058" s="3" t="s">
        <v>3575</v>
      </c>
      <c r="K4058" s="10" t="s">
        <v>3574</v>
      </c>
    </row>
    <row r="4059" spans="1:11" ht="22.5" hidden="1" customHeight="1" x14ac:dyDescent="0.25">
      <c r="A4059" s="3">
        <v>2024</v>
      </c>
      <c r="B4059" s="3" t="s">
        <v>459</v>
      </c>
      <c r="C4059" s="5">
        <v>45594</v>
      </c>
      <c r="D4059" s="164" t="s">
        <v>26</v>
      </c>
      <c r="E4059" s="110" t="s">
        <v>71</v>
      </c>
      <c r="G4059" s="110">
        <v>1700</v>
      </c>
      <c r="H4059" s="4">
        <f t="shared" si="64"/>
        <v>53704.050000000134</v>
      </c>
      <c r="J4059" s="3" t="s">
        <v>3547</v>
      </c>
    </row>
    <row r="4060" spans="1:11" ht="22.5" hidden="1" customHeight="1" x14ac:dyDescent="0.25">
      <c r="A4060" s="3">
        <v>2024</v>
      </c>
      <c r="B4060" s="3" t="s">
        <v>459</v>
      </c>
      <c r="C4060" s="5">
        <v>45594</v>
      </c>
      <c r="D4060" s="164" t="s">
        <v>484</v>
      </c>
      <c r="E4060" s="110" t="s">
        <v>71</v>
      </c>
      <c r="G4060" s="110">
        <v>1450</v>
      </c>
      <c r="H4060" s="4">
        <f t="shared" si="64"/>
        <v>52254.050000000134</v>
      </c>
      <c r="J4060" s="3" t="s">
        <v>3548</v>
      </c>
    </row>
    <row r="4061" spans="1:11" ht="22.5" hidden="1" customHeight="1" x14ac:dyDescent="0.25">
      <c r="A4061" s="3">
        <v>2024</v>
      </c>
      <c r="B4061" s="3" t="s">
        <v>459</v>
      </c>
      <c r="C4061" s="5">
        <v>45594</v>
      </c>
      <c r="D4061" s="164" t="s">
        <v>562</v>
      </c>
      <c r="E4061" s="110" t="s">
        <v>71</v>
      </c>
      <c r="G4061" s="110">
        <v>320.3</v>
      </c>
      <c r="H4061" s="4">
        <f t="shared" si="64"/>
        <v>51933.750000000131</v>
      </c>
      <c r="J4061" s="3" t="s">
        <v>3549</v>
      </c>
    </row>
    <row r="4062" spans="1:11" ht="22.5" hidden="1" customHeight="1" x14ac:dyDescent="0.25">
      <c r="A4062" s="3">
        <v>2024</v>
      </c>
      <c r="B4062" s="3" t="s">
        <v>459</v>
      </c>
      <c r="C4062" s="5">
        <v>45594</v>
      </c>
      <c r="D4062" s="164" t="s">
        <v>3192</v>
      </c>
      <c r="E4062" s="110" t="s">
        <v>71</v>
      </c>
      <c r="G4062" s="110">
        <v>7680</v>
      </c>
      <c r="H4062" s="4">
        <f t="shared" si="64"/>
        <v>44253.750000000131</v>
      </c>
      <c r="J4062" s="3" t="s">
        <v>3550</v>
      </c>
    </row>
    <row r="4063" spans="1:11" ht="22.5" hidden="1" customHeight="1" x14ac:dyDescent="0.25">
      <c r="A4063" s="3">
        <v>2024</v>
      </c>
      <c r="B4063" s="3" t="s">
        <v>459</v>
      </c>
      <c r="C4063" s="5">
        <v>45594</v>
      </c>
      <c r="D4063" s="164" t="s">
        <v>2828</v>
      </c>
      <c r="E4063" s="110" t="s">
        <v>71</v>
      </c>
      <c r="G4063" s="110">
        <v>480</v>
      </c>
      <c r="H4063" s="4">
        <f t="shared" si="64"/>
        <v>43773.750000000131</v>
      </c>
      <c r="J4063" s="3" t="s">
        <v>3571</v>
      </c>
      <c r="K4063" s="10" t="s">
        <v>3572</v>
      </c>
    </row>
    <row r="4064" spans="1:11" ht="22.5" hidden="1" customHeight="1" x14ac:dyDescent="0.25">
      <c r="A4064" s="3">
        <v>2024</v>
      </c>
      <c r="B4064" s="3" t="s">
        <v>459</v>
      </c>
      <c r="C4064" s="5">
        <v>45594</v>
      </c>
      <c r="D4064" s="164" t="s">
        <v>1842</v>
      </c>
      <c r="E4064" s="110" t="s">
        <v>71</v>
      </c>
      <c r="G4064" s="110">
        <v>1793.26</v>
      </c>
      <c r="H4064" s="4">
        <f t="shared" si="64"/>
        <v>41980.490000000129</v>
      </c>
      <c r="J4064" s="3" t="s">
        <v>3551</v>
      </c>
    </row>
    <row r="4065" spans="1:11" ht="22.5" hidden="1" customHeight="1" x14ac:dyDescent="0.25">
      <c r="A4065" s="3">
        <v>2024</v>
      </c>
      <c r="B4065" s="3" t="s">
        <v>459</v>
      </c>
      <c r="C4065" s="5">
        <v>45594</v>
      </c>
      <c r="D4065" s="164" t="s">
        <v>573</v>
      </c>
      <c r="E4065" s="110" t="s">
        <v>71</v>
      </c>
      <c r="G4065" s="110">
        <v>480</v>
      </c>
      <c r="H4065" s="4">
        <f t="shared" si="64"/>
        <v>41500.490000000129</v>
      </c>
      <c r="J4065" s="3" t="s">
        <v>3573</v>
      </c>
    </row>
    <row r="4066" spans="1:11" ht="22.5" hidden="1" customHeight="1" x14ac:dyDescent="0.25">
      <c r="A4066" s="3">
        <v>2024</v>
      </c>
      <c r="B4066" s="3" t="s">
        <v>459</v>
      </c>
      <c r="C4066" s="5">
        <v>45594</v>
      </c>
      <c r="D4066" s="164" t="s">
        <v>610</v>
      </c>
      <c r="E4066" s="110" t="s">
        <v>71</v>
      </c>
      <c r="G4066" s="110">
        <v>3200.34</v>
      </c>
      <c r="H4066" s="4">
        <f t="shared" si="64"/>
        <v>38300.150000000125</v>
      </c>
      <c r="J4066" s="3" t="s">
        <v>3552</v>
      </c>
    </row>
    <row r="4067" spans="1:11" ht="22.5" hidden="1" customHeight="1" x14ac:dyDescent="0.25">
      <c r="A4067" s="3">
        <v>2024</v>
      </c>
      <c r="B4067" s="3" t="s">
        <v>459</v>
      </c>
      <c r="C4067" s="5">
        <v>45594</v>
      </c>
      <c r="D4067" s="164" t="s">
        <v>506</v>
      </c>
      <c r="E4067" s="110" t="s">
        <v>71</v>
      </c>
      <c r="G4067" s="110">
        <v>1350</v>
      </c>
      <c r="H4067" s="4">
        <f t="shared" si="64"/>
        <v>36950.150000000125</v>
      </c>
      <c r="J4067" s="3" t="s">
        <v>3553</v>
      </c>
    </row>
    <row r="4068" spans="1:11" ht="22.5" hidden="1" customHeight="1" x14ac:dyDescent="0.25">
      <c r="A4068" s="3">
        <v>2024</v>
      </c>
      <c r="B4068" s="3" t="s">
        <v>459</v>
      </c>
      <c r="C4068" s="5">
        <v>45594</v>
      </c>
      <c r="D4068" s="164" t="s">
        <v>502</v>
      </c>
      <c r="E4068" s="110" t="s">
        <v>71</v>
      </c>
      <c r="G4068" s="110">
        <v>1578</v>
      </c>
      <c r="H4068" s="4">
        <f t="shared" si="64"/>
        <v>35372.150000000125</v>
      </c>
      <c r="J4068" s="3" t="s">
        <v>3554</v>
      </c>
    </row>
    <row r="4069" spans="1:11" ht="22.5" hidden="1" customHeight="1" x14ac:dyDescent="0.25">
      <c r="A4069" s="3">
        <v>2024</v>
      </c>
      <c r="B4069" s="3" t="s">
        <v>459</v>
      </c>
      <c r="C4069" s="5">
        <v>45594</v>
      </c>
      <c r="D4069" s="164" t="s">
        <v>513</v>
      </c>
      <c r="E4069" s="110" t="s">
        <v>71</v>
      </c>
      <c r="G4069" s="110">
        <v>3365</v>
      </c>
      <c r="H4069" s="4">
        <f t="shared" si="64"/>
        <v>32007.150000000125</v>
      </c>
      <c r="J4069" s="3" t="s">
        <v>3555</v>
      </c>
    </row>
    <row r="4070" spans="1:11" ht="22.5" hidden="1" customHeight="1" x14ac:dyDescent="0.25">
      <c r="A4070" s="3">
        <v>2024</v>
      </c>
      <c r="B4070" s="3" t="s">
        <v>459</v>
      </c>
      <c r="C4070" s="5">
        <v>45594</v>
      </c>
      <c r="D4070" s="164" t="s">
        <v>151</v>
      </c>
      <c r="E4070" s="110" t="s">
        <v>71</v>
      </c>
      <c r="G4070" s="110">
        <v>700</v>
      </c>
      <c r="H4070" s="4">
        <f t="shared" si="64"/>
        <v>31307.150000000125</v>
      </c>
      <c r="J4070" s="3" t="s">
        <v>3556</v>
      </c>
    </row>
    <row r="4071" spans="1:11" ht="22.5" hidden="1" customHeight="1" x14ac:dyDescent="0.25">
      <c r="A4071" s="3">
        <v>2024</v>
      </c>
      <c r="B4071" s="3" t="s">
        <v>459</v>
      </c>
      <c r="C4071" s="5">
        <v>45594</v>
      </c>
      <c r="D4071" s="164" t="s">
        <v>2508</v>
      </c>
      <c r="E4071" s="110" t="s">
        <v>71</v>
      </c>
      <c r="G4071" s="110">
        <v>15933.130000000001</v>
      </c>
      <c r="H4071" s="4">
        <f t="shared" si="64"/>
        <v>15374.020000000124</v>
      </c>
      <c r="J4071" s="3" t="s">
        <v>3570</v>
      </c>
      <c r="K4071" s="10" t="s">
        <v>3569</v>
      </c>
    </row>
    <row r="4072" spans="1:11" ht="22.5" hidden="1" customHeight="1" x14ac:dyDescent="0.25">
      <c r="A4072" s="3">
        <v>2024</v>
      </c>
      <c r="B4072" s="3" t="s">
        <v>459</v>
      </c>
      <c r="C4072" s="5">
        <v>45594</v>
      </c>
      <c r="D4072" s="164" t="s">
        <v>538</v>
      </c>
      <c r="E4072" s="110" t="s">
        <v>71</v>
      </c>
      <c r="G4072" s="110">
        <v>14050</v>
      </c>
      <c r="H4072" s="4">
        <f t="shared" si="64"/>
        <v>1324.0200000001241</v>
      </c>
      <c r="J4072" s="3" t="s">
        <v>3557</v>
      </c>
    </row>
    <row r="4073" spans="1:11" ht="22.5" hidden="1" customHeight="1" x14ac:dyDescent="0.25">
      <c r="A4073" s="3">
        <v>2024</v>
      </c>
      <c r="B4073" s="3" t="s">
        <v>459</v>
      </c>
      <c r="C4073" s="5">
        <v>45594</v>
      </c>
      <c r="D4073" s="164" t="s">
        <v>547</v>
      </c>
      <c r="E4073" s="110" t="s">
        <v>71</v>
      </c>
      <c r="G4073" s="110">
        <v>487.75</v>
      </c>
      <c r="H4073" s="4">
        <f t="shared" si="64"/>
        <v>836.27000000012413</v>
      </c>
      <c r="J4073" s="3" t="s">
        <v>3563</v>
      </c>
    </row>
    <row r="4074" spans="1:11" ht="22.5" hidden="1" customHeight="1" x14ac:dyDescent="0.25">
      <c r="A4074" s="3">
        <v>2024</v>
      </c>
      <c r="B4074" s="3" t="s">
        <v>459</v>
      </c>
      <c r="C4074" s="5">
        <v>45594</v>
      </c>
      <c r="D4074" s="164" t="s">
        <v>551</v>
      </c>
      <c r="E4074" s="110" t="s">
        <v>71</v>
      </c>
      <c r="G4074" s="110">
        <v>518.4</v>
      </c>
      <c r="H4074" s="4">
        <f t="shared" si="64"/>
        <v>317.87000000012415</v>
      </c>
      <c r="J4074" s="3" t="s">
        <v>3558</v>
      </c>
    </row>
    <row r="4075" spans="1:11" ht="22.5" hidden="1" customHeight="1" x14ac:dyDescent="0.25">
      <c r="A4075" s="3">
        <v>2024</v>
      </c>
      <c r="B4075" s="3" t="s">
        <v>459</v>
      </c>
      <c r="C4075" s="5">
        <v>45594</v>
      </c>
      <c r="D4075" s="164" t="s">
        <v>565</v>
      </c>
      <c r="E4075" s="110" t="s">
        <v>71</v>
      </c>
      <c r="G4075" s="110">
        <v>210</v>
      </c>
      <c r="H4075" s="4">
        <f t="shared" si="64"/>
        <v>107.87000000012415</v>
      </c>
      <c r="J4075" s="3" t="s">
        <v>3559</v>
      </c>
    </row>
    <row r="4076" spans="1:11" ht="22.5" hidden="1" customHeight="1" x14ac:dyDescent="0.25">
      <c r="A4076" s="3">
        <v>2024</v>
      </c>
      <c r="B4076" s="3" t="s">
        <v>459</v>
      </c>
      <c r="C4076" s="5">
        <v>45594</v>
      </c>
      <c r="D4076" s="164" t="s">
        <v>548</v>
      </c>
      <c r="E4076" s="110" t="s">
        <v>22</v>
      </c>
      <c r="F4076" s="2">
        <v>7680</v>
      </c>
      <c r="H4076" s="4">
        <f t="shared" si="64"/>
        <v>7787.8700000001245</v>
      </c>
      <c r="J4076" s="3" t="s">
        <v>3564</v>
      </c>
    </row>
    <row r="4077" spans="1:11" ht="22.5" hidden="1" customHeight="1" x14ac:dyDescent="0.25">
      <c r="A4077" s="3">
        <v>2024</v>
      </c>
      <c r="B4077" s="3" t="s">
        <v>459</v>
      </c>
      <c r="C4077" s="5">
        <v>45595</v>
      </c>
      <c r="D4077" s="164" t="s">
        <v>39</v>
      </c>
      <c r="E4077" s="110" t="s">
        <v>22</v>
      </c>
      <c r="F4077" s="2">
        <v>2500</v>
      </c>
      <c r="H4077" s="4">
        <f t="shared" si="64"/>
        <v>10287.870000000124</v>
      </c>
      <c r="J4077" s="3" t="s">
        <v>3565</v>
      </c>
    </row>
    <row r="4078" spans="1:11" ht="22.5" hidden="1" customHeight="1" x14ac:dyDescent="0.25">
      <c r="A4078" s="3">
        <v>2024</v>
      </c>
      <c r="B4078" s="3" t="s">
        <v>459</v>
      </c>
      <c r="C4078" s="5">
        <v>45595</v>
      </c>
      <c r="D4078" s="164" t="s">
        <v>313</v>
      </c>
      <c r="E4078" s="110" t="s">
        <v>99</v>
      </c>
      <c r="F4078" s="2">
        <v>55000</v>
      </c>
      <c r="H4078" s="4">
        <f t="shared" si="64"/>
        <v>65287.870000000126</v>
      </c>
      <c r="J4078" s="3" t="s">
        <v>3539</v>
      </c>
    </row>
    <row r="4079" spans="1:11" ht="22.5" hidden="1" customHeight="1" x14ac:dyDescent="0.25">
      <c r="A4079" s="3">
        <v>2024</v>
      </c>
      <c r="B4079" s="3" t="s">
        <v>459</v>
      </c>
      <c r="C4079" s="5">
        <v>45595</v>
      </c>
      <c r="D4079" s="164" t="s">
        <v>1722</v>
      </c>
      <c r="E4079" s="110" t="s">
        <v>71</v>
      </c>
      <c r="G4079" s="110">
        <v>750</v>
      </c>
      <c r="H4079" s="4">
        <f t="shared" ref="H4079:H4099" si="65">H4078+F4079-G4079</f>
        <v>64537.870000000126</v>
      </c>
      <c r="J4079" s="3" t="s">
        <v>3560</v>
      </c>
    </row>
    <row r="4080" spans="1:11" ht="22.5" hidden="1" customHeight="1" x14ac:dyDescent="0.25">
      <c r="A4080" s="3">
        <v>2024</v>
      </c>
      <c r="B4080" s="3" t="s">
        <v>459</v>
      </c>
      <c r="C4080" s="5">
        <v>45595</v>
      </c>
      <c r="D4080" s="164" t="s">
        <v>2987</v>
      </c>
      <c r="E4080" s="110" t="s">
        <v>71</v>
      </c>
      <c r="G4080" s="110">
        <v>12218.2</v>
      </c>
      <c r="H4080" s="4">
        <f t="shared" si="65"/>
        <v>52319.670000000129</v>
      </c>
      <c r="J4080" s="3" t="s">
        <v>3567</v>
      </c>
      <c r="K4080" s="10" t="s">
        <v>3566</v>
      </c>
    </row>
    <row r="4081" spans="1:11" ht="22.5" hidden="1" customHeight="1" x14ac:dyDescent="0.25">
      <c r="A4081" s="3">
        <v>2024</v>
      </c>
      <c r="B4081" s="3" t="s">
        <v>459</v>
      </c>
      <c r="C4081" s="5">
        <v>45595</v>
      </c>
      <c r="D4081" s="164" t="s">
        <v>405</v>
      </c>
      <c r="E4081" s="110" t="s">
        <v>71</v>
      </c>
      <c r="G4081" s="110">
        <v>27856.16</v>
      </c>
      <c r="H4081" s="4">
        <f t="shared" si="65"/>
        <v>24463.510000000129</v>
      </c>
      <c r="J4081" s="3" t="s">
        <v>3561</v>
      </c>
    </row>
    <row r="4082" spans="1:11" ht="22.5" hidden="1" customHeight="1" x14ac:dyDescent="0.25">
      <c r="A4082" s="3">
        <v>2024</v>
      </c>
      <c r="B4082" s="3" t="s">
        <v>459</v>
      </c>
      <c r="C4082" s="5">
        <v>45595</v>
      </c>
      <c r="D4082" s="164" t="s">
        <v>2989</v>
      </c>
      <c r="E4082" s="110" t="s">
        <v>71</v>
      </c>
      <c r="G4082" s="110">
        <v>12750</v>
      </c>
      <c r="H4082" s="4">
        <f t="shared" si="65"/>
        <v>11713.510000000129</v>
      </c>
      <c r="J4082" s="3" t="s">
        <v>3562</v>
      </c>
    </row>
    <row r="4083" spans="1:11" s="24" customFormat="1" ht="22.5" hidden="1" customHeight="1" thickBot="1" x14ac:dyDescent="0.3">
      <c r="A4083" s="34">
        <v>2024</v>
      </c>
      <c r="B4083" s="34" t="s">
        <v>459</v>
      </c>
      <c r="C4083" s="19">
        <v>45595</v>
      </c>
      <c r="D4083" s="166" t="s">
        <v>25</v>
      </c>
      <c r="E4083" s="169" t="s">
        <v>71</v>
      </c>
      <c r="F4083" s="21"/>
      <c r="G4083" s="21">
        <v>7650</v>
      </c>
      <c r="H4083" s="22">
        <f t="shared" si="65"/>
        <v>4063.5100000001294</v>
      </c>
      <c r="J4083" s="34" t="s">
        <v>3568</v>
      </c>
      <c r="K4083" s="20"/>
    </row>
    <row r="4084" spans="1:11" ht="22.5" hidden="1" customHeight="1" x14ac:dyDescent="0.25">
      <c r="A4084" s="3">
        <v>2024</v>
      </c>
      <c r="B4084" s="3" t="s">
        <v>360</v>
      </c>
      <c r="C4084" s="5">
        <v>45597</v>
      </c>
      <c r="D4084" s="164" t="s">
        <v>312</v>
      </c>
      <c r="E4084" s="110" t="s">
        <v>99</v>
      </c>
      <c r="G4084" s="2">
        <v>40</v>
      </c>
      <c r="H4084" s="4">
        <f t="shared" si="65"/>
        <v>4023.5100000001294</v>
      </c>
      <c r="J4084" s="3" t="s">
        <v>3607</v>
      </c>
    </row>
    <row r="4085" spans="1:11" ht="22.5" hidden="1" customHeight="1" x14ac:dyDescent="0.25">
      <c r="A4085" s="3">
        <v>2024</v>
      </c>
      <c r="B4085" s="3" t="s">
        <v>360</v>
      </c>
      <c r="C4085" s="5">
        <v>45600</v>
      </c>
      <c r="D4085" s="164" t="s">
        <v>604</v>
      </c>
      <c r="E4085" s="110" t="s">
        <v>99</v>
      </c>
      <c r="G4085" s="2">
        <v>1000</v>
      </c>
      <c r="H4085" s="4">
        <f t="shared" si="65"/>
        <v>3023.5100000001294</v>
      </c>
      <c r="J4085" s="3" t="s">
        <v>3608</v>
      </c>
    </row>
    <row r="4086" spans="1:11" ht="22.5" hidden="1" customHeight="1" x14ac:dyDescent="0.25">
      <c r="A4086" s="3">
        <v>2024</v>
      </c>
      <c r="B4086" s="3" t="s">
        <v>360</v>
      </c>
      <c r="C4086" s="5">
        <v>45600</v>
      </c>
      <c r="D4086" s="164" t="s">
        <v>376</v>
      </c>
      <c r="E4086" s="110" t="s">
        <v>71</v>
      </c>
      <c r="G4086" s="2">
        <v>1200</v>
      </c>
      <c r="H4086" s="4">
        <f t="shared" si="65"/>
        <v>1823.5100000001294</v>
      </c>
      <c r="J4086" s="3" t="s">
        <v>3610</v>
      </c>
    </row>
    <row r="4087" spans="1:11" ht="22.5" hidden="1" customHeight="1" x14ac:dyDescent="0.25">
      <c r="A4087" s="3">
        <v>2024</v>
      </c>
      <c r="B4087" s="3" t="s">
        <v>360</v>
      </c>
      <c r="C4087" s="5">
        <v>45600</v>
      </c>
      <c r="D4087" s="164" t="s">
        <v>615</v>
      </c>
      <c r="E4087" s="110" t="s">
        <v>99</v>
      </c>
      <c r="G4087" s="2">
        <v>600</v>
      </c>
      <c r="H4087" s="4">
        <f t="shared" si="65"/>
        <v>1223.5100000001294</v>
      </c>
      <c r="J4087" s="3" t="s">
        <v>3611</v>
      </c>
    </row>
    <row r="4088" spans="1:11" ht="22.5" hidden="1" customHeight="1" x14ac:dyDescent="0.25">
      <c r="A4088" s="3">
        <v>2024</v>
      </c>
      <c r="B4088" s="3" t="s">
        <v>360</v>
      </c>
      <c r="C4088" s="5">
        <v>45601</v>
      </c>
      <c r="D4088" s="164" t="s">
        <v>2948</v>
      </c>
      <c r="E4088" s="110" t="s">
        <v>22</v>
      </c>
      <c r="F4088" s="2">
        <v>31850</v>
      </c>
      <c r="H4088" s="4">
        <f t="shared" si="65"/>
        <v>33073.510000000126</v>
      </c>
      <c r="J4088" s="3" t="s">
        <v>3599</v>
      </c>
    </row>
    <row r="4089" spans="1:11" ht="22.5" hidden="1" customHeight="1" x14ac:dyDescent="0.25">
      <c r="A4089" s="3">
        <v>2024</v>
      </c>
      <c r="B4089" s="3" t="s">
        <v>360</v>
      </c>
      <c r="C4089" s="5">
        <v>45602</v>
      </c>
      <c r="D4089" s="164" t="s">
        <v>1505</v>
      </c>
      <c r="E4089" s="110" t="s">
        <v>71</v>
      </c>
      <c r="G4089" s="2">
        <v>30968.68</v>
      </c>
      <c r="H4089" s="4">
        <f t="shared" si="65"/>
        <v>2104.8300000001254</v>
      </c>
      <c r="J4089" s="3" t="s">
        <v>3612</v>
      </c>
    </row>
    <row r="4090" spans="1:11" ht="22.5" hidden="1" customHeight="1" x14ac:dyDescent="0.25">
      <c r="A4090" s="3">
        <v>2024</v>
      </c>
      <c r="B4090" s="3" t="s">
        <v>360</v>
      </c>
      <c r="C4090" s="5">
        <v>45602</v>
      </c>
      <c r="D4090" s="164" t="s">
        <v>313</v>
      </c>
      <c r="E4090" s="110" t="s">
        <v>99</v>
      </c>
      <c r="F4090" s="2">
        <v>60000</v>
      </c>
      <c r="H4090" s="4">
        <f t="shared" si="65"/>
        <v>62104.830000000125</v>
      </c>
      <c r="J4090" s="3" t="s">
        <v>3613</v>
      </c>
    </row>
    <row r="4091" spans="1:11" ht="22.5" hidden="1" customHeight="1" x14ac:dyDescent="0.25">
      <c r="A4091" s="3">
        <v>2024</v>
      </c>
      <c r="B4091" s="3" t="s">
        <v>360</v>
      </c>
      <c r="C4091" s="5">
        <v>45602</v>
      </c>
      <c r="D4091" s="164" t="s">
        <v>608</v>
      </c>
      <c r="E4091" s="110" t="s">
        <v>22</v>
      </c>
      <c r="F4091" s="2">
        <v>1600</v>
      </c>
      <c r="H4091" s="4">
        <f t="shared" si="65"/>
        <v>63704.830000000125</v>
      </c>
      <c r="J4091" s="3" t="s">
        <v>3600</v>
      </c>
    </row>
    <row r="4092" spans="1:11" ht="22.5" hidden="1" customHeight="1" x14ac:dyDescent="0.25">
      <c r="A4092" s="3">
        <v>2024</v>
      </c>
      <c r="B4092" s="3" t="s">
        <v>360</v>
      </c>
      <c r="C4092" s="5">
        <v>45603</v>
      </c>
      <c r="D4092" s="164" t="s">
        <v>45</v>
      </c>
      <c r="E4092" s="110" t="s">
        <v>22</v>
      </c>
      <c r="F4092" s="2">
        <v>3300</v>
      </c>
      <c r="H4092" s="4">
        <f t="shared" si="65"/>
        <v>67004.830000000133</v>
      </c>
      <c r="J4092" s="3" t="s">
        <v>3601</v>
      </c>
    </row>
    <row r="4093" spans="1:11" ht="22.5" hidden="1" customHeight="1" x14ac:dyDescent="0.25">
      <c r="A4093" s="3">
        <v>2024</v>
      </c>
      <c r="B4093" s="3" t="s">
        <v>360</v>
      </c>
      <c r="C4093" s="5">
        <v>45603</v>
      </c>
      <c r="D4093" s="164" t="s">
        <v>86</v>
      </c>
      <c r="E4093" s="110" t="s">
        <v>99</v>
      </c>
      <c r="G4093" s="2">
        <v>11145.8</v>
      </c>
      <c r="H4093" s="4">
        <f t="shared" si="65"/>
        <v>55859.03000000013</v>
      </c>
      <c r="J4093" s="3" t="s">
        <v>3614</v>
      </c>
    </row>
    <row r="4094" spans="1:11" ht="22.5" hidden="1" customHeight="1" x14ac:dyDescent="0.25">
      <c r="A4094" s="3">
        <v>2024</v>
      </c>
      <c r="B4094" s="3" t="s">
        <v>360</v>
      </c>
      <c r="C4094" s="5">
        <v>45604</v>
      </c>
      <c r="D4094" s="164" t="s">
        <v>151</v>
      </c>
      <c r="E4094" s="110" t="s">
        <v>22</v>
      </c>
      <c r="F4094" s="2">
        <v>2560</v>
      </c>
      <c r="H4094" s="4">
        <f t="shared" si="65"/>
        <v>58419.03000000013</v>
      </c>
      <c r="J4094" s="3" t="s">
        <v>3602</v>
      </c>
    </row>
    <row r="4095" spans="1:11" ht="22.5" hidden="1" customHeight="1" x14ac:dyDescent="0.25">
      <c r="A4095" s="3">
        <v>2024</v>
      </c>
      <c r="B4095" s="3" t="s">
        <v>360</v>
      </c>
      <c r="C4095" s="5">
        <v>45605</v>
      </c>
      <c r="D4095" s="164" t="s">
        <v>323</v>
      </c>
      <c r="E4095" s="110" t="s">
        <v>99</v>
      </c>
      <c r="G4095" s="2">
        <v>5000</v>
      </c>
      <c r="H4095" s="4">
        <f t="shared" si="65"/>
        <v>53419.03000000013</v>
      </c>
      <c r="J4095" s="3" t="s">
        <v>3615</v>
      </c>
    </row>
    <row r="4096" spans="1:11" ht="22.5" hidden="1" customHeight="1" x14ac:dyDescent="0.25">
      <c r="A4096" s="3">
        <v>2024</v>
      </c>
      <c r="B4096" s="3" t="s">
        <v>360</v>
      </c>
      <c r="C4096" s="5">
        <v>45607</v>
      </c>
      <c r="D4096" s="164" t="s">
        <v>613</v>
      </c>
      <c r="E4096" s="110" t="s">
        <v>22</v>
      </c>
      <c r="F4096" s="2">
        <v>29050</v>
      </c>
      <c r="H4096" s="4">
        <f t="shared" si="65"/>
        <v>82469.03000000013</v>
      </c>
      <c r="J4096" s="3" t="s">
        <v>3634</v>
      </c>
      <c r="K4096" s="10" t="s">
        <v>3603</v>
      </c>
    </row>
    <row r="4097" spans="1:11" ht="22.5" hidden="1" customHeight="1" x14ac:dyDescent="0.25">
      <c r="A4097" s="3">
        <v>2024</v>
      </c>
      <c r="B4097" s="3" t="s">
        <v>360</v>
      </c>
      <c r="C4097" s="5">
        <v>45608</v>
      </c>
      <c r="D4097" s="164" t="s">
        <v>3581</v>
      </c>
      <c r="E4097" s="110" t="s">
        <v>71</v>
      </c>
      <c r="G4097" s="2">
        <v>1806.73</v>
      </c>
      <c r="H4097" s="4">
        <f t="shared" si="65"/>
        <v>80662.300000000134</v>
      </c>
      <c r="J4097" s="3" t="s">
        <v>3616</v>
      </c>
    </row>
    <row r="4098" spans="1:11" ht="22.5" hidden="1" customHeight="1" x14ac:dyDescent="0.25">
      <c r="A4098" s="3">
        <v>2024</v>
      </c>
      <c r="B4098" s="3" t="s">
        <v>360</v>
      </c>
      <c r="C4098" s="5">
        <v>45608</v>
      </c>
      <c r="D4098" s="164" t="s">
        <v>541</v>
      </c>
      <c r="E4098" s="110" t="s">
        <v>71</v>
      </c>
      <c r="G4098" s="2">
        <v>11119</v>
      </c>
      <c r="H4098" s="4">
        <f t="shared" si="65"/>
        <v>69543.300000000134</v>
      </c>
      <c r="J4098" s="3" t="s">
        <v>3617</v>
      </c>
    </row>
    <row r="4099" spans="1:11" ht="22.5" hidden="1" customHeight="1" x14ac:dyDescent="0.25">
      <c r="A4099" s="3">
        <v>2024</v>
      </c>
      <c r="B4099" s="3" t="s">
        <v>360</v>
      </c>
      <c r="C4099" s="5">
        <v>45608</v>
      </c>
      <c r="D4099" s="10" t="s">
        <v>111</v>
      </c>
      <c r="E4099" s="124" t="s">
        <v>71</v>
      </c>
      <c r="F4099" s="88"/>
      <c r="G4099" s="88">
        <v>10155.98</v>
      </c>
      <c r="H4099" s="4">
        <f t="shared" si="65"/>
        <v>59387.320000000138</v>
      </c>
      <c r="J4099" s="3" t="s">
        <v>3619</v>
      </c>
      <c r="K4099" s="10" t="s">
        <v>3618</v>
      </c>
    </row>
    <row r="4100" spans="1:11" ht="22.5" hidden="1" customHeight="1" x14ac:dyDescent="0.25">
      <c r="A4100" s="3">
        <v>2024</v>
      </c>
      <c r="B4100" s="3" t="s">
        <v>360</v>
      </c>
      <c r="C4100" s="5">
        <v>45608</v>
      </c>
      <c r="D4100" s="164" t="s">
        <v>462</v>
      </c>
      <c r="E4100" s="110" t="s">
        <v>71</v>
      </c>
      <c r="G4100" s="2">
        <v>7150</v>
      </c>
      <c r="H4100" s="4">
        <f t="shared" ref="H4100:H4113" si="66">H4099+F4100-G4100</f>
        <v>52237.320000000138</v>
      </c>
      <c r="J4100" s="3" t="s">
        <v>3609</v>
      </c>
    </row>
    <row r="4101" spans="1:11" ht="22.5" hidden="1" customHeight="1" x14ac:dyDescent="0.25">
      <c r="A4101" s="3">
        <v>2024</v>
      </c>
      <c r="B4101" s="3" t="s">
        <v>360</v>
      </c>
      <c r="C4101" s="5">
        <v>45608</v>
      </c>
      <c r="D4101" s="164" t="s">
        <v>396</v>
      </c>
      <c r="E4101" s="110" t="s">
        <v>71</v>
      </c>
      <c r="G4101" s="2">
        <v>2292.96</v>
      </c>
      <c r="H4101" s="4">
        <f t="shared" si="66"/>
        <v>49944.360000000139</v>
      </c>
      <c r="J4101" s="3" t="s">
        <v>3620</v>
      </c>
    </row>
    <row r="4102" spans="1:11" ht="22.5" hidden="1" customHeight="1" x14ac:dyDescent="0.25">
      <c r="A4102" s="3">
        <v>2024</v>
      </c>
      <c r="B4102" s="3" t="s">
        <v>360</v>
      </c>
      <c r="C4102" s="5">
        <v>45608</v>
      </c>
      <c r="D4102" s="164" t="s">
        <v>261</v>
      </c>
      <c r="E4102" s="110" t="s">
        <v>71</v>
      </c>
      <c r="G4102" s="2">
        <v>1700</v>
      </c>
      <c r="H4102" s="4">
        <f t="shared" si="66"/>
        <v>48244.360000000139</v>
      </c>
      <c r="J4102" s="3" t="s">
        <v>3621</v>
      </c>
    </row>
    <row r="4103" spans="1:11" ht="22.5" hidden="1" customHeight="1" x14ac:dyDescent="0.25">
      <c r="A4103" s="3">
        <v>2024</v>
      </c>
      <c r="B4103" s="3" t="s">
        <v>360</v>
      </c>
      <c r="C4103" s="5">
        <v>45608</v>
      </c>
      <c r="D4103" s="164" t="s">
        <v>404</v>
      </c>
      <c r="E4103" s="110" t="s">
        <v>71</v>
      </c>
      <c r="G4103" s="2">
        <v>10679.6</v>
      </c>
      <c r="H4103" s="4">
        <f t="shared" si="66"/>
        <v>37564.76000000014</v>
      </c>
      <c r="J4103" s="3" t="s">
        <v>3622</v>
      </c>
    </row>
    <row r="4104" spans="1:11" ht="22.5" hidden="1" customHeight="1" x14ac:dyDescent="0.25">
      <c r="A4104" s="3">
        <v>2024</v>
      </c>
      <c r="B4104" s="3" t="s">
        <v>360</v>
      </c>
      <c r="C4104" s="5">
        <v>45608</v>
      </c>
      <c r="D4104" s="164" t="s">
        <v>611</v>
      </c>
      <c r="E4104" s="110" t="s">
        <v>71</v>
      </c>
      <c r="G4104" s="2">
        <v>528</v>
      </c>
      <c r="H4104" s="4">
        <f t="shared" si="66"/>
        <v>37036.76000000014</v>
      </c>
      <c r="J4104" s="3" t="s">
        <v>3623</v>
      </c>
    </row>
    <row r="4105" spans="1:11" ht="22.5" hidden="1" customHeight="1" x14ac:dyDescent="0.25">
      <c r="A4105" s="3">
        <v>2024</v>
      </c>
      <c r="B4105" s="3" t="s">
        <v>360</v>
      </c>
      <c r="C4105" s="5">
        <v>45609</v>
      </c>
      <c r="D4105" s="164" t="s">
        <v>3519</v>
      </c>
      <c r="E4105" s="110" t="s">
        <v>71</v>
      </c>
      <c r="G4105" s="2">
        <v>260</v>
      </c>
      <c r="H4105" s="4">
        <f t="shared" si="66"/>
        <v>36776.76000000014</v>
      </c>
      <c r="J4105" s="3" t="s">
        <v>3624</v>
      </c>
    </row>
    <row r="4106" spans="1:11" ht="22.5" hidden="1" customHeight="1" x14ac:dyDescent="0.25">
      <c r="A4106" s="3">
        <v>2024</v>
      </c>
      <c r="B4106" s="3" t="s">
        <v>360</v>
      </c>
      <c r="C4106" s="5">
        <v>45610</v>
      </c>
      <c r="D4106" s="164" t="s">
        <v>323</v>
      </c>
      <c r="E4106" s="110" t="s">
        <v>71</v>
      </c>
      <c r="G4106" s="2">
        <v>5000</v>
      </c>
      <c r="H4106" s="4">
        <f t="shared" si="66"/>
        <v>31776.76000000014</v>
      </c>
      <c r="J4106" s="3" t="s">
        <v>3625</v>
      </c>
    </row>
    <row r="4107" spans="1:11" ht="22.5" hidden="1" customHeight="1" x14ac:dyDescent="0.25">
      <c r="A4107" s="3">
        <v>2024</v>
      </c>
      <c r="B4107" s="3" t="s">
        <v>360</v>
      </c>
      <c r="C4107" s="5">
        <v>45611</v>
      </c>
      <c r="D4107" s="10" t="s">
        <v>42</v>
      </c>
      <c r="E4107" s="66" t="s">
        <v>99</v>
      </c>
      <c r="G4107" s="2">
        <v>3240</v>
      </c>
      <c r="H4107" s="4">
        <f t="shared" si="66"/>
        <v>28536.76000000014</v>
      </c>
      <c r="J4107" s="3" t="s">
        <v>3673</v>
      </c>
    </row>
    <row r="4108" spans="1:11" ht="22.5" hidden="1" customHeight="1" x14ac:dyDescent="0.25">
      <c r="A4108" s="3">
        <v>2024</v>
      </c>
      <c r="B4108" s="3" t="s">
        <v>360</v>
      </c>
      <c r="C4108" s="5">
        <v>45611</v>
      </c>
      <c r="D4108" s="164" t="s">
        <v>30</v>
      </c>
      <c r="E4108" s="110" t="s">
        <v>99</v>
      </c>
      <c r="G4108" s="2">
        <v>272.39999999999998</v>
      </c>
      <c r="H4108" s="4">
        <f t="shared" si="66"/>
        <v>28264.360000000139</v>
      </c>
      <c r="J4108" s="3" t="s">
        <v>3626</v>
      </c>
    </row>
    <row r="4109" spans="1:11" ht="22.5" hidden="1" customHeight="1" x14ac:dyDescent="0.25">
      <c r="A4109" s="3">
        <v>2024</v>
      </c>
      <c r="B4109" s="3" t="s">
        <v>360</v>
      </c>
      <c r="C4109" s="5">
        <v>45611</v>
      </c>
      <c r="D4109" s="164" t="s">
        <v>112</v>
      </c>
      <c r="E4109" s="110" t="s">
        <v>99</v>
      </c>
      <c r="G4109" s="2">
        <v>43</v>
      </c>
      <c r="H4109" s="4">
        <f t="shared" si="66"/>
        <v>28221.360000000139</v>
      </c>
      <c r="J4109" s="3" t="s">
        <v>3627</v>
      </c>
    </row>
    <row r="4110" spans="1:11" ht="22.5" hidden="1" customHeight="1" x14ac:dyDescent="0.25">
      <c r="A4110" s="3">
        <v>2024</v>
      </c>
      <c r="B4110" s="3" t="s">
        <v>360</v>
      </c>
      <c r="C4110" s="5">
        <v>45611</v>
      </c>
      <c r="D4110" s="164" t="s">
        <v>35</v>
      </c>
      <c r="E4110" s="110" t="s">
        <v>99</v>
      </c>
      <c r="G4110" s="2">
        <v>216</v>
      </c>
      <c r="H4110" s="4">
        <f t="shared" si="66"/>
        <v>28005.360000000139</v>
      </c>
      <c r="J4110" s="3" t="s">
        <v>3628</v>
      </c>
    </row>
    <row r="4111" spans="1:11" ht="22.5" hidden="1" customHeight="1" x14ac:dyDescent="0.25">
      <c r="A4111" s="3">
        <v>2024</v>
      </c>
      <c r="B4111" s="3" t="s">
        <v>360</v>
      </c>
      <c r="C4111" s="5">
        <v>45612</v>
      </c>
      <c r="D4111" s="164" t="s">
        <v>3115</v>
      </c>
      <c r="E4111" s="110" t="s">
        <v>22</v>
      </c>
      <c r="F4111" s="2">
        <v>848</v>
      </c>
      <c r="H4111" s="4">
        <f t="shared" si="66"/>
        <v>28853.360000000139</v>
      </c>
      <c r="J4111" s="3" t="s">
        <v>3604</v>
      </c>
    </row>
    <row r="4112" spans="1:11" ht="22.5" hidden="1" customHeight="1" x14ac:dyDescent="0.25">
      <c r="A4112" s="3">
        <v>2024</v>
      </c>
      <c r="B4112" s="3" t="s">
        <v>360</v>
      </c>
      <c r="C4112" s="5">
        <v>45614</v>
      </c>
      <c r="D4112" s="164" t="s">
        <v>564</v>
      </c>
      <c r="E4112" s="110" t="s">
        <v>71</v>
      </c>
      <c r="G4112" s="2">
        <v>299</v>
      </c>
      <c r="H4112" s="4">
        <f t="shared" si="66"/>
        <v>28554.360000000139</v>
      </c>
      <c r="J4112" s="3" t="s">
        <v>3630</v>
      </c>
    </row>
    <row r="4113" spans="1:11" ht="22.5" hidden="1" customHeight="1" x14ac:dyDescent="0.25">
      <c r="A4113" s="3">
        <v>2024</v>
      </c>
      <c r="B4113" s="3" t="s">
        <v>360</v>
      </c>
      <c r="C4113" s="5">
        <v>45616</v>
      </c>
      <c r="D4113" s="164" t="s">
        <v>313</v>
      </c>
      <c r="E4113" s="110" t="s">
        <v>99</v>
      </c>
      <c r="F4113" s="2">
        <v>60000</v>
      </c>
      <c r="H4113" s="4">
        <f t="shared" si="66"/>
        <v>88554.360000000132</v>
      </c>
      <c r="J4113" s="3" t="s">
        <v>3629</v>
      </c>
    </row>
    <row r="4114" spans="1:11" ht="22.5" hidden="1" customHeight="1" x14ac:dyDescent="0.25">
      <c r="A4114" s="3">
        <v>2024</v>
      </c>
      <c r="B4114" s="3" t="s">
        <v>360</v>
      </c>
      <c r="C4114" s="5">
        <v>45616</v>
      </c>
      <c r="D4114" s="164" t="s">
        <v>1211</v>
      </c>
      <c r="E4114" s="110" t="s">
        <v>71</v>
      </c>
      <c r="G4114" s="2">
        <v>36588.01</v>
      </c>
      <c r="H4114" s="4">
        <f t="shared" ref="H4114:H4130" si="67">H4113+F4114-G4114</f>
        <v>51966.35000000013</v>
      </c>
      <c r="J4114" s="3" t="s">
        <v>3631</v>
      </c>
    </row>
    <row r="4115" spans="1:11" ht="22.5" hidden="1" customHeight="1" x14ac:dyDescent="0.25">
      <c r="A4115" s="3">
        <v>2024</v>
      </c>
      <c r="B4115" s="3" t="s">
        <v>360</v>
      </c>
      <c r="C4115" s="5">
        <v>45616</v>
      </c>
      <c r="D4115" s="164" t="s">
        <v>461</v>
      </c>
      <c r="E4115" s="165" t="s">
        <v>22</v>
      </c>
      <c r="F4115" s="88">
        <v>16377</v>
      </c>
      <c r="G4115" s="88"/>
      <c r="H4115" s="4">
        <f t="shared" si="67"/>
        <v>68343.350000000122</v>
      </c>
      <c r="J4115" s="3" t="s">
        <v>3689</v>
      </c>
    </row>
    <row r="4116" spans="1:11" ht="22.5" hidden="1" customHeight="1" x14ac:dyDescent="0.25">
      <c r="A4116" s="3">
        <v>2024</v>
      </c>
      <c r="B4116" s="3" t="s">
        <v>360</v>
      </c>
      <c r="C4116" s="5">
        <v>45617</v>
      </c>
      <c r="D4116" s="164" t="s">
        <v>538</v>
      </c>
      <c r="E4116" s="110" t="s">
        <v>22</v>
      </c>
      <c r="F4116" s="2">
        <v>2100</v>
      </c>
      <c r="H4116" s="4">
        <f t="shared" si="67"/>
        <v>70443.350000000122</v>
      </c>
      <c r="J4116" s="3" t="s">
        <v>3661</v>
      </c>
    </row>
    <row r="4117" spans="1:11" ht="22.5" hidden="1" customHeight="1" x14ac:dyDescent="0.25">
      <c r="A4117" s="3">
        <v>2024</v>
      </c>
      <c r="B4117" s="3" t="s">
        <v>360</v>
      </c>
      <c r="C4117" s="5">
        <v>45617</v>
      </c>
      <c r="D4117" s="164" t="s">
        <v>3083</v>
      </c>
      <c r="E4117" s="110" t="s">
        <v>22</v>
      </c>
      <c r="F4117" s="2">
        <v>1683.12</v>
      </c>
      <c r="H4117" s="4">
        <f t="shared" si="67"/>
        <v>72126.470000000118</v>
      </c>
      <c r="J4117" s="3" t="s">
        <v>3662</v>
      </c>
    </row>
    <row r="4118" spans="1:11" ht="22.5" hidden="1" customHeight="1" x14ac:dyDescent="0.25">
      <c r="A4118" s="3">
        <v>2024</v>
      </c>
      <c r="B4118" s="3" t="s">
        <v>360</v>
      </c>
      <c r="C4118" s="5">
        <v>45618</v>
      </c>
      <c r="D4118" s="164" t="s">
        <v>183</v>
      </c>
      <c r="E4118" s="110" t="s">
        <v>22</v>
      </c>
      <c r="F4118" s="2">
        <v>6300</v>
      </c>
      <c r="H4118" s="4">
        <f t="shared" si="67"/>
        <v>78426.470000000118</v>
      </c>
      <c r="J4118" s="3" t="s">
        <v>3663</v>
      </c>
    </row>
    <row r="4119" spans="1:11" ht="22.5" hidden="1" customHeight="1" x14ac:dyDescent="0.25">
      <c r="A4119" s="3">
        <v>2024</v>
      </c>
      <c r="B4119" s="3" t="s">
        <v>360</v>
      </c>
      <c r="C4119" s="5">
        <v>45620</v>
      </c>
      <c r="D4119" s="164" t="s">
        <v>3177</v>
      </c>
      <c r="E4119" s="110" t="s">
        <v>99</v>
      </c>
      <c r="G4119" s="2">
        <v>17307.18</v>
      </c>
      <c r="H4119" s="4">
        <f t="shared" si="67"/>
        <v>61119.290000000117</v>
      </c>
      <c r="I4119" s="1" t="s">
        <v>3364</v>
      </c>
      <c r="J4119" s="3" t="s">
        <v>3665</v>
      </c>
    </row>
    <row r="4120" spans="1:11" ht="22.5" hidden="1" customHeight="1" x14ac:dyDescent="0.25">
      <c r="A4120" s="3">
        <v>2024</v>
      </c>
      <c r="B4120" s="3" t="s">
        <v>360</v>
      </c>
      <c r="C4120" s="5">
        <v>45620</v>
      </c>
      <c r="D4120" s="164" t="s">
        <v>312</v>
      </c>
      <c r="E4120" s="110" t="s">
        <v>99</v>
      </c>
      <c r="G4120" s="2">
        <v>1</v>
      </c>
      <c r="H4120" s="4">
        <f t="shared" si="67"/>
        <v>61118.290000000117</v>
      </c>
      <c r="J4120" s="3" t="s">
        <v>3664</v>
      </c>
    </row>
    <row r="4121" spans="1:11" ht="22.5" hidden="1" customHeight="1" x14ac:dyDescent="0.25">
      <c r="A4121" s="3">
        <v>2024</v>
      </c>
      <c r="B4121" s="3" t="s">
        <v>360</v>
      </c>
      <c r="C4121" s="5">
        <v>45621</v>
      </c>
      <c r="D4121" s="164" t="s">
        <v>312</v>
      </c>
      <c r="E4121" s="110" t="s">
        <v>99</v>
      </c>
      <c r="G4121" s="2">
        <v>50</v>
      </c>
      <c r="H4121" s="4">
        <f t="shared" si="67"/>
        <v>61068.290000000117</v>
      </c>
      <c r="J4121" s="3" t="s">
        <v>3695</v>
      </c>
    </row>
    <row r="4122" spans="1:11" ht="22.5" hidden="1" customHeight="1" x14ac:dyDescent="0.25">
      <c r="A4122" s="3">
        <v>2024</v>
      </c>
      <c r="B4122" s="3" t="s">
        <v>360</v>
      </c>
      <c r="C4122" s="5">
        <v>45621</v>
      </c>
      <c r="D4122" s="164" t="s">
        <v>3519</v>
      </c>
      <c r="E4122" s="110" t="s">
        <v>71</v>
      </c>
      <c r="G4122" s="2">
        <v>240</v>
      </c>
      <c r="H4122" s="4">
        <f t="shared" si="67"/>
        <v>60828.290000000117</v>
      </c>
      <c r="J4122" s="3" t="s">
        <v>3678</v>
      </c>
    </row>
    <row r="4123" spans="1:11" ht="22.5" hidden="1" customHeight="1" x14ac:dyDescent="0.25">
      <c r="A4123" s="3">
        <v>2024</v>
      </c>
      <c r="B4123" s="3" t="s">
        <v>360</v>
      </c>
      <c r="C4123" s="5">
        <v>45621</v>
      </c>
      <c r="D4123" s="164" t="s">
        <v>461</v>
      </c>
      <c r="E4123" s="110" t="s">
        <v>22</v>
      </c>
      <c r="F4123" s="2">
        <v>2438</v>
      </c>
      <c r="H4123" s="4">
        <f t="shared" si="67"/>
        <v>63266.290000000117</v>
      </c>
      <c r="J4123" s="3" t="s">
        <v>3703</v>
      </c>
    </row>
    <row r="4124" spans="1:11" ht="22.5" hidden="1" customHeight="1" x14ac:dyDescent="0.25">
      <c r="A4124" s="3">
        <v>2024</v>
      </c>
      <c r="B4124" s="3" t="s">
        <v>360</v>
      </c>
      <c r="C4124" s="5">
        <v>45622</v>
      </c>
      <c r="D4124" s="164" t="s">
        <v>359</v>
      </c>
      <c r="E4124" s="110" t="s">
        <v>22</v>
      </c>
      <c r="F4124" s="2">
        <v>9730</v>
      </c>
      <c r="H4124" s="4">
        <f t="shared" si="67"/>
        <v>72996.290000000125</v>
      </c>
      <c r="J4124" s="3" t="s">
        <v>3690</v>
      </c>
    </row>
    <row r="4125" spans="1:11" ht="22.5" hidden="1" customHeight="1" x14ac:dyDescent="0.25">
      <c r="A4125" s="3">
        <v>2024</v>
      </c>
      <c r="B4125" s="3" t="s">
        <v>360</v>
      </c>
      <c r="C4125" s="5">
        <v>45623</v>
      </c>
      <c r="D4125" s="164" t="s">
        <v>3229</v>
      </c>
      <c r="E4125" s="110" t="s">
        <v>22</v>
      </c>
      <c r="F4125" s="2">
        <v>5473.06</v>
      </c>
      <c r="H4125" s="4">
        <f t="shared" si="67"/>
        <v>78469.350000000122</v>
      </c>
      <c r="J4125" s="3" t="s">
        <v>3691</v>
      </c>
    </row>
    <row r="4126" spans="1:11" ht="22.5" hidden="1" customHeight="1" x14ac:dyDescent="0.25">
      <c r="A4126" s="3">
        <v>2024</v>
      </c>
      <c r="B4126" s="3" t="s">
        <v>360</v>
      </c>
      <c r="C4126" s="5">
        <v>45623</v>
      </c>
      <c r="D4126" s="164" t="s">
        <v>313</v>
      </c>
      <c r="E4126" s="110" t="s">
        <v>99</v>
      </c>
      <c r="F4126" s="2">
        <v>40000</v>
      </c>
      <c r="H4126" s="4">
        <f t="shared" si="67"/>
        <v>118469.35000000012</v>
      </c>
      <c r="J4126" s="3" t="s">
        <v>3675</v>
      </c>
    </row>
    <row r="4127" spans="1:11" ht="22.5" hidden="1" customHeight="1" x14ac:dyDescent="0.25">
      <c r="A4127" s="3">
        <v>2024</v>
      </c>
      <c r="B4127" s="3" t="s">
        <v>360</v>
      </c>
      <c r="C4127" s="5">
        <v>45623</v>
      </c>
      <c r="D4127" s="164" t="s">
        <v>45</v>
      </c>
      <c r="E4127" s="110" t="s">
        <v>71</v>
      </c>
      <c r="G4127" s="2">
        <v>1200</v>
      </c>
      <c r="H4127" s="4">
        <f t="shared" si="67"/>
        <v>117269.35000000012</v>
      </c>
      <c r="J4127" s="3" t="s">
        <v>3679</v>
      </c>
    </row>
    <row r="4128" spans="1:11" ht="22.5" hidden="1" customHeight="1" x14ac:dyDescent="0.25">
      <c r="A4128" s="3">
        <v>2024</v>
      </c>
      <c r="B4128" s="3" t="s">
        <v>360</v>
      </c>
      <c r="C4128" s="5">
        <v>45623</v>
      </c>
      <c r="D4128" s="164" t="s">
        <v>25</v>
      </c>
      <c r="E4128" s="110" t="s">
        <v>71</v>
      </c>
      <c r="G4128" s="2">
        <v>18150</v>
      </c>
      <c r="H4128" s="4">
        <f t="shared" si="67"/>
        <v>99119.350000000122</v>
      </c>
      <c r="J4128" s="3" t="s">
        <v>3694</v>
      </c>
      <c r="K4128" s="10" t="s">
        <v>3693</v>
      </c>
    </row>
    <row r="4129" spans="1:11" ht="22.5" hidden="1" customHeight="1" x14ac:dyDescent="0.25">
      <c r="A4129" s="3">
        <v>2024</v>
      </c>
      <c r="B4129" s="3" t="s">
        <v>360</v>
      </c>
      <c r="C4129" s="5">
        <v>45623</v>
      </c>
      <c r="D4129" s="164" t="s">
        <v>77</v>
      </c>
      <c r="E4129" s="110" t="s">
        <v>71</v>
      </c>
      <c r="G4129" s="2">
        <v>3200</v>
      </c>
      <c r="H4129" s="4">
        <f t="shared" si="67"/>
        <v>95919.350000000122</v>
      </c>
      <c r="J4129" s="3" t="s">
        <v>3680</v>
      </c>
    </row>
    <row r="4130" spans="1:11" ht="22.5" hidden="1" customHeight="1" x14ac:dyDescent="0.25">
      <c r="A4130" s="3">
        <v>2024</v>
      </c>
      <c r="B4130" s="3" t="s">
        <v>360</v>
      </c>
      <c r="C4130" s="5">
        <v>45623</v>
      </c>
      <c r="D4130" s="164" t="s">
        <v>26</v>
      </c>
      <c r="E4130" s="110" t="s">
        <v>71</v>
      </c>
      <c r="G4130" s="2">
        <v>1800</v>
      </c>
      <c r="H4130" s="4">
        <f t="shared" si="67"/>
        <v>94119.350000000122</v>
      </c>
      <c r="J4130" s="3" t="s">
        <v>3681</v>
      </c>
    </row>
    <row r="4131" spans="1:11" ht="22.5" hidden="1" customHeight="1" x14ac:dyDescent="0.25">
      <c r="A4131" s="3">
        <v>2024</v>
      </c>
      <c r="B4131" s="3" t="s">
        <v>360</v>
      </c>
      <c r="C4131" s="5">
        <v>45623</v>
      </c>
      <c r="D4131" s="164" t="s">
        <v>3426</v>
      </c>
      <c r="E4131" s="110" t="s">
        <v>71</v>
      </c>
      <c r="G4131" s="2">
        <v>300</v>
      </c>
      <c r="H4131" s="4">
        <f t="shared" ref="H4131:H4161" si="68">H4130+F4131-G4131</f>
        <v>93819.350000000122</v>
      </c>
      <c r="J4131" s="3" t="s">
        <v>3682</v>
      </c>
    </row>
    <row r="4132" spans="1:11" ht="22.5" hidden="1" customHeight="1" x14ac:dyDescent="0.25">
      <c r="A4132" s="3">
        <v>2024</v>
      </c>
      <c r="B4132" s="3" t="s">
        <v>360</v>
      </c>
      <c r="C4132" s="5">
        <v>45623</v>
      </c>
      <c r="D4132" s="164" t="s">
        <v>405</v>
      </c>
      <c r="E4132" s="110" t="s">
        <v>71</v>
      </c>
      <c r="G4132" s="2">
        <v>40294.47</v>
      </c>
      <c r="H4132" s="4">
        <f t="shared" si="68"/>
        <v>53524.880000000121</v>
      </c>
      <c r="J4132" s="3" t="s">
        <v>3701</v>
      </c>
      <c r="K4132" s="10" t="s">
        <v>3702</v>
      </c>
    </row>
    <row r="4133" spans="1:11" ht="22.5" hidden="1" customHeight="1" x14ac:dyDescent="0.25">
      <c r="A4133" s="3">
        <v>2024</v>
      </c>
      <c r="B4133" s="3" t="s">
        <v>360</v>
      </c>
      <c r="C4133" s="5">
        <v>45623</v>
      </c>
      <c r="D4133" s="164" t="s">
        <v>2508</v>
      </c>
      <c r="E4133" s="110" t="s">
        <v>71</v>
      </c>
      <c r="G4133" s="2">
        <v>18210.310000000001</v>
      </c>
      <c r="H4133" s="4">
        <f t="shared" si="68"/>
        <v>35314.570000000123</v>
      </c>
      <c r="J4133" s="3" t="s">
        <v>3684</v>
      </c>
      <c r="K4133" s="10" t="s">
        <v>3683</v>
      </c>
    </row>
    <row r="4134" spans="1:11" ht="22.5" hidden="1" customHeight="1" x14ac:dyDescent="0.25">
      <c r="A4134" s="3">
        <v>2024</v>
      </c>
      <c r="B4134" s="3" t="s">
        <v>360</v>
      </c>
      <c r="C4134" s="5">
        <v>45623</v>
      </c>
      <c r="D4134" s="164" t="s">
        <v>538</v>
      </c>
      <c r="E4134" s="110" t="s">
        <v>71</v>
      </c>
      <c r="G4134" s="2">
        <v>14200</v>
      </c>
      <c r="H4134" s="4">
        <f t="shared" si="68"/>
        <v>21114.570000000123</v>
      </c>
      <c r="J4134" s="3" t="s">
        <v>3685</v>
      </c>
    </row>
    <row r="4135" spans="1:11" ht="22.5" hidden="1" customHeight="1" x14ac:dyDescent="0.25">
      <c r="A4135" s="3">
        <v>2024</v>
      </c>
      <c r="B4135" s="3" t="s">
        <v>360</v>
      </c>
      <c r="C4135" s="5">
        <v>45624</v>
      </c>
      <c r="D4135" s="164" t="s">
        <v>3025</v>
      </c>
      <c r="E4135" s="110" t="s">
        <v>99</v>
      </c>
      <c r="G4135" s="2">
        <v>5000</v>
      </c>
      <c r="H4135" s="4">
        <f t="shared" si="68"/>
        <v>16114.570000000123</v>
      </c>
      <c r="J4135" s="3" t="s">
        <v>3676</v>
      </c>
    </row>
    <row r="4136" spans="1:11" ht="22.5" hidden="1" customHeight="1" x14ac:dyDescent="0.25">
      <c r="A4136" s="3">
        <v>2024</v>
      </c>
      <c r="B4136" s="3" t="s">
        <v>360</v>
      </c>
      <c r="C4136" s="5">
        <v>45624</v>
      </c>
      <c r="D4136" s="164" t="s">
        <v>285</v>
      </c>
      <c r="E4136" s="110" t="s">
        <v>99</v>
      </c>
      <c r="G4136" s="2">
        <v>2080</v>
      </c>
      <c r="H4136" s="4">
        <f t="shared" si="68"/>
        <v>14034.570000000123</v>
      </c>
      <c r="J4136" s="3" t="s">
        <v>3677</v>
      </c>
    </row>
    <row r="4137" spans="1:11" ht="22.5" hidden="1" customHeight="1" x14ac:dyDescent="0.25">
      <c r="A4137" s="3">
        <v>2024</v>
      </c>
      <c r="B4137" s="3" t="s">
        <v>360</v>
      </c>
      <c r="C4137" s="5">
        <v>45624</v>
      </c>
      <c r="D4137" s="164" t="s">
        <v>3674</v>
      </c>
      <c r="E4137" s="110" t="s">
        <v>71</v>
      </c>
      <c r="G4137" s="2">
        <v>6683.45</v>
      </c>
      <c r="H4137" s="4">
        <f t="shared" si="68"/>
        <v>7351.1200000001236</v>
      </c>
      <c r="J4137" s="3" t="s">
        <v>3686</v>
      </c>
    </row>
    <row r="4138" spans="1:11" ht="22.5" hidden="1" customHeight="1" x14ac:dyDescent="0.25">
      <c r="A4138" s="3">
        <v>2024</v>
      </c>
      <c r="B4138" s="3" t="s">
        <v>360</v>
      </c>
      <c r="C4138" s="5">
        <v>45624</v>
      </c>
      <c r="D4138" s="164" t="s">
        <v>562</v>
      </c>
      <c r="E4138" s="110" t="s">
        <v>71</v>
      </c>
      <c r="G4138" s="2">
        <v>378.95</v>
      </c>
      <c r="H4138" s="4">
        <f t="shared" si="68"/>
        <v>6972.1700000001238</v>
      </c>
      <c r="J4138" s="3" t="s">
        <v>3687</v>
      </c>
    </row>
    <row r="4139" spans="1:11" ht="22.5" hidden="1" customHeight="1" x14ac:dyDescent="0.25">
      <c r="A4139" s="3">
        <v>2024</v>
      </c>
      <c r="B4139" s="3" t="s">
        <v>360</v>
      </c>
      <c r="C4139" s="5">
        <v>45624</v>
      </c>
      <c r="D4139" s="164" t="s">
        <v>547</v>
      </c>
      <c r="E4139" s="110" t="s">
        <v>71</v>
      </c>
      <c r="G4139" s="2">
        <v>450</v>
      </c>
      <c r="H4139" s="4">
        <f t="shared" si="68"/>
        <v>6522.1700000001238</v>
      </c>
      <c r="J4139" s="3" t="s">
        <v>3688</v>
      </c>
    </row>
    <row r="4140" spans="1:11" s="24" customFormat="1" ht="22.5" hidden="1" customHeight="1" thickBot="1" x14ac:dyDescent="0.3">
      <c r="A4140" s="34">
        <v>2024</v>
      </c>
      <c r="B4140" s="34" t="s">
        <v>360</v>
      </c>
      <c r="C4140" s="19">
        <v>45624</v>
      </c>
      <c r="D4140" s="166" t="s">
        <v>1808</v>
      </c>
      <c r="E4140" s="169" t="s">
        <v>22</v>
      </c>
      <c r="F4140" s="21">
        <v>15700</v>
      </c>
      <c r="G4140" s="21"/>
      <c r="H4140" s="22">
        <f t="shared" si="68"/>
        <v>22222.170000000122</v>
      </c>
      <c r="J4140" s="34" t="s">
        <v>3705</v>
      </c>
      <c r="K4140" s="20"/>
    </row>
    <row r="4141" spans="1:11" ht="22.5" hidden="1" customHeight="1" x14ac:dyDescent="0.25">
      <c r="A4141" s="3">
        <v>2024</v>
      </c>
      <c r="B4141" s="3" t="s">
        <v>159</v>
      </c>
      <c r="C4141" s="5">
        <v>45628</v>
      </c>
      <c r="D4141" s="164" t="s">
        <v>538</v>
      </c>
      <c r="E4141" s="110" t="s">
        <v>22</v>
      </c>
      <c r="F4141" s="2">
        <v>5550</v>
      </c>
      <c r="H4141" s="4">
        <f t="shared" si="68"/>
        <v>27772.170000000122</v>
      </c>
      <c r="J4141" s="3" t="s">
        <v>3713</v>
      </c>
    </row>
    <row r="4142" spans="1:11" ht="22.5" hidden="1" customHeight="1" x14ac:dyDescent="0.25">
      <c r="A4142" s="3">
        <v>2024</v>
      </c>
      <c r="B4142" s="3" t="s">
        <v>159</v>
      </c>
      <c r="C4142" s="5">
        <v>45628</v>
      </c>
      <c r="D4142" s="164" t="s">
        <v>538</v>
      </c>
      <c r="E4142" s="110" t="s">
        <v>22</v>
      </c>
      <c r="F4142" s="2">
        <v>4900</v>
      </c>
      <c r="H4142" s="4">
        <f t="shared" si="68"/>
        <v>32672.170000000122</v>
      </c>
      <c r="J4142" s="3" t="s">
        <v>3714</v>
      </c>
    </row>
    <row r="4143" spans="1:11" ht="22.5" hidden="1" customHeight="1" x14ac:dyDescent="0.25">
      <c r="A4143" s="3">
        <v>2024</v>
      </c>
      <c r="B4143" s="3" t="s">
        <v>159</v>
      </c>
      <c r="C4143" s="5">
        <v>45629</v>
      </c>
      <c r="D4143" s="164" t="s">
        <v>608</v>
      </c>
      <c r="E4143" s="110" t="s">
        <v>22</v>
      </c>
      <c r="F4143" s="2">
        <v>1600</v>
      </c>
      <c r="H4143" s="4">
        <f t="shared" si="68"/>
        <v>34272.170000000122</v>
      </c>
      <c r="J4143" s="3" t="s">
        <v>3715</v>
      </c>
    </row>
    <row r="4144" spans="1:11" ht="22.5" hidden="1" customHeight="1" x14ac:dyDescent="0.25">
      <c r="A4144" s="3">
        <v>2024</v>
      </c>
      <c r="B4144" s="3" t="s">
        <v>159</v>
      </c>
      <c r="C4144" s="5">
        <v>45630</v>
      </c>
      <c r="D4144" s="164" t="s">
        <v>158</v>
      </c>
      <c r="E4144" s="110" t="s">
        <v>22</v>
      </c>
      <c r="F4144" s="2">
        <v>5000</v>
      </c>
      <c r="H4144" s="4">
        <f t="shared" si="68"/>
        <v>39272.170000000122</v>
      </c>
      <c r="J4144" s="3" t="s">
        <v>3716</v>
      </c>
    </row>
    <row r="4145" spans="1:11" ht="22.5" hidden="1" customHeight="1" x14ac:dyDescent="0.25">
      <c r="A4145" s="3">
        <v>2024</v>
      </c>
      <c r="B4145" s="3" t="s">
        <v>159</v>
      </c>
      <c r="C4145" s="5">
        <v>45630</v>
      </c>
      <c r="D4145" s="164" t="s">
        <v>1842</v>
      </c>
      <c r="E4145" s="110" t="s">
        <v>22</v>
      </c>
      <c r="F4145" s="2">
        <v>800</v>
      </c>
      <c r="H4145" s="4">
        <f t="shared" si="68"/>
        <v>40072.170000000122</v>
      </c>
      <c r="J4145" s="3" t="s">
        <v>3717</v>
      </c>
    </row>
    <row r="4146" spans="1:11" ht="22.5" hidden="1" customHeight="1" x14ac:dyDescent="0.25">
      <c r="A4146" s="3">
        <v>2024</v>
      </c>
      <c r="B4146" s="3" t="s">
        <v>159</v>
      </c>
      <c r="C4146" s="5">
        <v>45631</v>
      </c>
      <c r="D4146" s="164" t="s">
        <v>3709</v>
      </c>
      <c r="E4146" s="110" t="s">
        <v>22</v>
      </c>
      <c r="F4146" s="2">
        <v>4929</v>
      </c>
      <c r="H4146" s="4">
        <f t="shared" si="68"/>
        <v>45001.170000000122</v>
      </c>
      <c r="J4146" s="3" t="s">
        <v>3718</v>
      </c>
    </row>
    <row r="4147" spans="1:11" ht="22.5" hidden="1" customHeight="1" x14ac:dyDescent="0.25">
      <c r="A4147" s="3">
        <v>2024</v>
      </c>
      <c r="B4147" s="3" t="s">
        <v>159</v>
      </c>
      <c r="C4147" s="5">
        <v>45633</v>
      </c>
      <c r="D4147" s="164" t="s">
        <v>3710</v>
      </c>
      <c r="E4147" s="110" t="s">
        <v>22</v>
      </c>
      <c r="F4147" s="2">
        <v>1325</v>
      </c>
      <c r="H4147" s="4">
        <f t="shared" si="68"/>
        <v>46326.170000000122</v>
      </c>
      <c r="J4147" s="3" t="s">
        <v>3719</v>
      </c>
    </row>
    <row r="4148" spans="1:11" ht="22.5" hidden="1" customHeight="1" x14ac:dyDescent="0.25">
      <c r="A4148" s="3">
        <v>2024</v>
      </c>
      <c r="B4148" s="3" t="s">
        <v>159</v>
      </c>
      <c r="C4148" s="5">
        <v>45633</v>
      </c>
      <c r="D4148" s="164" t="s">
        <v>323</v>
      </c>
      <c r="E4148" s="110" t="s">
        <v>99</v>
      </c>
      <c r="G4148" s="2">
        <v>5000</v>
      </c>
      <c r="H4148" s="4">
        <f t="shared" si="68"/>
        <v>41326.170000000122</v>
      </c>
      <c r="J4148" s="3" t="s">
        <v>3724</v>
      </c>
    </row>
    <row r="4149" spans="1:11" ht="22.5" hidden="1" customHeight="1" x14ac:dyDescent="0.25">
      <c r="A4149" s="3">
        <v>2024</v>
      </c>
      <c r="B4149" s="3" t="s">
        <v>159</v>
      </c>
      <c r="C4149" s="5">
        <v>45633</v>
      </c>
      <c r="D4149" s="164" t="s">
        <v>86</v>
      </c>
      <c r="E4149" s="110" t="s">
        <v>99</v>
      </c>
      <c r="G4149" s="2">
        <v>11053.02</v>
      </c>
      <c r="H4149" s="4">
        <f t="shared" si="68"/>
        <v>30273.150000000122</v>
      </c>
      <c r="J4149" s="3" t="s">
        <v>3725</v>
      </c>
    </row>
    <row r="4150" spans="1:11" ht="22.5" hidden="1" customHeight="1" x14ac:dyDescent="0.25">
      <c r="A4150" s="3">
        <v>2024</v>
      </c>
      <c r="B4150" s="3" t="s">
        <v>159</v>
      </c>
      <c r="C4150" s="5">
        <v>45633</v>
      </c>
      <c r="D4150" s="164" t="s">
        <v>1479</v>
      </c>
      <c r="E4150" s="110" t="s">
        <v>99</v>
      </c>
      <c r="G4150" s="2">
        <v>600</v>
      </c>
      <c r="H4150" s="4">
        <f t="shared" si="68"/>
        <v>29673.150000000122</v>
      </c>
      <c r="J4150" s="3" t="s">
        <v>3726</v>
      </c>
    </row>
    <row r="4151" spans="1:11" ht="22.5" hidden="1" customHeight="1" x14ac:dyDescent="0.25">
      <c r="A4151" s="3">
        <v>2024</v>
      </c>
      <c r="B4151" s="3" t="s">
        <v>159</v>
      </c>
      <c r="C4151" s="5">
        <v>45635</v>
      </c>
      <c r="D4151" s="164" t="s">
        <v>313</v>
      </c>
      <c r="E4151" s="110" t="s">
        <v>99</v>
      </c>
      <c r="F4151" s="2">
        <v>55000</v>
      </c>
      <c r="H4151" s="4">
        <f t="shared" si="68"/>
        <v>84673.150000000125</v>
      </c>
      <c r="J4151" s="3" t="s">
        <v>3723</v>
      </c>
    </row>
    <row r="4152" spans="1:11" ht="22.5" hidden="1" customHeight="1" x14ac:dyDescent="0.25">
      <c r="A4152" s="3">
        <v>2024</v>
      </c>
      <c r="B4152" s="3" t="s">
        <v>159</v>
      </c>
      <c r="C4152" s="5">
        <v>45635</v>
      </c>
      <c r="D4152" s="164" t="s">
        <v>376</v>
      </c>
      <c r="E4152" s="110" t="s">
        <v>71</v>
      </c>
      <c r="G4152" s="2">
        <v>1200</v>
      </c>
      <c r="H4152" s="4">
        <f t="shared" si="68"/>
        <v>83473.150000000125</v>
      </c>
      <c r="J4152" s="3" t="s">
        <v>3727</v>
      </c>
    </row>
    <row r="4153" spans="1:11" ht="22.5" hidden="1" customHeight="1" x14ac:dyDescent="0.25">
      <c r="A4153" s="3">
        <v>2024</v>
      </c>
      <c r="B4153" s="3" t="s">
        <v>159</v>
      </c>
      <c r="C4153" s="5">
        <v>45635</v>
      </c>
      <c r="D4153" s="164" t="s">
        <v>615</v>
      </c>
      <c r="E4153" s="110" t="s">
        <v>99</v>
      </c>
      <c r="G4153" s="2">
        <v>600</v>
      </c>
      <c r="H4153" s="4">
        <f t="shared" si="68"/>
        <v>82873.150000000125</v>
      </c>
      <c r="J4153" s="3" t="s">
        <v>3728</v>
      </c>
    </row>
    <row r="4154" spans="1:11" ht="22.5" hidden="1" customHeight="1" x14ac:dyDescent="0.25">
      <c r="A4154" s="3">
        <v>2024</v>
      </c>
      <c r="B4154" s="3" t="s">
        <v>159</v>
      </c>
      <c r="C4154" s="5">
        <v>45635</v>
      </c>
      <c r="D4154" s="164" t="s">
        <v>3533</v>
      </c>
      <c r="E4154" s="110" t="s">
        <v>71</v>
      </c>
      <c r="G4154" s="2">
        <v>1300</v>
      </c>
      <c r="H4154" s="4">
        <f t="shared" si="68"/>
        <v>81573.150000000125</v>
      </c>
      <c r="J4154" s="3" t="s">
        <v>3729</v>
      </c>
    </row>
    <row r="4155" spans="1:11" ht="22.5" hidden="1" customHeight="1" x14ac:dyDescent="0.25">
      <c r="A4155" s="3">
        <v>2024</v>
      </c>
      <c r="B4155" s="3" t="s">
        <v>159</v>
      </c>
      <c r="C4155" s="5">
        <v>45635</v>
      </c>
      <c r="D4155" s="164" t="s">
        <v>3362</v>
      </c>
      <c r="E4155" s="110" t="s">
        <v>71</v>
      </c>
      <c r="G4155" s="2">
        <v>8625.07</v>
      </c>
      <c r="H4155" s="4">
        <f t="shared" si="68"/>
        <v>72948.080000000133</v>
      </c>
      <c r="J4155" s="3" t="s">
        <v>3730</v>
      </c>
      <c r="K4155" s="10" t="s">
        <v>3744</v>
      </c>
    </row>
    <row r="4156" spans="1:11" ht="22.5" hidden="1" customHeight="1" x14ac:dyDescent="0.25">
      <c r="A4156" s="3">
        <v>2024</v>
      </c>
      <c r="B4156" s="3" t="s">
        <v>159</v>
      </c>
      <c r="C4156" s="5">
        <v>45635</v>
      </c>
      <c r="D4156" s="164" t="s">
        <v>576</v>
      </c>
      <c r="E4156" s="110" t="s">
        <v>71</v>
      </c>
      <c r="G4156" s="2">
        <v>2400</v>
      </c>
      <c r="H4156" s="4">
        <f t="shared" si="68"/>
        <v>70548.080000000133</v>
      </c>
      <c r="J4156" s="3" t="s">
        <v>3731</v>
      </c>
    </row>
    <row r="4157" spans="1:11" ht="22.5" hidden="1" customHeight="1" x14ac:dyDescent="0.25">
      <c r="A4157" s="3">
        <v>2024</v>
      </c>
      <c r="B4157" s="3" t="s">
        <v>159</v>
      </c>
      <c r="C4157" s="5">
        <v>45635</v>
      </c>
      <c r="D4157" s="164" t="s">
        <v>2381</v>
      </c>
      <c r="E4157" s="110" t="s">
        <v>71</v>
      </c>
      <c r="G4157" s="2">
        <v>1300</v>
      </c>
      <c r="H4157" s="4">
        <f t="shared" si="68"/>
        <v>69248.080000000133</v>
      </c>
      <c r="J4157" s="3" t="s">
        <v>3732</v>
      </c>
    </row>
    <row r="4158" spans="1:11" ht="22.5" hidden="1" customHeight="1" x14ac:dyDescent="0.25">
      <c r="A4158" s="3">
        <v>2024</v>
      </c>
      <c r="B4158" s="3" t="s">
        <v>159</v>
      </c>
      <c r="C4158" s="5">
        <v>45635</v>
      </c>
      <c r="D4158" s="164" t="s">
        <v>2828</v>
      </c>
      <c r="E4158" s="110" t="s">
        <v>71</v>
      </c>
      <c r="G4158" s="2">
        <v>7930</v>
      </c>
      <c r="H4158" s="4">
        <f t="shared" si="68"/>
        <v>61318.080000000133</v>
      </c>
      <c r="J4158" s="3" t="s">
        <v>3733</v>
      </c>
      <c r="K4158" s="10" t="s">
        <v>3745</v>
      </c>
    </row>
    <row r="4159" spans="1:11" ht="22.5" hidden="1" customHeight="1" x14ac:dyDescent="0.25">
      <c r="A4159" s="3">
        <v>2024</v>
      </c>
      <c r="B4159" s="3" t="s">
        <v>159</v>
      </c>
      <c r="C4159" s="5">
        <v>45635</v>
      </c>
      <c r="D4159" s="164" t="s">
        <v>1842</v>
      </c>
      <c r="E4159" s="110" t="s">
        <v>71</v>
      </c>
      <c r="G4159" s="2">
        <v>2720.94</v>
      </c>
      <c r="H4159" s="4">
        <f t="shared" si="68"/>
        <v>58597.14000000013</v>
      </c>
      <c r="J4159" s="3" t="s">
        <v>3734</v>
      </c>
    </row>
    <row r="4160" spans="1:11" ht="22.5" hidden="1" customHeight="1" x14ac:dyDescent="0.25">
      <c r="A4160" s="3">
        <v>2024</v>
      </c>
      <c r="B4160" s="3" t="s">
        <v>159</v>
      </c>
      <c r="C4160" s="5">
        <v>45635</v>
      </c>
      <c r="D4160" s="164" t="s">
        <v>3711</v>
      </c>
      <c r="E4160" s="110" t="s">
        <v>71</v>
      </c>
      <c r="G4160" s="2">
        <v>16485.009999999998</v>
      </c>
      <c r="H4160" s="4">
        <f t="shared" si="68"/>
        <v>42112.130000000136</v>
      </c>
      <c r="J4160" s="3" t="s">
        <v>3735</v>
      </c>
    </row>
    <row r="4161" spans="1:11" ht="22.5" hidden="1" customHeight="1" x14ac:dyDescent="0.25">
      <c r="A4161" s="3">
        <v>2024</v>
      </c>
      <c r="B4161" s="3" t="s">
        <v>159</v>
      </c>
      <c r="C4161" s="5">
        <v>45635</v>
      </c>
      <c r="D4161" s="164" t="s">
        <v>610</v>
      </c>
      <c r="E4161" s="110" t="s">
        <v>71</v>
      </c>
      <c r="G4161" s="2">
        <v>13741.9</v>
      </c>
      <c r="H4161" s="4">
        <f t="shared" si="68"/>
        <v>28370.230000000134</v>
      </c>
      <c r="J4161" s="3" t="s">
        <v>3736</v>
      </c>
    </row>
    <row r="4162" spans="1:11" ht="22.5" hidden="1" customHeight="1" x14ac:dyDescent="0.25">
      <c r="A4162" s="3">
        <v>2024</v>
      </c>
      <c r="B4162" s="3" t="s">
        <v>159</v>
      </c>
      <c r="C4162" s="5">
        <v>45635</v>
      </c>
      <c r="D4162" s="164" t="s">
        <v>502</v>
      </c>
      <c r="E4162" s="110" t="s">
        <v>71</v>
      </c>
      <c r="G4162" s="2">
        <v>575</v>
      </c>
      <c r="H4162" s="4">
        <f t="shared" ref="H4162:H4221" si="69">H4161+F4162-G4162</f>
        <v>27795.230000000134</v>
      </c>
      <c r="J4162" s="3" t="s">
        <v>3737</v>
      </c>
    </row>
    <row r="4163" spans="1:11" ht="22.5" hidden="1" customHeight="1" x14ac:dyDescent="0.25">
      <c r="A4163" s="3">
        <v>2024</v>
      </c>
      <c r="B4163" s="3" t="s">
        <v>159</v>
      </c>
      <c r="C4163" s="5">
        <v>45635</v>
      </c>
      <c r="D4163" s="164" t="s">
        <v>513</v>
      </c>
      <c r="E4163" s="110" t="s">
        <v>71</v>
      </c>
      <c r="G4163" s="2">
        <v>8135</v>
      </c>
      <c r="H4163" s="4">
        <f t="shared" si="69"/>
        <v>19660.230000000134</v>
      </c>
      <c r="J4163" s="3" t="s">
        <v>3738</v>
      </c>
    </row>
    <row r="4164" spans="1:11" ht="22.5" hidden="1" customHeight="1" x14ac:dyDescent="0.25">
      <c r="A4164" s="3">
        <v>2024</v>
      </c>
      <c r="B4164" s="3" t="s">
        <v>159</v>
      </c>
      <c r="C4164" s="5">
        <v>45635</v>
      </c>
      <c r="D4164" s="164" t="s">
        <v>551</v>
      </c>
      <c r="E4164" s="110" t="s">
        <v>71</v>
      </c>
      <c r="G4164" s="2">
        <v>1598.4</v>
      </c>
      <c r="H4164" s="4">
        <f t="shared" si="69"/>
        <v>18061.830000000133</v>
      </c>
      <c r="J4164" s="3" t="s">
        <v>3739</v>
      </c>
    </row>
    <row r="4165" spans="1:11" ht="22.5" hidden="1" customHeight="1" x14ac:dyDescent="0.25">
      <c r="A4165" s="3">
        <v>2024</v>
      </c>
      <c r="B4165" s="3" t="s">
        <v>159</v>
      </c>
      <c r="C4165" s="5">
        <v>45635</v>
      </c>
      <c r="D4165" s="164" t="s">
        <v>2987</v>
      </c>
      <c r="E4165" s="110" t="s">
        <v>71</v>
      </c>
      <c r="G4165" s="2">
        <v>4398.21</v>
      </c>
      <c r="H4165" s="4">
        <f t="shared" si="69"/>
        <v>13663.620000000134</v>
      </c>
      <c r="J4165" s="3" t="s">
        <v>3741</v>
      </c>
      <c r="K4165" s="10" t="s">
        <v>3740</v>
      </c>
    </row>
    <row r="4166" spans="1:11" ht="22.5" hidden="1" customHeight="1" x14ac:dyDescent="0.25">
      <c r="A4166" s="3">
        <v>2024</v>
      </c>
      <c r="B4166" s="3" t="s">
        <v>159</v>
      </c>
      <c r="C4166" s="5">
        <v>45635</v>
      </c>
      <c r="D4166" s="164" t="s">
        <v>3192</v>
      </c>
      <c r="E4166" s="110" t="s">
        <v>71</v>
      </c>
      <c r="G4166" s="2">
        <v>5620</v>
      </c>
      <c r="H4166" s="4">
        <f t="shared" si="69"/>
        <v>8043.6200000001336</v>
      </c>
      <c r="J4166" s="3" t="s">
        <v>3742</v>
      </c>
    </row>
    <row r="4167" spans="1:11" ht="22.5" hidden="1" customHeight="1" x14ac:dyDescent="0.25">
      <c r="A4167" s="3">
        <v>2024</v>
      </c>
      <c r="B4167" s="3" t="s">
        <v>159</v>
      </c>
      <c r="C4167" s="5">
        <v>45635</v>
      </c>
      <c r="D4167" s="164" t="s">
        <v>3712</v>
      </c>
      <c r="E4167" s="110" t="s">
        <v>71</v>
      </c>
      <c r="G4167" s="2">
        <v>1010</v>
      </c>
      <c r="H4167" s="4">
        <f t="shared" si="69"/>
        <v>7033.6200000001336</v>
      </c>
      <c r="J4167" s="3" t="s">
        <v>3743</v>
      </c>
    </row>
    <row r="4168" spans="1:11" ht="22.5" hidden="1" customHeight="1" x14ac:dyDescent="0.25">
      <c r="A4168" s="3">
        <v>2024</v>
      </c>
      <c r="B4168" s="3" t="s">
        <v>159</v>
      </c>
      <c r="C4168" s="5">
        <v>45636</v>
      </c>
      <c r="D4168" s="164" t="s">
        <v>151</v>
      </c>
      <c r="E4168" s="110" t="s">
        <v>22</v>
      </c>
      <c r="F4168" s="2">
        <v>8160</v>
      </c>
      <c r="H4168" s="4">
        <f t="shared" si="69"/>
        <v>15193.620000000134</v>
      </c>
      <c r="J4168" s="3" t="s">
        <v>3751</v>
      </c>
    </row>
    <row r="4169" spans="1:11" ht="22.5" hidden="1" customHeight="1" x14ac:dyDescent="0.25">
      <c r="A4169" s="3">
        <v>2024</v>
      </c>
      <c r="B4169" s="3" t="s">
        <v>159</v>
      </c>
      <c r="C4169" s="5">
        <v>45636</v>
      </c>
      <c r="D4169" s="164" t="s">
        <v>3519</v>
      </c>
      <c r="E4169" s="110" t="s">
        <v>71</v>
      </c>
      <c r="G4169" s="2">
        <v>260</v>
      </c>
      <c r="H4169" s="4">
        <f t="shared" si="69"/>
        <v>14933.620000000134</v>
      </c>
      <c r="J4169" s="3" t="s">
        <v>3754</v>
      </c>
    </row>
    <row r="4170" spans="1:11" ht="22.5" hidden="1" customHeight="1" x14ac:dyDescent="0.25">
      <c r="A4170" s="3">
        <v>2024</v>
      </c>
      <c r="B4170" s="3" t="s">
        <v>159</v>
      </c>
      <c r="C4170" s="5">
        <v>45639</v>
      </c>
      <c r="D4170" s="164" t="s">
        <v>45</v>
      </c>
      <c r="E4170" s="110" t="s">
        <v>22</v>
      </c>
      <c r="F4170" s="2">
        <v>5700</v>
      </c>
      <c r="H4170" s="4">
        <f t="shared" si="69"/>
        <v>20633.620000000134</v>
      </c>
      <c r="J4170" s="3" t="s">
        <v>3753</v>
      </c>
      <c r="K4170" s="10" t="s">
        <v>3752</v>
      </c>
    </row>
    <row r="4171" spans="1:11" ht="22.5" hidden="1" customHeight="1" x14ac:dyDescent="0.25">
      <c r="A4171" s="3">
        <v>2024</v>
      </c>
      <c r="B4171" s="3" t="s">
        <v>159</v>
      </c>
      <c r="C4171" s="5">
        <v>45640</v>
      </c>
      <c r="D4171" s="164" t="s">
        <v>42</v>
      </c>
      <c r="E4171" s="108" t="s">
        <v>99</v>
      </c>
      <c r="F4171" s="216"/>
      <c r="G4171" s="115">
        <v>2880</v>
      </c>
      <c r="H4171" s="4">
        <f t="shared" si="69"/>
        <v>17753.620000000134</v>
      </c>
      <c r="J4171" s="3" t="s">
        <v>3755</v>
      </c>
    </row>
    <row r="4172" spans="1:11" ht="22.5" hidden="1" customHeight="1" x14ac:dyDescent="0.25">
      <c r="A4172" s="3">
        <v>2024</v>
      </c>
      <c r="B4172" s="3" t="s">
        <v>159</v>
      </c>
      <c r="C4172" s="5">
        <v>45640</v>
      </c>
      <c r="D4172" s="164" t="s">
        <v>30</v>
      </c>
      <c r="E4172" s="108" t="s">
        <v>99</v>
      </c>
      <c r="F4172" s="216"/>
      <c r="G4172" s="115">
        <v>239.8</v>
      </c>
      <c r="H4172" s="4">
        <f t="shared" si="69"/>
        <v>17513.820000000134</v>
      </c>
      <c r="J4172" s="3" t="s">
        <v>3756</v>
      </c>
    </row>
    <row r="4173" spans="1:11" ht="22.5" hidden="1" customHeight="1" x14ac:dyDescent="0.25">
      <c r="A4173" s="3">
        <v>2024</v>
      </c>
      <c r="B4173" s="3" t="s">
        <v>159</v>
      </c>
      <c r="C4173" s="5">
        <v>45640</v>
      </c>
      <c r="D4173" s="164" t="s">
        <v>112</v>
      </c>
      <c r="E4173" s="108" t="s">
        <v>99</v>
      </c>
      <c r="F4173" s="216"/>
      <c r="G4173" s="115">
        <v>37.200000000000003</v>
      </c>
      <c r="H4173" s="4">
        <f t="shared" si="69"/>
        <v>17476.620000000134</v>
      </c>
      <c r="J4173" s="3" t="s">
        <v>3757</v>
      </c>
    </row>
    <row r="4174" spans="1:11" ht="22.5" hidden="1" customHeight="1" x14ac:dyDescent="0.25">
      <c r="A4174" s="3">
        <v>2024</v>
      </c>
      <c r="B4174" s="3" t="s">
        <v>159</v>
      </c>
      <c r="C4174" s="5">
        <v>45640</v>
      </c>
      <c r="D4174" s="164" t="s">
        <v>35</v>
      </c>
      <c r="E4174" s="108" t="s">
        <v>99</v>
      </c>
      <c r="F4174" s="216"/>
      <c r="G4174" s="115">
        <v>216</v>
      </c>
      <c r="H4174" s="4">
        <f t="shared" si="69"/>
        <v>17260.620000000134</v>
      </c>
      <c r="J4174" s="3" t="s">
        <v>3758</v>
      </c>
    </row>
    <row r="4175" spans="1:11" ht="22.5" hidden="1" customHeight="1" x14ac:dyDescent="0.25">
      <c r="A4175" s="3">
        <v>2024</v>
      </c>
      <c r="B4175" s="3" t="s">
        <v>159</v>
      </c>
      <c r="C4175" s="5">
        <v>45643</v>
      </c>
      <c r="D4175" s="164" t="s">
        <v>3761</v>
      </c>
      <c r="E4175" s="110" t="s">
        <v>99</v>
      </c>
      <c r="F4175" s="2">
        <v>10000</v>
      </c>
      <c r="H4175" s="4">
        <f t="shared" si="69"/>
        <v>27260.620000000134</v>
      </c>
      <c r="J4175" s="3" t="s">
        <v>3762</v>
      </c>
    </row>
    <row r="4176" spans="1:11" ht="22.5" hidden="1" customHeight="1" x14ac:dyDescent="0.25">
      <c r="A4176" s="3">
        <v>2024</v>
      </c>
      <c r="B4176" s="3" t="s">
        <v>159</v>
      </c>
      <c r="C4176" s="5">
        <v>45644</v>
      </c>
      <c r="D4176" s="164" t="s">
        <v>548</v>
      </c>
      <c r="E4176" s="110" t="s">
        <v>22</v>
      </c>
      <c r="F4176" s="2">
        <v>2700</v>
      </c>
      <c r="H4176" s="4">
        <f t="shared" si="69"/>
        <v>29960.620000000134</v>
      </c>
      <c r="J4176" s="3" t="s">
        <v>3764</v>
      </c>
    </row>
    <row r="4177" spans="1:11" ht="22.5" hidden="1" customHeight="1" x14ac:dyDescent="0.25">
      <c r="A4177" s="3">
        <v>2024</v>
      </c>
      <c r="B4177" s="3" t="s">
        <v>159</v>
      </c>
      <c r="C4177" s="5">
        <v>45644</v>
      </c>
      <c r="D4177" s="164" t="s">
        <v>3761</v>
      </c>
      <c r="E4177" s="110" t="s">
        <v>99</v>
      </c>
      <c r="F4177" s="2">
        <v>10000</v>
      </c>
      <c r="H4177" s="4">
        <f t="shared" si="69"/>
        <v>39960.620000000134</v>
      </c>
      <c r="J4177" s="3" t="s">
        <v>3763</v>
      </c>
    </row>
    <row r="4178" spans="1:11" ht="22.5" hidden="1" customHeight="1" x14ac:dyDescent="0.25">
      <c r="A4178" s="3">
        <v>2024</v>
      </c>
      <c r="B4178" s="3" t="s">
        <v>159</v>
      </c>
      <c r="C4178" s="5">
        <v>45644</v>
      </c>
      <c r="D4178" s="164" t="s">
        <v>323</v>
      </c>
      <c r="E4178" s="110" t="s">
        <v>99</v>
      </c>
      <c r="G4178" s="2">
        <v>5000</v>
      </c>
      <c r="H4178" s="4">
        <f t="shared" si="69"/>
        <v>34960.620000000134</v>
      </c>
      <c r="J4178" s="3" t="s">
        <v>3765</v>
      </c>
    </row>
    <row r="4179" spans="1:11" ht="22.5" hidden="1" customHeight="1" x14ac:dyDescent="0.25">
      <c r="A4179" s="3">
        <v>2024</v>
      </c>
      <c r="B4179" s="3" t="s">
        <v>159</v>
      </c>
      <c r="C4179" s="5">
        <v>45645</v>
      </c>
      <c r="D4179" s="164" t="s">
        <v>3761</v>
      </c>
      <c r="E4179" s="110" t="s">
        <v>99</v>
      </c>
      <c r="F4179" s="2">
        <v>20000</v>
      </c>
      <c r="H4179" s="4">
        <f t="shared" si="69"/>
        <v>54960.620000000134</v>
      </c>
      <c r="J4179" s="3" t="s">
        <v>3770</v>
      </c>
    </row>
    <row r="4180" spans="1:11" ht="22.5" hidden="1" customHeight="1" x14ac:dyDescent="0.25">
      <c r="A4180" s="3">
        <v>2024</v>
      </c>
      <c r="B4180" s="3" t="s">
        <v>159</v>
      </c>
      <c r="C4180" s="5">
        <v>45645</v>
      </c>
      <c r="D4180" s="164" t="s">
        <v>1808</v>
      </c>
      <c r="E4180" s="110" t="s">
        <v>22</v>
      </c>
      <c r="F4180" s="2">
        <v>16100</v>
      </c>
      <c r="H4180" s="4">
        <f t="shared" si="69"/>
        <v>71060.620000000141</v>
      </c>
      <c r="J4180" s="3" t="s">
        <v>3771</v>
      </c>
    </row>
    <row r="4181" spans="1:11" ht="22.5" hidden="1" customHeight="1" x14ac:dyDescent="0.25">
      <c r="A4181" s="3">
        <v>2024</v>
      </c>
      <c r="B4181" s="3" t="s">
        <v>159</v>
      </c>
      <c r="C4181" s="5">
        <v>45645</v>
      </c>
      <c r="D4181" s="164" t="s">
        <v>312</v>
      </c>
      <c r="E4181" s="110" t="s">
        <v>99</v>
      </c>
      <c r="F4181" s="2">
        <v>188</v>
      </c>
      <c r="H4181" s="4">
        <f t="shared" si="69"/>
        <v>71248.620000000141</v>
      </c>
      <c r="J4181" s="3" t="s">
        <v>3773</v>
      </c>
      <c r="K4181" s="10" t="s">
        <v>3766</v>
      </c>
    </row>
    <row r="4182" spans="1:11" ht="22.5" hidden="1" customHeight="1" x14ac:dyDescent="0.25">
      <c r="A4182" s="3">
        <v>2024</v>
      </c>
      <c r="B4182" s="3" t="s">
        <v>159</v>
      </c>
      <c r="C4182" s="5">
        <v>45646</v>
      </c>
      <c r="D4182" s="164" t="s">
        <v>3767</v>
      </c>
      <c r="E4182" s="110" t="s">
        <v>22</v>
      </c>
      <c r="F4182" s="2">
        <v>2800</v>
      </c>
      <c r="H4182" s="4">
        <f t="shared" si="69"/>
        <v>74048.620000000141</v>
      </c>
      <c r="J4182" s="3" t="s">
        <v>3772</v>
      </c>
    </row>
    <row r="4183" spans="1:11" ht="22.5" hidden="1" customHeight="1" x14ac:dyDescent="0.25">
      <c r="A4183" s="3">
        <v>2024</v>
      </c>
      <c r="B4183" s="3" t="s">
        <v>159</v>
      </c>
      <c r="C4183" s="5">
        <v>45646</v>
      </c>
      <c r="D4183" s="164" t="s">
        <v>1211</v>
      </c>
      <c r="E4183" s="110" t="s">
        <v>71</v>
      </c>
      <c r="G4183" s="2">
        <v>32916.839999999997</v>
      </c>
      <c r="H4183" s="4">
        <f t="shared" si="69"/>
        <v>41131.780000000144</v>
      </c>
      <c r="J4183" s="3" t="s">
        <v>3774</v>
      </c>
    </row>
    <row r="4184" spans="1:11" ht="22.5" hidden="1" customHeight="1" x14ac:dyDescent="0.25">
      <c r="A4184" s="3">
        <v>2024</v>
      </c>
      <c r="B4184" s="3" t="s">
        <v>159</v>
      </c>
      <c r="C4184" s="5">
        <v>45646</v>
      </c>
      <c r="D4184" s="164" t="s">
        <v>3768</v>
      </c>
      <c r="E4184" s="110" t="s">
        <v>71</v>
      </c>
      <c r="G4184" s="2">
        <v>1510</v>
      </c>
      <c r="H4184" s="4">
        <f t="shared" si="69"/>
        <v>39621.780000000144</v>
      </c>
      <c r="J4184" s="3" t="s">
        <v>3775</v>
      </c>
    </row>
    <row r="4185" spans="1:11" ht="22.5" hidden="1" customHeight="1" x14ac:dyDescent="0.25">
      <c r="A4185" s="3">
        <v>2024</v>
      </c>
      <c r="B4185" s="3" t="s">
        <v>159</v>
      </c>
      <c r="C4185" s="5">
        <v>45646</v>
      </c>
      <c r="D4185" s="164" t="s">
        <v>461</v>
      </c>
      <c r="E4185" s="110" t="s">
        <v>22</v>
      </c>
      <c r="F4185" s="2">
        <v>22048</v>
      </c>
      <c r="H4185" s="4">
        <f t="shared" si="69"/>
        <v>61669.780000000144</v>
      </c>
      <c r="J4185" s="3" t="s">
        <v>3776</v>
      </c>
    </row>
    <row r="4186" spans="1:11" ht="22.5" hidden="1" customHeight="1" x14ac:dyDescent="0.25">
      <c r="A4186" s="3">
        <v>2024</v>
      </c>
      <c r="B4186" s="3" t="s">
        <v>159</v>
      </c>
      <c r="C4186" s="5">
        <v>45647</v>
      </c>
      <c r="D4186" s="164" t="s">
        <v>3761</v>
      </c>
      <c r="E4186" s="110" t="s">
        <v>99</v>
      </c>
      <c r="F4186" s="2">
        <v>20000</v>
      </c>
      <c r="H4186" s="4">
        <f t="shared" si="69"/>
        <v>81669.780000000144</v>
      </c>
      <c r="J4186" s="3" t="s">
        <v>3777</v>
      </c>
    </row>
    <row r="4187" spans="1:11" ht="22.5" hidden="1" customHeight="1" x14ac:dyDescent="0.25">
      <c r="A4187" s="3">
        <v>2024</v>
      </c>
      <c r="B4187" s="3" t="s">
        <v>159</v>
      </c>
      <c r="C4187" s="5">
        <v>45649</v>
      </c>
      <c r="D4187" s="164" t="s">
        <v>3083</v>
      </c>
      <c r="E4187" s="110" t="s">
        <v>22</v>
      </c>
      <c r="F4187" s="2">
        <v>2651.5</v>
      </c>
      <c r="H4187" s="4">
        <f t="shared" si="69"/>
        <v>84321.280000000144</v>
      </c>
      <c r="J4187" s="3" t="s">
        <v>3778</v>
      </c>
    </row>
    <row r="4188" spans="1:11" ht="22.5" hidden="1" customHeight="1" x14ac:dyDescent="0.25">
      <c r="A4188" s="3">
        <v>2024</v>
      </c>
      <c r="B4188" s="3" t="s">
        <v>159</v>
      </c>
      <c r="C4188" s="5">
        <v>45649</v>
      </c>
      <c r="D4188" s="164" t="s">
        <v>183</v>
      </c>
      <c r="E4188" s="110" t="s">
        <v>22</v>
      </c>
      <c r="F4188" s="2">
        <v>14869.46</v>
      </c>
      <c r="H4188" s="4">
        <f t="shared" si="69"/>
        <v>99190.740000000136</v>
      </c>
      <c r="J4188" s="3" t="s">
        <v>3779</v>
      </c>
    </row>
    <row r="4189" spans="1:11" ht="22.5" hidden="1" customHeight="1" x14ac:dyDescent="0.25">
      <c r="A4189" s="3">
        <v>2024</v>
      </c>
      <c r="B4189" s="3" t="s">
        <v>159</v>
      </c>
      <c r="C4189" s="5">
        <v>45650</v>
      </c>
      <c r="D4189" s="164" t="s">
        <v>1808</v>
      </c>
      <c r="E4189" s="110" t="s">
        <v>22</v>
      </c>
      <c r="F4189" s="2">
        <v>12550</v>
      </c>
      <c r="H4189" s="4">
        <f t="shared" si="69"/>
        <v>111740.74000000014</v>
      </c>
      <c r="J4189" s="3" t="s">
        <v>3780</v>
      </c>
    </row>
    <row r="4190" spans="1:11" ht="22.5" hidden="1" customHeight="1" x14ac:dyDescent="0.25">
      <c r="A4190" s="3">
        <v>2024</v>
      </c>
      <c r="B4190" s="3" t="s">
        <v>159</v>
      </c>
      <c r="C4190" s="5">
        <v>45651</v>
      </c>
      <c r="D4190" s="164" t="s">
        <v>404</v>
      </c>
      <c r="E4190" s="110" t="s">
        <v>71</v>
      </c>
      <c r="G4190" s="2">
        <v>17214.580000000002</v>
      </c>
      <c r="H4190" s="4">
        <f t="shared" si="69"/>
        <v>94526.160000000134</v>
      </c>
      <c r="J4190" s="3" t="s">
        <v>3781</v>
      </c>
    </row>
    <row r="4191" spans="1:11" ht="22.5" hidden="1" customHeight="1" x14ac:dyDescent="0.25">
      <c r="A4191" s="3">
        <v>2024</v>
      </c>
      <c r="B4191" s="3" t="s">
        <v>159</v>
      </c>
      <c r="C4191" s="5">
        <v>45651</v>
      </c>
      <c r="D4191" s="164" t="s">
        <v>611</v>
      </c>
      <c r="E4191" s="110" t="s">
        <v>71</v>
      </c>
      <c r="G4191" s="2">
        <v>1047</v>
      </c>
      <c r="H4191" s="4">
        <f t="shared" si="69"/>
        <v>93479.160000000134</v>
      </c>
      <c r="J4191" s="3" t="s">
        <v>3782</v>
      </c>
    </row>
    <row r="4192" spans="1:11" ht="22.5" hidden="1" customHeight="1" x14ac:dyDescent="0.25">
      <c r="A4192" s="3">
        <v>2024</v>
      </c>
      <c r="B4192" s="3" t="s">
        <v>159</v>
      </c>
      <c r="C4192" s="5">
        <v>45651</v>
      </c>
      <c r="D4192" s="164" t="s">
        <v>111</v>
      </c>
      <c r="E4192" s="110" t="s">
        <v>71</v>
      </c>
      <c r="G4192" s="2">
        <v>10680</v>
      </c>
      <c r="H4192" s="4">
        <f t="shared" si="69"/>
        <v>82799.160000000134</v>
      </c>
      <c r="J4192" s="3" t="s">
        <v>3783</v>
      </c>
    </row>
    <row r="4193" spans="1:11" ht="22.5" hidden="1" customHeight="1" x14ac:dyDescent="0.25">
      <c r="A4193" s="3">
        <v>2024</v>
      </c>
      <c r="B4193" s="3" t="s">
        <v>159</v>
      </c>
      <c r="C4193" s="5">
        <v>45651</v>
      </c>
      <c r="D4193" s="164" t="s">
        <v>261</v>
      </c>
      <c r="E4193" s="110" t="s">
        <v>71</v>
      </c>
      <c r="G4193" s="2">
        <v>800</v>
      </c>
      <c r="H4193" s="4">
        <f t="shared" si="69"/>
        <v>81999.160000000134</v>
      </c>
      <c r="J4193" s="3" t="s">
        <v>3784</v>
      </c>
    </row>
    <row r="4194" spans="1:11" ht="22.5" hidden="1" customHeight="1" x14ac:dyDescent="0.25">
      <c r="A4194" s="3">
        <v>2024</v>
      </c>
      <c r="B4194" s="3" t="s">
        <v>159</v>
      </c>
      <c r="C4194" s="5">
        <v>45651</v>
      </c>
      <c r="D4194" s="164" t="s">
        <v>541</v>
      </c>
      <c r="E4194" s="110" t="s">
        <v>71</v>
      </c>
      <c r="G4194" s="2">
        <v>7152</v>
      </c>
      <c r="H4194" s="4">
        <f t="shared" si="69"/>
        <v>74847.160000000134</v>
      </c>
      <c r="J4194" s="3" t="s">
        <v>3785</v>
      </c>
    </row>
    <row r="4195" spans="1:11" ht="22.5" hidden="1" customHeight="1" x14ac:dyDescent="0.25">
      <c r="A4195" s="3">
        <v>2024</v>
      </c>
      <c r="B4195" s="3" t="s">
        <v>159</v>
      </c>
      <c r="C4195" s="5">
        <v>45651</v>
      </c>
      <c r="D4195" s="164" t="s">
        <v>25</v>
      </c>
      <c r="E4195" s="110" t="s">
        <v>71</v>
      </c>
      <c r="G4195" s="2">
        <v>14160</v>
      </c>
      <c r="H4195" s="4">
        <f t="shared" si="69"/>
        <v>60687.160000000134</v>
      </c>
      <c r="J4195" s="3" t="s">
        <v>3802</v>
      </c>
      <c r="K4195" s="10" t="s">
        <v>3804</v>
      </c>
    </row>
    <row r="4196" spans="1:11" ht="22.5" hidden="1" customHeight="1" x14ac:dyDescent="0.25">
      <c r="A4196" s="3">
        <v>2024</v>
      </c>
      <c r="B4196" s="3" t="s">
        <v>159</v>
      </c>
      <c r="C4196" s="5">
        <v>45652</v>
      </c>
      <c r="D4196" s="164" t="s">
        <v>3761</v>
      </c>
      <c r="E4196" s="110" t="s">
        <v>99</v>
      </c>
      <c r="F4196" s="2">
        <v>10000</v>
      </c>
      <c r="H4196" s="4">
        <f t="shared" si="69"/>
        <v>70687.160000000134</v>
      </c>
      <c r="J4196" s="3" t="s">
        <v>3786</v>
      </c>
    </row>
    <row r="4197" spans="1:11" ht="22.5" hidden="1" customHeight="1" x14ac:dyDescent="0.25">
      <c r="A4197" s="3">
        <v>2024</v>
      </c>
      <c r="B4197" s="3" t="s">
        <v>159</v>
      </c>
      <c r="C4197" s="5">
        <v>45652</v>
      </c>
      <c r="D4197" s="164" t="s">
        <v>313</v>
      </c>
      <c r="E4197" s="110" t="s">
        <v>99</v>
      </c>
      <c r="F4197" s="2">
        <v>30000</v>
      </c>
      <c r="H4197" s="4">
        <f t="shared" si="69"/>
        <v>100687.16000000013</v>
      </c>
      <c r="J4197" s="3" t="s">
        <v>3787</v>
      </c>
    </row>
    <row r="4198" spans="1:11" ht="22.5" hidden="1" customHeight="1" x14ac:dyDescent="0.25">
      <c r="A4198" s="3">
        <v>2024</v>
      </c>
      <c r="B4198" s="3" t="s">
        <v>159</v>
      </c>
      <c r="C4198" s="5">
        <v>45652</v>
      </c>
      <c r="D4198" s="164" t="s">
        <v>3533</v>
      </c>
      <c r="E4198" s="110" t="s">
        <v>71</v>
      </c>
      <c r="G4198" s="110">
        <v>1782.75</v>
      </c>
      <c r="H4198" s="4">
        <f t="shared" si="69"/>
        <v>98904.410000000134</v>
      </c>
      <c r="J4198" s="3" t="s">
        <v>3788</v>
      </c>
    </row>
    <row r="4199" spans="1:11" ht="22.5" hidden="1" customHeight="1" x14ac:dyDescent="0.25">
      <c r="A4199" s="3">
        <v>2024</v>
      </c>
      <c r="B4199" s="3" t="s">
        <v>159</v>
      </c>
      <c r="C4199" s="5">
        <v>45652</v>
      </c>
      <c r="D4199" s="164" t="s">
        <v>3362</v>
      </c>
      <c r="E4199" s="110" t="s">
        <v>71</v>
      </c>
      <c r="G4199" s="110">
        <v>8038.7</v>
      </c>
      <c r="H4199" s="4">
        <f t="shared" si="69"/>
        <v>90865.710000000137</v>
      </c>
      <c r="J4199" s="3" t="s">
        <v>3789</v>
      </c>
      <c r="K4199" s="10" t="s">
        <v>3801</v>
      </c>
    </row>
    <row r="4200" spans="1:11" ht="22.5" hidden="1" customHeight="1" x14ac:dyDescent="0.25">
      <c r="A4200" s="3">
        <v>2024</v>
      </c>
      <c r="B4200" s="3" t="s">
        <v>159</v>
      </c>
      <c r="C4200" s="5">
        <v>45652</v>
      </c>
      <c r="D4200" s="164" t="s">
        <v>576</v>
      </c>
      <c r="E4200" s="110" t="s">
        <v>71</v>
      </c>
      <c r="G4200" s="110">
        <v>1200</v>
      </c>
      <c r="H4200" s="4">
        <f t="shared" si="69"/>
        <v>89665.710000000137</v>
      </c>
      <c r="J4200" s="3" t="s">
        <v>3790</v>
      </c>
    </row>
    <row r="4201" spans="1:11" ht="22.5" hidden="1" customHeight="1" x14ac:dyDescent="0.25">
      <c r="A4201" s="3">
        <v>2024</v>
      </c>
      <c r="B4201" s="3" t="s">
        <v>159</v>
      </c>
      <c r="C4201" s="5">
        <v>45652</v>
      </c>
      <c r="D4201" s="164" t="s">
        <v>77</v>
      </c>
      <c r="E4201" s="110" t="s">
        <v>71</v>
      </c>
      <c r="G4201" s="110">
        <v>2500</v>
      </c>
      <c r="H4201" s="4">
        <f t="shared" si="69"/>
        <v>87165.710000000137</v>
      </c>
      <c r="J4201" s="3" t="s">
        <v>3791</v>
      </c>
    </row>
    <row r="4202" spans="1:11" ht="22.5" hidden="1" customHeight="1" x14ac:dyDescent="0.25">
      <c r="A4202" s="3">
        <v>2024</v>
      </c>
      <c r="B4202" s="3" t="s">
        <v>159</v>
      </c>
      <c r="C4202" s="5">
        <v>45652</v>
      </c>
      <c r="D4202" s="164" t="s">
        <v>2662</v>
      </c>
      <c r="E4202" s="110" t="s">
        <v>71</v>
      </c>
      <c r="G4202" s="110">
        <v>5362.45</v>
      </c>
      <c r="H4202" s="4">
        <f t="shared" si="69"/>
        <v>81803.26000000014</v>
      </c>
      <c r="J4202" s="3" t="s">
        <v>3792</v>
      </c>
    </row>
    <row r="4203" spans="1:11" ht="22.5" hidden="1" customHeight="1" x14ac:dyDescent="0.25">
      <c r="A4203" s="3">
        <v>2024</v>
      </c>
      <c r="B4203" s="3" t="s">
        <v>159</v>
      </c>
      <c r="C4203" s="5">
        <v>45652</v>
      </c>
      <c r="D4203" s="164" t="s">
        <v>405</v>
      </c>
      <c r="E4203" s="110" t="s">
        <v>71</v>
      </c>
      <c r="G4203" s="110">
        <v>31496.02</v>
      </c>
      <c r="H4203" s="4">
        <f t="shared" si="69"/>
        <v>50307.240000000136</v>
      </c>
      <c r="J4203" s="3" t="s">
        <v>3793</v>
      </c>
    </row>
    <row r="4204" spans="1:11" ht="22.5" hidden="1" customHeight="1" x14ac:dyDescent="0.25">
      <c r="A4204" s="3">
        <v>2024</v>
      </c>
      <c r="B4204" s="3" t="s">
        <v>159</v>
      </c>
      <c r="C4204" s="5">
        <v>45652</v>
      </c>
      <c r="D4204" s="164" t="s">
        <v>396</v>
      </c>
      <c r="E4204" s="110" t="s">
        <v>71</v>
      </c>
      <c r="G4204" s="110">
        <v>700</v>
      </c>
      <c r="H4204" s="4">
        <f t="shared" si="69"/>
        <v>49607.240000000136</v>
      </c>
      <c r="J4204" s="3" t="s">
        <v>3794</v>
      </c>
    </row>
    <row r="4205" spans="1:11" ht="22.5" hidden="1" customHeight="1" x14ac:dyDescent="0.25">
      <c r="A4205" s="3">
        <v>2024</v>
      </c>
      <c r="B4205" s="3" t="s">
        <v>159</v>
      </c>
      <c r="C4205" s="5">
        <v>45652</v>
      </c>
      <c r="D4205" s="164" t="s">
        <v>3674</v>
      </c>
      <c r="E4205" s="110" t="s">
        <v>71</v>
      </c>
      <c r="G4205" s="110">
        <v>1950</v>
      </c>
      <c r="H4205" s="4">
        <f t="shared" si="69"/>
        <v>47657.240000000136</v>
      </c>
      <c r="J4205" s="3" t="s">
        <v>3795</v>
      </c>
    </row>
    <row r="4206" spans="1:11" ht="22.5" hidden="1" customHeight="1" x14ac:dyDescent="0.25">
      <c r="A4206" s="3">
        <v>2024</v>
      </c>
      <c r="B4206" s="3" t="s">
        <v>159</v>
      </c>
      <c r="C4206" s="5">
        <v>45652</v>
      </c>
      <c r="D4206" s="164" t="s">
        <v>610</v>
      </c>
      <c r="E4206" s="110" t="s">
        <v>71</v>
      </c>
      <c r="G4206" s="110">
        <v>13450</v>
      </c>
      <c r="H4206" s="4">
        <f t="shared" si="69"/>
        <v>34207.240000000136</v>
      </c>
      <c r="J4206" s="3" t="s">
        <v>3796</v>
      </c>
    </row>
    <row r="4207" spans="1:11" ht="22.5" hidden="1" customHeight="1" x14ac:dyDescent="0.25">
      <c r="A4207" s="3">
        <v>2024</v>
      </c>
      <c r="B4207" s="3" t="s">
        <v>159</v>
      </c>
      <c r="C4207" s="5">
        <v>45652</v>
      </c>
      <c r="D4207" s="164" t="s">
        <v>2508</v>
      </c>
      <c r="E4207" s="110" t="s">
        <v>71</v>
      </c>
      <c r="G4207" s="110">
        <v>20141.84</v>
      </c>
      <c r="H4207" s="4">
        <f t="shared" si="69"/>
        <v>14065.400000000136</v>
      </c>
      <c r="J4207" s="3" t="s">
        <v>3805</v>
      </c>
      <c r="K4207" s="10" t="s">
        <v>3803</v>
      </c>
    </row>
    <row r="4208" spans="1:11" ht="22.5" hidden="1" customHeight="1" x14ac:dyDescent="0.25">
      <c r="A4208" s="3">
        <v>2024</v>
      </c>
      <c r="B4208" s="3" t="s">
        <v>159</v>
      </c>
      <c r="C4208" s="5">
        <v>45652</v>
      </c>
      <c r="D4208" s="164" t="s">
        <v>538</v>
      </c>
      <c r="E4208" s="110" t="s">
        <v>71</v>
      </c>
      <c r="G4208" s="110">
        <v>7740</v>
      </c>
      <c r="H4208" s="4">
        <f t="shared" si="69"/>
        <v>6325.4000000001361</v>
      </c>
      <c r="J4208" s="3" t="s">
        <v>3797</v>
      </c>
    </row>
    <row r="4209" spans="1:11" ht="22.5" hidden="1" customHeight="1" x14ac:dyDescent="0.25">
      <c r="A4209" s="3">
        <v>2024</v>
      </c>
      <c r="B4209" s="3" t="s">
        <v>159</v>
      </c>
      <c r="C4209" s="5">
        <v>45652</v>
      </c>
      <c r="D4209" s="164" t="s">
        <v>551</v>
      </c>
      <c r="E4209" s="110" t="s">
        <v>71</v>
      </c>
      <c r="G4209" s="110">
        <v>990.4</v>
      </c>
      <c r="H4209" s="4">
        <f t="shared" si="69"/>
        <v>5335.0000000001364</v>
      </c>
      <c r="J4209" s="3" t="s">
        <v>3798</v>
      </c>
    </row>
    <row r="4210" spans="1:11" ht="22.5" hidden="1" customHeight="1" x14ac:dyDescent="0.25">
      <c r="A4210" s="3">
        <v>2024</v>
      </c>
      <c r="B4210" s="3" t="s">
        <v>159</v>
      </c>
      <c r="C4210" s="5">
        <v>45652</v>
      </c>
      <c r="D4210" s="164" t="s">
        <v>3519</v>
      </c>
      <c r="E4210" s="110" t="s">
        <v>71</v>
      </c>
      <c r="G4210" s="2">
        <v>400</v>
      </c>
      <c r="H4210" s="4">
        <f t="shared" si="69"/>
        <v>4935.0000000001364</v>
      </c>
      <c r="J4210" s="3" t="s">
        <v>3812</v>
      </c>
    </row>
    <row r="4211" spans="1:11" ht="22.5" hidden="1" customHeight="1" x14ac:dyDescent="0.25">
      <c r="A4211" s="3">
        <v>2024</v>
      </c>
      <c r="B4211" s="3" t="s">
        <v>159</v>
      </c>
      <c r="C4211" s="5">
        <v>45653</v>
      </c>
      <c r="D4211" s="164" t="s">
        <v>359</v>
      </c>
      <c r="E4211" s="110" t="s">
        <v>22</v>
      </c>
      <c r="F4211" s="2">
        <v>14090</v>
      </c>
      <c r="H4211" s="4">
        <f t="shared" si="69"/>
        <v>19025.000000000138</v>
      </c>
      <c r="J4211" s="3" t="s">
        <v>3821</v>
      </c>
    </row>
    <row r="4212" spans="1:11" ht="22.5" hidden="1" customHeight="1" x14ac:dyDescent="0.25">
      <c r="A4212" s="3">
        <v>2024</v>
      </c>
      <c r="B4212" s="3" t="s">
        <v>159</v>
      </c>
      <c r="C4212" s="5">
        <v>45653</v>
      </c>
      <c r="D4212" s="164" t="s">
        <v>2987</v>
      </c>
      <c r="E4212" s="110" t="s">
        <v>71</v>
      </c>
      <c r="G4212" s="2">
        <v>4563.2</v>
      </c>
      <c r="H4212" s="4">
        <f t="shared" si="69"/>
        <v>14461.800000000138</v>
      </c>
      <c r="J4212" s="3" t="s">
        <v>3814</v>
      </c>
      <c r="K4212" s="10" t="s">
        <v>3813</v>
      </c>
    </row>
    <row r="4213" spans="1:11" ht="22.5" hidden="1" customHeight="1" x14ac:dyDescent="0.25">
      <c r="A4213" s="3">
        <v>2024</v>
      </c>
      <c r="B4213" s="3" t="s">
        <v>159</v>
      </c>
      <c r="C4213" s="5">
        <v>45654</v>
      </c>
      <c r="D4213" s="164" t="s">
        <v>604</v>
      </c>
      <c r="E4213" s="110" t="s">
        <v>99</v>
      </c>
      <c r="G4213" s="2">
        <v>500</v>
      </c>
      <c r="H4213" s="4">
        <f t="shared" si="69"/>
        <v>13961.800000000138</v>
      </c>
      <c r="J4213" s="3" t="s">
        <v>3815</v>
      </c>
    </row>
    <row r="4214" spans="1:11" ht="22.5" hidden="1" customHeight="1" x14ac:dyDescent="0.25">
      <c r="A4214" s="3">
        <v>2024</v>
      </c>
      <c r="B4214" s="3" t="s">
        <v>159</v>
      </c>
      <c r="C4214" s="5">
        <v>45654</v>
      </c>
      <c r="D4214" s="164" t="s">
        <v>285</v>
      </c>
      <c r="E4214" s="110" t="s">
        <v>99</v>
      </c>
      <c r="G4214" s="2">
        <v>2080</v>
      </c>
      <c r="H4214" s="4">
        <f t="shared" si="69"/>
        <v>11881.800000000138</v>
      </c>
      <c r="J4214" s="3" t="s">
        <v>3816</v>
      </c>
    </row>
    <row r="4215" spans="1:11" ht="22.5" hidden="1" customHeight="1" x14ac:dyDescent="0.25">
      <c r="A4215" s="3">
        <v>2024</v>
      </c>
      <c r="B4215" s="3" t="s">
        <v>159</v>
      </c>
      <c r="C4215" s="5">
        <v>45654</v>
      </c>
      <c r="D4215" s="164" t="s">
        <v>3025</v>
      </c>
      <c r="E4215" s="110" t="s">
        <v>99</v>
      </c>
      <c r="G4215" s="2">
        <v>5000</v>
      </c>
      <c r="H4215" s="4">
        <f t="shared" si="69"/>
        <v>6881.8000000001375</v>
      </c>
      <c r="J4215" s="3" t="s">
        <v>3817</v>
      </c>
    </row>
    <row r="4216" spans="1:11" ht="22.5" hidden="1" customHeight="1" x14ac:dyDescent="0.25">
      <c r="A4216" s="3">
        <v>2024</v>
      </c>
      <c r="B4216" s="3" t="s">
        <v>159</v>
      </c>
      <c r="C4216" s="5">
        <v>45654</v>
      </c>
      <c r="D4216" s="164" t="s">
        <v>562</v>
      </c>
      <c r="E4216" s="110" t="s">
        <v>71</v>
      </c>
      <c r="G4216" s="2">
        <v>371.8</v>
      </c>
      <c r="H4216" s="4">
        <f t="shared" si="69"/>
        <v>6510.0000000001373</v>
      </c>
      <c r="J4216" s="3" t="s">
        <v>3818</v>
      </c>
    </row>
    <row r="4217" spans="1:11" ht="22.5" hidden="1" customHeight="1" x14ac:dyDescent="0.25">
      <c r="A4217" s="3">
        <v>2024</v>
      </c>
      <c r="B4217" s="3" t="s">
        <v>159</v>
      </c>
      <c r="C4217" s="5">
        <v>45654</v>
      </c>
      <c r="D4217" s="164" t="s">
        <v>547</v>
      </c>
      <c r="E4217" s="110" t="s">
        <v>71</v>
      </c>
      <c r="G4217" s="2">
        <v>450</v>
      </c>
      <c r="H4217" s="4">
        <f t="shared" si="69"/>
        <v>6060.0000000001373</v>
      </c>
      <c r="J4217" s="3" t="s">
        <v>3819</v>
      </c>
    </row>
    <row r="4218" spans="1:11" ht="22.5" hidden="1" customHeight="1" x14ac:dyDescent="0.25">
      <c r="A4218" s="3">
        <v>2024</v>
      </c>
      <c r="B4218" s="3" t="s">
        <v>159</v>
      </c>
      <c r="C4218" s="5">
        <v>45654</v>
      </c>
      <c r="D4218" s="164" t="s">
        <v>3806</v>
      </c>
      <c r="E4218" s="110" t="s">
        <v>22</v>
      </c>
      <c r="F4218" s="2">
        <v>2405.36</v>
      </c>
      <c r="H4218" s="4">
        <f t="shared" si="69"/>
        <v>8465.360000000137</v>
      </c>
      <c r="J4218" s="3" t="s">
        <v>3820</v>
      </c>
    </row>
    <row r="4219" spans="1:11" ht="22.5" hidden="1" customHeight="1" x14ac:dyDescent="0.25">
      <c r="A4219" s="3">
        <v>2024</v>
      </c>
      <c r="B4219" s="3" t="s">
        <v>159</v>
      </c>
      <c r="C4219" s="5">
        <v>45657</v>
      </c>
      <c r="D4219" s="164" t="s">
        <v>3229</v>
      </c>
      <c r="E4219" s="110" t="s">
        <v>22</v>
      </c>
      <c r="F4219" s="2">
        <v>7471.71</v>
      </c>
      <c r="H4219" s="4">
        <f t="shared" si="69"/>
        <v>15937.070000000138</v>
      </c>
      <c r="J4219" s="3" t="s">
        <v>3829</v>
      </c>
      <c r="K4219" s="10" t="s">
        <v>3830</v>
      </c>
    </row>
    <row r="4220" spans="1:11" s="36" customFormat="1" ht="22.5" hidden="1" customHeight="1" x14ac:dyDescent="0.25">
      <c r="A4220" s="35">
        <v>2024</v>
      </c>
      <c r="B4220" s="35" t="s">
        <v>159</v>
      </c>
      <c r="C4220" s="63">
        <v>45657</v>
      </c>
      <c r="D4220" s="146" t="s">
        <v>3822</v>
      </c>
      <c r="E4220" s="69" t="s">
        <v>71</v>
      </c>
      <c r="F4220" s="25"/>
      <c r="G4220" s="25">
        <v>2500</v>
      </c>
      <c r="H4220" s="70">
        <f t="shared" si="69"/>
        <v>13437.070000000138</v>
      </c>
      <c r="I4220" s="36" t="s">
        <v>3823</v>
      </c>
      <c r="J4220" s="35" t="s">
        <v>3871</v>
      </c>
      <c r="K4220" s="146"/>
    </row>
    <row r="4221" spans="1:11" s="24" customFormat="1" ht="22.5" hidden="1" customHeight="1" thickBot="1" x14ac:dyDescent="0.3">
      <c r="A4221" s="34">
        <v>2024</v>
      </c>
      <c r="B4221" s="34" t="s">
        <v>159</v>
      </c>
      <c r="C4221" s="19">
        <v>45657</v>
      </c>
      <c r="D4221" s="166" t="s">
        <v>313</v>
      </c>
      <c r="E4221" s="169" t="s">
        <v>99</v>
      </c>
      <c r="F4221" s="21">
        <v>30000</v>
      </c>
      <c r="G4221" s="21"/>
      <c r="H4221" s="22">
        <f t="shared" si="69"/>
        <v>43437.070000000138</v>
      </c>
      <c r="J4221" s="34" t="s">
        <v>3826</v>
      </c>
      <c r="K4221" s="20"/>
    </row>
    <row r="4222" spans="1:11" ht="22.5" hidden="1" customHeight="1" x14ac:dyDescent="0.25">
      <c r="A4222" s="3">
        <v>2025</v>
      </c>
      <c r="B4222" s="3" t="s">
        <v>104</v>
      </c>
      <c r="C4222" s="5">
        <v>45660</v>
      </c>
      <c r="D4222" s="164" t="s">
        <v>608</v>
      </c>
      <c r="E4222" s="110" t="s">
        <v>22</v>
      </c>
      <c r="F4222" s="2">
        <v>3650</v>
      </c>
      <c r="H4222" s="4">
        <f t="shared" ref="H4222:H4253" si="70">H4221+F4222-G4222</f>
        <v>47087.070000000138</v>
      </c>
      <c r="J4222" s="3" t="s">
        <v>3831</v>
      </c>
    </row>
    <row r="4223" spans="1:11" ht="22.5" hidden="1" customHeight="1" x14ac:dyDescent="0.25">
      <c r="A4223" s="3">
        <v>2025</v>
      </c>
      <c r="B4223" s="3" t="s">
        <v>104</v>
      </c>
      <c r="C4223" s="5">
        <v>45662</v>
      </c>
      <c r="D4223" s="164" t="s">
        <v>3308</v>
      </c>
      <c r="E4223" s="110" t="s">
        <v>22</v>
      </c>
      <c r="F4223" s="2">
        <v>3500</v>
      </c>
      <c r="H4223" s="4">
        <f t="shared" si="70"/>
        <v>50587.070000000138</v>
      </c>
      <c r="J4223" s="3" t="s">
        <v>3832</v>
      </c>
    </row>
    <row r="4224" spans="1:11" ht="22.5" hidden="1" customHeight="1" x14ac:dyDescent="0.25">
      <c r="A4224" s="3">
        <v>2025</v>
      </c>
      <c r="B4224" s="3" t="s">
        <v>104</v>
      </c>
      <c r="C4224" s="5">
        <v>45663</v>
      </c>
      <c r="D4224" s="164" t="s">
        <v>613</v>
      </c>
      <c r="E4224" s="110" t="s">
        <v>22</v>
      </c>
      <c r="F4224" s="2">
        <v>30780</v>
      </c>
      <c r="H4224" s="4">
        <f t="shared" si="70"/>
        <v>81367.070000000138</v>
      </c>
      <c r="J4224" s="3" t="s">
        <v>3840</v>
      </c>
      <c r="K4224" s="10" t="s">
        <v>3839</v>
      </c>
    </row>
    <row r="4225" spans="1:11" ht="22.5" hidden="1" customHeight="1" x14ac:dyDescent="0.25">
      <c r="A4225" s="3">
        <v>2025</v>
      </c>
      <c r="B4225" s="3" t="s">
        <v>104</v>
      </c>
      <c r="C4225" s="5">
        <v>45664</v>
      </c>
      <c r="D4225" s="164" t="s">
        <v>86</v>
      </c>
      <c r="E4225" s="110" t="s">
        <v>99</v>
      </c>
      <c r="G4225" s="2">
        <v>10089.4</v>
      </c>
      <c r="H4225" s="4">
        <f t="shared" si="70"/>
        <v>71277.670000000144</v>
      </c>
      <c r="J4225" s="3" t="s">
        <v>3838</v>
      </c>
    </row>
    <row r="4226" spans="1:11" ht="22.5" hidden="1" customHeight="1" x14ac:dyDescent="0.25">
      <c r="A4226" s="3">
        <v>2025</v>
      </c>
      <c r="B4226" s="3" t="s">
        <v>104</v>
      </c>
      <c r="C4226" s="5">
        <v>45664</v>
      </c>
      <c r="D4226" s="164" t="s">
        <v>323</v>
      </c>
      <c r="E4226" s="110" t="s">
        <v>99</v>
      </c>
      <c r="G4226" s="2">
        <v>5000</v>
      </c>
      <c r="H4226" s="4">
        <f t="shared" si="70"/>
        <v>66277.670000000144</v>
      </c>
      <c r="J4226" s="3" t="s">
        <v>3837</v>
      </c>
    </row>
    <row r="4227" spans="1:11" ht="22.5" hidden="1" customHeight="1" x14ac:dyDescent="0.25">
      <c r="A4227" s="3">
        <v>2025</v>
      </c>
      <c r="B4227" s="3" t="s">
        <v>104</v>
      </c>
      <c r="C4227" s="5">
        <v>45667</v>
      </c>
      <c r="D4227" s="164" t="s">
        <v>404</v>
      </c>
      <c r="E4227" s="110" t="s">
        <v>71</v>
      </c>
      <c r="G4227" s="110">
        <v>6450</v>
      </c>
      <c r="H4227" s="4">
        <f t="shared" si="70"/>
        <v>59827.670000000144</v>
      </c>
      <c r="J4227" s="3" t="s">
        <v>3849</v>
      </c>
    </row>
    <row r="4228" spans="1:11" ht="22.5" hidden="1" customHeight="1" x14ac:dyDescent="0.25">
      <c r="A4228" s="3">
        <v>2025</v>
      </c>
      <c r="B4228" s="3" t="s">
        <v>104</v>
      </c>
      <c r="C4228" s="5">
        <v>45667</v>
      </c>
      <c r="D4228" s="164" t="s">
        <v>611</v>
      </c>
      <c r="E4228" s="110" t="s">
        <v>71</v>
      </c>
      <c r="G4228" s="110">
        <v>1427</v>
      </c>
      <c r="H4228" s="4">
        <f t="shared" si="70"/>
        <v>58400.670000000144</v>
      </c>
      <c r="J4228" s="3" t="s">
        <v>3850</v>
      </c>
    </row>
    <row r="4229" spans="1:11" ht="22.5" hidden="1" customHeight="1" x14ac:dyDescent="0.25">
      <c r="A4229" s="3">
        <v>2025</v>
      </c>
      <c r="B4229" s="3" t="s">
        <v>104</v>
      </c>
      <c r="C4229" s="5">
        <v>45667</v>
      </c>
      <c r="D4229" s="164" t="s">
        <v>25</v>
      </c>
      <c r="E4229" s="110" t="s">
        <v>71</v>
      </c>
      <c r="G4229" s="110">
        <v>23250</v>
      </c>
      <c r="H4229" s="4">
        <f t="shared" si="70"/>
        <v>35150.670000000144</v>
      </c>
      <c r="J4229" s="3" t="s">
        <v>3852</v>
      </c>
      <c r="K4229" s="10" t="s">
        <v>3851</v>
      </c>
    </row>
    <row r="4230" spans="1:11" ht="22.5" hidden="1" customHeight="1" x14ac:dyDescent="0.25">
      <c r="A4230" s="3">
        <v>2025</v>
      </c>
      <c r="B4230" s="3" t="s">
        <v>104</v>
      </c>
      <c r="C4230" s="5">
        <v>45667</v>
      </c>
      <c r="D4230" s="164" t="s">
        <v>484</v>
      </c>
      <c r="E4230" s="110" t="s">
        <v>71</v>
      </c>
      <c r="G4230" s="110">
        <v>1450</v>
      </c>
      <c r="H4230" s="4">
        <f t="shared" si="70"/>
        <v>33700.670000000144</v>
      </c>
      <c r="J4230" s="3" t="s">
        <v>3853</v>
      </c>
    </row>
    <row r="4231" spans="1:11" ht="22.5" hidden="1" customHeight="1" x14ac:dyDescent="0.25">
      <c r="A4231" s="3">
        <v>2025</v>
      </c>
      <c r="B4231" s="3" t="s">
        <v>104</v>
      </c>
      <c r="C4231" s="5">
        <v>45667</v>
      </c>
      <c r="D4231" s="164" t="s">
        <v>313</v>
      </c>
      <c r="E4231" s="110" t="s">
        <v>99</v>
      </c>
      <c r="F4231" s="2">
        <v>50000</v>
      </c>
      <c r="H4231" s="4">
        <f t="shared" si="70"/>
        <v>83700.670000000144</v>
      </c>
      <c r="J4231" s="3" t="s">
        <v>3843</v>
      </c>
    </row>
    <row r="4232" spans="1:11" ht="22.5" hidden="1" customHeight="1" x14ac:dyDescent="0.25">
      <c r="A4232" s="3">
        <v>2025</v>
      </c>
      <c r="B4232" s="3" t="s">
        <v>104</v>
      </c>
      <c r="C4232" s="5">
        <v>45667</v>
      </c>
      <c r="D4232" s="164" t="s">
        <v>3192</v>
      </c>
      <c r="E4232" s="110" t="s">
        <v>71</v>
      </c>
      <c r="G4232" s="110">
        <v>2690</v>
      </c>
      <c r="H4232" s="4">
        <f t="shared" si="70"/>
        <v>81010.670000000144</v>
      </c>
      <c r="J4232" s="3" t="s">
        <v>3854</v>
      </c>
    </row>
    <row r="4233" spans="1:11" ht="22.5" hidden="1" customHeight="1" x14ac:dyDescent="0.25">
      <c r="A4233" s="3">
        <v>2025</v>
      </c>
      <c r="B4233" s="3" t="s">
        <v>104</v>
      </c>
      <c r="C4233" s="5">
        <v>45667</v>
      </c>
      <c r="D4233" s="164" t="s">
        <v>3767</v>
      </c>
      <c r="E4233" s="110" t="s">
        <v>22</v>
      </c>
      <c r="F4233" s="2">
        <v>1400</v>
      </c>
      <c r="H4233" s="4">
        <f t="shared" si="70"/>
        <v>82410.670000000144</v>
      </c>
      <c r="J4233" s="3" t="s">
        <v>3848</v>
      </c>
    </row>
    <row r="4234" spans="1:11" ht="22.5" hidden="1" customHeight="1" x14ac:dyDescent="0.25">
      <c r="A4234" s="3">
        <v>2025</v>
      </c>
      <c r="B4234" s="3" t="s">
        <v>104</v>
      </c>
      <c r="C4234" s="5">
        <v>45667</v>
      </c>
      <c r="D4234" s="164" t="s">
        <v>3841</v>
      </c>
      <c r="E4234" s="110" t="s">
        <v>71</v>
      </c>
      <c r="G4234" s="110">
        <v>4169.2</v>
      </c>
      <c r="H4234" s="4">
        <f t="shared" si="70"/>
        <v>78241.470000000147</v>
      </c>
      <c r="J4234" s="3" t="s">
        <v>3856</v>
      </c>
      <c r="K4234" s="10" t="s">
        <v>3855</v>
      </c>
    </row>
    <row r="4235" spans="1:11" ht="22.5" hidden="1" customHeight="1" x14ac:dyDescent="0.25">
      <c r="A4235" s="3">
        <v>2025</v>
      </c>
      <c r="B4235" s="3" t="s">
        <v>104</v>
      </c>
      <c r="C4235" s="5">
        <v>45667</v>
      </c>
      <c r="D4235" s="164" t="s">
        <v>1842</v>
      </c>
      <c r="E4235" s="110" t="s">
        <v>71</v>
      </c>
      <c r="G4235" s="110">
        <v>1680.96</v>
      </c>
      <c r="H4235" s="4">
        <f t="shared" si="70"/>
        <v>76560.51000000014</v>
      </c>
      <c r="J4235" s="3" t="s">
        <v>3857</v>
      </c>
    </row>
    <row r="4236" spans="1:11" ht="22.5" hidden="1" customHeight="1" x14ac:dyDescent="0.25">
      <c r="A4236" s="3">
        <v>2025</v>
      </c>
      <c r="B4236" s="3" t="s">
        <v>104</v>
      </c>
      <c r="C4236" s="5">
        <v>45667</v>
      </c>
      <c r="D4236" s="164" t="s">
        <v>3842</v>
      </c>
      <c r="E4236" s="110" t="s">
        <v>71</v>
      </c>
      <c r="G4236" s="110">
        <v>10125.549999999999</v>
      </c>
      <c r="H4236" s="4">
        <f t="shared" si="70"/>
        <v>66434.960000000137</v>
      </c>
      <c r="J4236" s="3" t="s">
        <v>3858</v>
      </c>
    </row>
    <row r="4237" spans="1:11" ht="22.5" hidden="1" customHeight="1" x14ac:dyDescent="0.25">
      <c r="A4237" s="3">
        <v>2025</v>
      </c>
      <c r="B4237" s="3" t="s">
        <v>104</v>
      </c>
      <c r="C4237" s="5">
        <v>45667</v>
      </c>
      <c r="D4237" s="164" t="s">
        <v>111</v>
      </c>
      <c r="E4237" s="110" t="s">
        <v>71</v>
      </c>
      <c r="G4237" s="110">
        <v>600</v>
      </c>
      <c r="H4237" s="4">
        <f t="shared" si="70"/>
        <v>65834.960000000137</v>
      </c>
      <c r="J4237" s="3" t="s">
        <v>3860</v>
      </c>
      <c r="K4237" s="10" t="s">
        <v>3859</v>
      </c>
    </row>
    <row r="4238" spans="1:11" ht="22.5" hidden="1" customHeight="1" x14ac:dyDescent="0.25">
      <c r="A4238" s="3">
        <v>2025</v>
      </c>
      <c r="B4238" s="3" t="s">
        <v>104</v>
      </c>
      <c r="C4238" s="5">
        <v>45667</v>
      </c>
      <c r="D4238" s="164" t="s">
        <v>615</v>
      </c>
      <c r="E4238" s="110" t="s">
        <v>99</v>
      </c>
      <c r="G4238" s="2">
        <v>600</v>
      </c>
      <c r="H4238" s="4">
        <f t="shared" si="70"/>
        <v>65234.960000000137</v>
      </c>
      <c r="J4238" s="3" t="s">
        <v>3867</v>
      </c>
    </row>
    <row r="4239" spans="1:11" ht="22.5" hidden="1" customHeight="1" x14ac:dyDescent="0.25">
      <c r="A4239" s="3">
        <v>2025</v>
      </c>
      <c r="B4239" s="3" t="s">
        <v>104</v>
      </c>
      <c r="C4239" s="5">
        <v>45667</v>
      </c>
      <c r="D4239" s="164" t="s">
        <v>462</v>
      </c>
      <c r="E4239" s="110" t="s">
        <v>71</v>
      </c>
      <c r="G4239" s="110">
        <v>6000</v>
      </c>
      <c r="H4239" s="4">
        <f t="shared" si="70"/>
        <v>59234.960000000137</v>
      </c>
      <c r="J4239" s="3" t="s">
        <v>3861</v>
      </c>
    </row>
    <row r="4240" spans="1:11" ht="22.5" hidden="1" customHeight="1" x14ac:dyDescent="0.25">
      <c r="A4240" s="3">
        <v>2025</v>
      </c>
      <c r="B4240" s="3" t="s">
        <v>104</v>
      </c>
      <c r="C4240" s="5">
        <v>45667</v>
      </c>
      <c r="D4240" s="164" t="s">
        <v>506</v>
      </c>
      <c r="E4240" s="110" t="s">
        <v>71</v>
      </c>
      <c r="G4240" s="110">
        <v>1015</v>
      </c>
      <c r="H4240" s="4">
        <f t="shared" si="70"/>
        <v>58219.960000000137</v>
      </c>
      <c r="J4240" s="3" t="s">
        <v>3862</v>
      </c>
    </row>
    <row r="4241" spans="1:11" ht="22.5" hidden="1" customHeight="1" x14ac:dyDescent="0.25">
      <c r="A4241" s="3">
        <v>2025</v>
      </c>
      <c r="B4241" s="3" t="s">
        <v>104</v>
      </c>
      <c r="C4241" s="5">
        <v>45667</v>
      </c>
      <c r="D4241" s="164" t="s">
        <v>376</v>
      </c>
      <c r="E4241" s="110" t="s">
        <v>71</v>
      </c>
      <c r="G4241" s="2">
        <v>1200</v>
      </c>
      <c r="H4241" s="4">
        <f t="shared" si="70"/>
        <v>57019.960000000137</v>
      </c>
      <c r="J4241" s="3" t="s">
        <v>3868</v>
      </c>
    </row>
    <row r="4242" spans="1:11" ht="22.5" hidden="1" customHeight="1" x14ac:dyDescent="0.25">
      <c r="A4242" s="3">
        <v>2025</v>
      </c>
      <c r="B4242" s="3" t="s">
        <v>104</v>
      </c>
      <c r="C4242" s="5">
        <v>45667</v>
      </c>
      <c r="D4242" s="164" t="s">
        <v>502</v>
      </c>
      <c r="E4242" s="110" t="s">
        <v>71</v>
      </c>
      <c r="G4242" s="110">
        <v>60</v>
      </c>
      <c r="H4242" s="4">
        <f t="shared" si="70"/>
        <v>56959.960000000137</v>
      </c>
      <c r="J4242" s="3" t="s">
        <v>3863</v>
      </c>
    </row>
    <row r="4243" spans="1:11" ht="22.5" hidden="1" customHeight="1" x14ac:dyDescent="0.25">
      <c r="A4243" s="3">
        <v>2025</v>
      </c>
      <c r="B4243" s="3" t="s">
        <v>104</v>
      </c>
      <c r="C4243" s="5">
        <v>45667</v>
      </c>
      <c r="D4243" s="164" t="s">
        <v>513</v>
      </c>
      <c r="E4243" s="110" t="s">
        <v>71</v>
      </c>
      <c r="G4243" s="110">
        <v>5157</v>
      </c>
      <c r="H4243" s="4">
        <f t="shared" si="70"/>
        <v>51802.960000000137</v>
      </c>
      <c r="J4243" s="3" t="s">
        <v>3864</v>
      </c>
      <c r="K4243" s="10" t="s">
        <v>3865</v>
      </c>
    </row>
    <row r="4244" spans="1:11" ht="22.5" hidden="1" customHeight="1" x14ac:dyDescent="0.25">
      <c r="A4244" s="3">
        <v>2025</v>
      </c>
      <c r="B4244" s="3" t="s">
        <v>104</v>
      </c>
      <c r="C4244" s="5">
        <v>45667</v>
      </c>
      <c r="D4244" s="164" t="s">
        <v>541</v>
      </c>
      <c r="E4244" s="110" t="s">
        <v>71</v>
      </c>
      <c r="G4244" s="110">
        <v>5906.8</v>
      </c>
      <c r="H4244" s="4">
        <f t="shared" si="70"/>
        <v>45896.160000000134</v>
      </c>
      <c r="J4244" s="3" t="s">
        <v>3866</v>
      </c>
    </row>
    <row r="4245" spans="1:11" ht="22.5" hidden="1" customHeight="1" x14ac:dyDescent="0.25">
      <c r="A4245" s="3">
        <v>2025</v>
      </c>
      <c r="B4245" s="3" t="s">
        <v>104</v>
      </c>
      <c r="C4245" s="5">
        <v>45671</v>
      </c>
      <c r="D4245" s="164" t="s">
        <v>112</v>
      </c>
      <c r="E4245" s="110" t="s">
        <v>99</v>
      </c>
      <c r="G4245" s="2">
        <v>37.200000000000003</v>
      </c>
      <c r="H4245" s="4">
        <f t="shared" si="70"/>
        <v>45858.960000000137</v>
      </c>
      <c r="J4245" s="3" t="s">
        <v>3882</v>
      </c>
    </row>
    <row r="4246" spans="1:11" ht="22.5" hidden="1" customHeight="1" x14ac:dyDescent="0.25">
      <c r="A4246" s="3">
        <v>2025</v>
      </c>
      <c r="B4246" s="3" t="s">
        <v>104</v>
      </c>
      <c r="C4246" s="5">
        <v>45671</v>
      </c>
      <c r="D4246" s="164" t="s">
        <v>42</v>
      </c>
      <c r="E4246" s="110" t="s">
        <v>99</v>
      </c>
      <c r="G4246" s="25">
        <v>2880</v>
      </c>
      <c r="H4246" s="4">
        <f t="shared" si="70"/>
        <v>42978.960000000137</v>
      </c>
      <c r="J4246" s="3" t="s">
        <v>3886</v>
      </c>
    </row>
    <row r="4247" spans="1:11" ht="22.5" hidden="1" customHeight="1" x14ac:dyDescent="0.25">
      <c r="A4247" s="3">
        <v>2025</v>
      </c>
      <c r="B4247" s="3" t="s">
        <v>104</v>
      </c>
      <c r="C4247" s="5">
        <v>45671</v>
      </c>
      <c r="D4247" s="164" t="s">
        <v>35</v>
      </c>
      <c r="E4247" s="110" t="s">
        <v>99</v>
      </c>
      <c r="G4247" s="2">
        <v>216</v>
      </c>
      <c r="H4247" s="4">
        <f t="shared" si="70"/>
        <v>42762.960000000137</v>
      </c>
      <c r="J4247" s="3" t="s">
        <v>3881</v>
      </c>
    </row>
    <row r="4248" spans="1:11" ht="22.5" hidden="1" customHeight="1" x14ac:dyDescent="0.25">
      <c r="A4248" s="3">
        <v>2025</v>
      </c>
      <c r="B4248" s="3" t="s">
        <v>104</v>
      </c>
      <c r="C4248" s="5">
        <v>45671</v>
      </c>
      <c r="D4248" s="164" t="s">
        <v>323</v>
      </c>
      <c r="E4248" s="110" t="s">
        <v>99</v>
      </c>
      <c r="G4248" s="2">
        <v>5000</v>
      </c>
      <c r="H4248" s="4">
        <f t="shared" si="70"/>
        <v>37762.960000000137</v>
      </c>
      <c r="J4248" s="3" t="s">
        <v>3874</v>
      </c>
    </row>
    <row r="4249" spans="1:11" ht="22.5" hidden="1" customHeight="1" x14ac:dyDescent="0.25">
      <c r="A4249" s="3">
        <v>2025</v>
      </c>
      <c r="B4249" s="3" t="s">
        <v>104</v>
      </c>
      <c r="C4249" s="5">
        <v>45671</v>
      </c>
      <c r="D4249" s="164" t="s">
        <v>30</v>
      </c>
      <c r="E4249" s="110" t="s">
        <v>99</v>
      </c>
      <c r="G4249" s="2">
        <v>239.8</v>
      </c>
      <c r="H4249" s="4">
        <f t="shared" si="70"/>
        <v>37523.160000000134</v>
      </c>
      <c r="J4249" s="3" t="s">
        <v>3883</v>
      </c>
    </row>
    <row r="4250" spans="1:11" ht="22.5" hidden="1" customHeight="1" x14ac:dyDescent="0.25">
      <c r="A4250" s="3">
        <v>2025</v>
      </c>
      <c r="B4250" s="3" t="s">
        <v>104</v>
      </c>
      <c r="C4250" s="5">
        <v>45672</v>
      </c>
      <c r="D4250" s="164" t="s">
        <v>3872</v>
      </c>
      <c r="E4250" s="110" t="s">
        <v>22</v>
      </c>
      <c r="F4250" s="2">
        <v>3604</v>
      </c>
      <c r="H4250" s="4">
        <f t="shared" si="70"/>
        <v>41127.160000000134</v>
      </c>
      <c r="J4250" s="3" t="s">
        <v>3877</v>
      </c>
    </row>
    <row r="4251" spans="1:11" ht="22.5" hidden="1" customHeight="1" x14ac:dyDescent="0.25">
      <c r="A4251" s="3">
        <v>2025</v>
      </c>
      <c r="B4251" s="3" t="s">
        <v>104</v>
      </c>
      <c r="C4251" s="5">
        <v>45672</v>
      </c>
      <c r="D4251" s="164" t="s">
        <v>158</v>
      </c>
      <c r="E4251" s="110" t="s">
        <v>22</v>
      </c>
      <c r="F4251" s="2">
        <v>5000</v>
      </c>
      <c r="H4251" s="4">
        <f t="shared" si="70"/>
        <v>46127.160000000134</v>
      </c>
      <c r="J4251" s="3" t="s">
        <v>3876</v>
      </c>
    </row>
    <row r="4252" spans="1:11" ht="22.5" hidden="1" customHeight="1" x14ac:dyDescent="0.25">
      <c r="A4252" s="3">
        <v>2025</v>
      </c>
      <c r="B4252" s="3" t="s">
        <v>104</v>
      </c>
      <c r="C4252" s="5">
        <v>45672</v>
      </c>
      <c r="D4252" s="164" t="s">
        <v>151</v>
      </c>
      <c r="E4252" s="110" t="s">
        <v>22</v>
      </c>
      <c r="F4252" s="2">
        <v>4050</v>
      </c>
      <c r="H4252" s="4">
        <f t="shared" si="70"/>
        <v>50177.160000000134</v>
      </c>
      <c r="J4252" s="3" t="s">
        <v>3875</v>
      </c>
    </row>
    <row r="4253" spans="1:11" ht="22.5" hidden="1" customHeight="1" x14ac:dyDescent="0.25">
      <c r="A4253" s="3">
        <v>2025</v>
      </c>
      <c r="B4253" s="3" t="s">
        <v>104</v>
      </c>
      <c r="C4253" s="5">
        <v>45675</v>
      </c>
      <c r="D4253" s="164" t="s">
        <v>461</v>
      </c>
      <c r="E4253" s="110" t="s">
        <v>22</v>
      </c>
      <c r="F4253" s="2">
        <v>11077</v>
      </c>
      <c r="H4253" s="4">
        <f t="shared" si="70"/>
        <v>61254.160000000134</v>
      </c>
      <c r="J4253" s="3" t="s">
        <v>3965</v>
      </c>
      <c r="K4253" s="10" t="s">
        <v>3963</v>
      </c>
    </row>
    <row r="4254" spans="1:11" ht="22.5" hidden="1" customHeight="1" x14ac:dyDescent="0.25">
      <c r="A4254" s="3">
        <v>2025</v>
      </c>
      <c r="B4254" s="3" t="s">
        <v>104</v>
      </c>
      <c r="C4254" s="5">
        <v>45675</v>
      </c>
      <c r="D4254" s="164" t="s">
        <v>3362</v>
      </c>
      <c r="E4254" s="110" t="s">
        <v>71</v>
      </c>
      <c r="G4254" s="110">
        <v>14582.71</v>
      </c>
      <c r="H4254" s="4">
        <f t="shared" ref="H4254:H4285" si="71">H4253+F4254-G4254</f>
        <v>46671.450000000135</v>
      </c>
      <c r="J4254" s="3" t="s">
        <v>3890</v>
      </c>
      <c r="K4254" s="10" t="s">
        <v>3896</v>
      </c>
    </row>
    <row r="4255" spans="1:11" ht="22.5" hidden="1" customHeight="1" x14ac:dyDescent="0.25">
      <c r="A4255" s="3">
        <v>2025</v>
      </c>
      <c r="B4255" s="3" t="s">
        <v>104</v>
      </c>
      <c r="C4255" s="5">
        <v>45675</v>
      </c>
      <c r="D4255" s="164" t="s">
        <v>313</v>
      </c>
      <c r="E4255" s="110" t="s">
        <v>99</v>
      </c>
      <c r="F4255" s="2">
        <v>80000</v>
      </c>
      <c r="H4255" s="4">
        <f t="shared" si="71"/>
        <v>126671.45000000013</v>
      </c>
      <c r="J4255" s="3" t="s">
        <v>3887</v>
      </c>
    </row>
    <row r="4256" spans="1:11" ht="22.5" hidden="1" customHeight="1" x14ac:dyDescent="0.25">
      <c r="A4256" s="3">
        <v>2025</v>
      </c>
      <c r="B4256" s="3" t="s">
        <v>104</v>
      </c>
      <c r="C4256" s="5">
        <v>45675</v>
      </c>
      <c r="D4256" s="164" t="s">
        <v>3884</v>
      </c>
      <c r="E4256" s="110" t="s">
        <v>71</v>
      </c>
      <c r="G4256" s="110">
        <v>8820.65</v>
      </c>
      <c r="H4256" s="4">
        <f t="shared" si="71"/>
        <v>117850.80000000013</v>
      </c>
      <c r="J4256" s="3" t="s">
        <v>3891</v>
      </c>
    </row>
    <row r="4257" spans="1:11" ht="22.5" hidden="1" customHeight="1" x14ac:dyDescent="0.25">
      <c r="A4257" s="3">
        <v>2025</v>
      </c>
      <c r="B4257" s="3" t="s">
        <v>104</v>
      </c>
      <c r="C4257" s="5">
        <v>45675</v>
      </c>
      <c r="D4257" s="164" t="s">
        <v>3842</v>
      </c>
      <c r="E4257" s="110" t="s">
        <v>71</v>
      </c>
      <c r="G4257" s="110">
        <v>8592.42</v>
      </c>
      <c r="H4257" s="4">
        <f t="shared" si="71"/>
        <v>109258.38000000014</v>
      </c>
      <c r="J4257" s="3" t="s">
        <v>3892</v>
      </c>
    </row>
    <row r="4258" spans="1:11" ht="22.5" hidden="1" customHeight="1" x14ac:dyDescent="0.25">
      <c r="A4258" s="3">
        <v>2025</v>
      </c>
      <c r="B4258" s="3" t="s">
        <v>104</v>
      </c>
      <c r="C4258" s="5">
        <v>45675</v>
      </c>
      <c r="D4258" s="164" t="s">
        <v>405</v>
      </c>
      <c r="E4258" s="110" t="s">
        <v>71</v>
      </c>
      <c r="G4258" s="110">
        <v>39216.25</v>
      </c>
      <c r="H4258" s="4">
        <f t="shared" si="71"/>
        <v>70042.130000000136</v>
      </c>
      <c r="J4258" s="3" t="s">
        <v>3893</v>
      </c>
      <c r="K4258" s="10" t="s">
        <v>3897</v>
      </c>
    </row>
    <row r="4259" spans="1:11" ht="22.5" hidden="1" customHeight="1" x14ac:dyDescent="0.25">
      <c r="A4259" s="3">
        <v>2025</v>
      </c>
      <c r="B4259" s="3" t="s">
        <v>104</v>
      </c>
      <c r="C4259" s="5">
        <v>45675</v>
      </c>
      <c r="D4259" s="164" t="s">
        <v>573</v>
      </c>
      <c r="E4259" s="110" t="s">
        <v>71</v>
      </c>
      <c r="G4259" s="110">
        <v>2480</v>
      </c>
      <c r="H4259" s="4">
        <f t="shared" si="71"/>
        <v>67562.130000000136</v>
      </c>
      <c r="J4259" s="3" t="s">
        <v>3894</v>
      </c>
    </row>
    <row r="4260" spans="1:11" ht="22.5" hidden="1" customHeight="1" x14ac:dyDescent="0.25">
      <c r="A4260" s="3">
        <v>2025</v>
      </c>
      <c r="B4260" s="3" t="s">
        <v>104</v>
      </c>
      <c r="C4260" s="5">
        <v>45675</v>
      </c>
      <c r="D4260" s="164" t="s">
        <v>3885</v>
      </c>
      <c r="E4260" s="110" t="s">
        <v>99</v>
      </c>
      <c r="G4260" s="69">
        <v>5340</v>
      </c>
      <c r="H4260" s="4">
        <f t="shared" si="71"/>
        <v>62222.130000000136</v>
      </c>
      <c r="I4260" s="36" t="s">
        <v>3909</v>
      </c>
      <c r="J4260" s="3" t="s">
        <v>4537</v>
      </c>
    </row>
    <row r="4261" spans="1:11" ht="22.5" hidden="1" customHeight="1" x14ac:dyDescent="0.25">
      <c r="A4261" s="3">
        <v>2025</v>
      </c>
      <c r="B4261" s="3" t="s">
        <v>104</v>
      </c>
      <c r="C4261" s="5">
        <v>45677</v>
      </c>
      <c r="D4261" s="164" t="s">
        <v>1211</v>
      </c>
      <c r="E4261" s="110" t="s">
        <v>71</v>
      </c>
      <c r="G4261" s="2">
        <v>32183.84</v>
      </c>
      <c r="H4261" s="4">
        <f t="shared" si="71"/>
        <v>30038.290000000135</v>
      </c>
      <c r="J4261" s="3" t="s">
        <v>3895</v>
      </c>
    </row>
    <row r="4262" spans="1:11" ht="22.5" hidden="1" customHeight="1" x14ac:dyDescent="0.25">
      <c r="A4262" s="3">
        <v>2025</v>
      </c>
      <c r="B4262" s="3" t="s">
        <v>104</v>
      </c>
      <c r="C4262" s="5">
        <v>45678</v>
      </c>
      <c r="D4262" s="164" t="s">
        <v>3083</v>
      </c>
      <c r="E4262" s="110" t="s">
        <v>22</v>
      </c>
      <c r="F4262" s="2">
        <v>1198.75</v>
      </c>
      <c r="H4262" s="4">
        <f t="shared" si="71"/>
        <v>31237.040000000135</v>
      </c>
      <c r="J4262" s="3" t="s">
        <v>3907</v>
      </c>
      <c r="K4262" s="10" t="s">
        <v>3906</v>
      </c>
    </row>
    <row r="4263" spans="1:11" ht="22.5" hidden="1" customHeight="1" x14ac:dyDescent="0.25">
      <c r="A4263" s="3">
        <v>2025</v>
      </c>
      <c r="B4263" s="3" t="s">
        <v>104</v>
      </c>
      <c r="C4263" s="5">
        <v>45678</v>
      </c>
      <c r="D4263" s="164" t="s">
        <v>3519</v>
      </c>
      <c r="E4263" s="110" t="s">
        <v>71</v>
      </c>
      <c r="G4263" s="2">
        <v>340</v>
      </c>
      <c r="H4263" s="4">
        <f t="shared" si="71"/>
        <v>30897.040000000135</v>
      </c>
      <c r="J4263" s="3" t="s">
        <v>3904</v>
      </c>
    </row>
    <row r="4264" spans="1:11" ht="22.5" hidden="1" customHeight="1" x14ac:dyDescent="0.25">
      <c r="A4264" s="3">
        <v>2025</v>
      </c>
      <c r="B4264" s="3" t="s">
        <v>104</v>
      </c>
      <c r="C4264" s="5">
        <v>45678</v>
      </c>
      <c r="D4264" s="164" t="s">
        <v>183</v>
      </c>
      <c r="E4264" s="110" t="s">
        <v>22</v>
      </c>
      <c r="F4264" s="2">
        <v>6160.2</v>
      </c>
      <c r="H4264" s="4">
        <f t="shared" si="71"/>
        <v>37057.240000000136</v>
      </c>
      <c r="J4264" s="3" t="s">
        <v>3903</v>
      </c>
      <c r="K4264" s="10" t="s">
        <v>3902</v>
      </c>
    </row>
    <row r="4265" spans="1:11" ht="22.5" hidden="1" customHeight="1" x14ac:dyDescent="0.25">
      <c r="A4265" s="3">
        <v>2025</v>
      </c>
      <c r="B4265" s="3" t="s">
        <v>104</v>
      </c>
      <c r="C4265" s="5">
        <v>45678</v>
      </c>
      <c r="D4265" s="164" t="s">
        <v>538</v>
      </c>
      <c r="E4265" s="110" t="s">
        <v>22</v>
      </c>
      <c r="F4265" s="2">
        <v>5600</v>
      </c>
      <c r="H4265" s="4">
        <f t="shared" si="71"/>
        <v>42657.240000000136</v>
      </c>
      <c r="J4265" s="3" t="s">
        <v>3940</v>
      </c>
    </row>
    <row r="4266" spans="1:11" ht="22.5" hidden="1" customHeight="1" x14ac:dyDescent="0.25">
      <c r="A4266" s="3">
        <v>2025</v>
      </c>
      <c r="B4266" s="3" t="s">
        <v>104</v>
      </c>
      <c r="C4266" s="5">
        <v>45679</v>
      </c>
      <c r="D4266" s="164" t="s">
        <v>3898</v>
      </c>
      <c r="E4266" s="110" t="s">
        <v>22</v>
      </c>
      <c r="F4266" s="2">
        <v>10664.13</v>
      </c>
      <c r="H4266" s="4">
        <f t="shared" si="71"/>
        <v>53321.370000000134</v>
      </c>
      <c r="J4266" s="3" t="s">
        <v>3908</v>
      </c>
    </row>
    <row r="4267" spans="1:11" ht="22.5" hidden="1" customHeight="1" x14ac:dyDescent="0.25">
      <c r="A4267" s="3">
        <v>2025</v>
      </c>
      <c r="B4267" s="3" t="s">
        <v>104</v>
      </c>
      <c r="C4267" s="5">
        <v>45679</v>
      </c>
      <c r="D4267" s="164" t="s">
        <v>323</v>
      </c>
      <c r="E4267" s="110" t="s">
        <v>99</v>
      </c>
      <c r="G4267" s="2">
        <v>5000</v>
      </c>
      <c r="H4267" s="4">
        <f t="shared" si="71"/>
        <v>48321.370000000134</v>
      </c>
      <c r="J4267" s="3" t="s">
        <v>3905</v>
      </c>
    </row>
    <row r="4268" spans="1:11" ht="22.5" hidden="1" customHeight="1" x14ac:dyDescent="0.25">
      <c r="A4268" s="3">
        <v>2025</v>
      </c>
      <c r="B4268" s="3" t="s">
        <v>104</v>
      </c>
      <c r="C4268" s="5">
        <v>45680</v>
      </c>
      <c r="D4268" s="164" t="s">
        <v>313</v>
      </c>
      <c r="E4268" s="110" t="s">
        <v>99</v>
      </c>
      <c r="F4268" s="2">
        <v>40000</v>
      </c>
      <c r="H4268" s="4">
        <f t="shared" si="71"/>
        <v>88321.370000000141</v>
      </c>
      <c r="J4268" s="3" t="s">
        <v>3901</v>
      </c>
    </row>
    <row r="4269" spans="1:11" ht="22.5" hidden="1" customHeight="1" x14ac:dyDescent="0.25">
      <c r="A4269" s="3">
        <v>2025</v>
      </c>
      <c r="B4269" s="3" t="s">
        <v>104</v>
      </c>
      <c r="C4269" s="5">
        <v>45680</v>
      </c>
      <c r="D4269" s="164" t="s">
        <v>359</v>
      </c>
      <c r="E4269" s="110" t="s">
        <v>22</v>
      </c>
      <c r="F4269" s="2">
        <v>12820</v>
      </c>
      <c r="H4269" s="4">
        <f t="shared" si="71"/>
        <v>101141.37000000014</v>
      </c>
      <c r="J4269" s="3" t="s">
        <v>3922</v>
      </c>
    </row>
    <row r="4270" spans="1:11" ht="22.5" hidden="1" customHeight="1" x14ac:dyDescent="0.25">
      <c r="A4270" s="3">
        <v>2025</v>
      </c>
      <c r="B4270" s="3" t="s">
        <v>104</v>
      </c>
      <c r="C4270" s="5">
        <v>45682</v>
      </c>
      <c r="D4270" s="164" t="s">
        <v>404</v>
      </c>
      <c r="E4270" s="110" t="s">
        <v>71</v>
      </c>
      <c r="G4270" s="110">
        <v>8420</v>
      </c>
      <c r="H4270" s="4">
        <f t="shared" si="71"/>
        <v>92721.370000000141</v>
      </c>
      <c r="J4270" s="3" t="s">
        <v>3925</v>
      </c>
    </row>
    <row r="4271" spans="1:11" ht="22.5" hidden="1" customHeight="1" x14ac:dyDescent="0.25">
      <c r="A4271" s="3">
        <v>2025</v>
      </c>
      <c r="B4271" s="3" t="s">
        <v>104</v>
      </c>
      <c r="C4271" s="5">
        <v>45682</v>
      </c>
      <c r="D4271" s="10" t="s">
        <v>3761</v>
      </c>
      <c r="E4271" s="3" t="s">
        <v>99</v>
      </c>
      <c r="F4271" s="2">
        <v>30000</v>
      </c>
      <c r="H4271" s="4">
        <f t="shared" si="71"/>
        <v>122721.37000000014</v>
      </c>
      <c r="J4271" s="3" t="s">
        <v>3942</v>
      </c>
    </row>
    <row r="4272" spans="1:11" ht="22.5" hidden="1" customHeight="1" x14ac:dyDescent="0.25">
      <c r="A4272" s="3">
        <v>2025</v>
      </c>
      <c r="B4272" s="3" t="s">
        <v>104</v>
      </c>
      <c r="C4272" s="5">
        <v>45682</v>
      </c>
      <c r="D4272" s="164" t="s">
        <v>562</v>
      </c>
      <c r="E4272" s="110" t="s">
        <v>71</v>
      </c>
      <c r="G4272" s="110">
        <v>377.5</v>
      </c>
      <c r="H4272" s="4">
        <f t="shared" si="71"/>
        <v>122343.87000000014</v>
      </c>
      <c r="J4272" s="3" t="s">
        <v>3926</v>
      </c>
    </row>
    <row r="4273" spans="1:11" ht="22.5" hidden="1" customHeight="1" x14ac:dyDescent="0.25">
      <c r="A4273" s="3">
        <v>2025</v>
      </c>
      <c r="B4273" s="3" t="s">
        <v>104</v>
      </c>
      <c r="C4273" s="5">
        <v>45682</v>
      </c>
      <c r="D4273" s="164" t="s">
        <v>2987</v>
      </c>
      <c r="E4273" s="110" t="s">
        <v>71</v>
      </c>
      <c r="G4273" s="110">
        <v>17597.71</v>
      </c>
      <c r="H4273" s="4">
        <f t="shared" si="71"/>
        <v>104746.16000000015</v>
      </c>
      <c r="J4273" s="3" t="s">
        <v>3928</v>
      </c>
      <c r="K4273" s="10" t="s">
        <v>3927</v>
      </c>
    </row>
    <row r="4274" spans="1:11" ht="22.5" hidden="1" customHeight="1" x14ac:dyDescent="0.25">
      <c r="A4274" s="3">
        <v>2025</v>
      </c>
      <c r="B4274" s="3" t="s">
        <v>104</v>
      </c>
      <c r="C4274" s="5">
        <v>45682</v>
      </c>
      <c r="D4274" s="164" t="s">
        <v>610</v>
      </c>
      <c r="E4274" s="110" t="s">
        <v>71</v>
      </c>
      <c r="G4274" s="110">
        <v>16830.16</v>
      </c>
      <c r="H4274" s="4">
        <f t="shared" si="71"/>
        <v>87916.000000000146</v>
      </c>
      <c r="J4274" s="3" t="s">
        <v>3929</v>
      </c>
    </row>
    <row r="4275" spans="1:11" ht="22.5" hidden="1" customHeight="1" x14ac:dyDescent="0.25">
      <c r="A4275" s="3">
        <v>2025</v>
      </c>
      <c r="B4275" s="3" t="s">
        <v>104</v>
      </c>
      <c r="C4275" s="5">
        <v>45682</v>
      </c>
      <c r="D4275" s="10" t="s">
        <v>513</v>
      </c>
      <c r="E4275" s="3" t="s">
        <v>71</v>
      </c>
      <c r="G4275" s="66">
        <v>2695</v>
      </c>
      <c r="H4275" s="4">
        <f t="shared" si="71"/>
        <v>85221.000000000146</v>
      </c>
      <c r="J4275" s="3" t="s">
        <v>3930</v>
      </c>
    </row>
    <row r="4276" spans="1:11" ht="22.5" hidden="1" customHeight="1" x14ac:dyDescent="0.25">
      <c r="A4276" s="3">
        <v>2025</v>
      </c>
      <c r="B4276" s="3" t="s">
        <v>104</v>
      </c>
      <c r="C4276" s="5">
        <v>45683</v>
      </c>
      <c r="D4276" s="164" t="s">
        <v>312</v>
      </c>
      <c r="E4276" s="110" t="s">
        <v>99</v>
      </c>
      <c r="G4276" s="2">
        <v>1</v>
      </c>
      <c r="H4276" s="4">
        <f t="shared" si="71"/>
        <v>85220.000000000146</v>
      </c>
      <c r="J4276" s="3" t="s">
        <v>3945</v>
      </c>
    </row>
    <row r="4277" spans="1:11" ht="22.5" hidden="1" customHeight="1" x14ac:dyDescent="0.25">
      <c r="A4277" s="3">
        <v>2025</v>
      </c>
      <c r="B4277" s="3" t="s">
        <v>104</v>
      </c>
      <c r="C4277" s="5">
        <v>45683</v>
      </c>
      <c r="D4277" s="10" t="s">
        <v>3911</v>
      </c>
      <c r="E4277" s="3" t="s">
        <v>99</v>
      </c>
      <c r="G4277" s="2">
        <v>1780</v>
      </c>
      <c r="H4277" s="4">
        <f t="shared" si="71"/>
        <v>83440.000000000146</v>
      </c>
      <c r="J4277" s="3" t="s">
        <v>3961</v>
      </c>
    </row>
    <row r="4278" spans="1:11" ht="22.5" hidden="1" customHeight="1" x14ac:dyDescent="0.25">
      <c r="A4278" s="3">
        <v>2025</v>
      </c>
      <c r="B4278" s="3" t="s">
        <v>104</v>
      </c>
      <c r="C4278" s="5">
        <v>45683</v>
      </c>
      <c r="D4278" s="164" t="s">
        <v>3025</v>
      </c>
      <c r="E4278" s="110" t="s">
        <v>99</v>
      </c>
      <c r="G4278" s="2">
        <v>5000</v>
      </c>
      <c r="H4278" s="4">
        <f t="shared" si="71"/>
        <v>78440.000000000146</v>
      </c>
      <c r="J4278" s="3" t="s">
        <v>3944</v>
      </c>
    </row>
    <row r="4279" spans="1:11" ht="22.5" hidden="1" customHeight="1" x14ac:dyDescent="0.25">
      <c r="A4279" s="3">
        <v>2025</v>
      </c>
      <c r="B4279" s="3" t="s">
        <v>104</v>
      </c>
      <c r="C4279" s="5">
        <v>45683</v>
      </c>
      <c r="D4279" s="10" t="s">
        <v>3761</v>
      </c>
      <c r="E4279" s="3" t="s">
        <v>99</v>
      </c>
      <c r="F4279" s="2">
        <v>30000</v>
      </c>
      <c r="H4279" s="4">
        <f t="shared" si="71"/>
        <v>108440.00000000015</v>
      </c>
      <c r="J4279" s="3" t="s">
        <v>3943</v>
      </c>
    </row>
    <row r="4280" spans="1:11" ht="22.5" hidden="1" customHeight="1" x14ac:dyDescent="0.25">
      <c r="A4280" s="3">
        <v>2025</v>
      </c>
      <c r="B4280" s="3" t="s">
        <v>104</v>
      </c>
      <c r="C4280" s="5">
        <v>45683</v>
      </c>
      <c r="D4280" s="10" t="s">
        <v>3177</v>
      </c>
      <c r="E4280" s="3" t="s">
        <v>99</v>
      </c>
      <c r="G4280" s="2">
        <v>17742.29</v>
      </c>
      <c r="H4280" s="4">
        <f t="shared" si="71"/>
        <v>90697.710000000137</v>
      </c>
      <c r="I4280" s="1" t="s">
        <v>3364</v>
      </c>
      <c r="J4280" s="3" t="s">
        <v>3946</v>
      </c>
    </row>
    <row r="4281" spans="1:11" ht="22.5" hidden="1" customHeight="1" x14ac:dyDescent="0.25">
      <c r="A4281" s="3">
        <v>2025</v>
      </c>
      <c r="B4281" s="3" t="s">
        <v>104</v>
      </c>
      <c r="C4281" s="5">
        <v>45683</v>
      </c>
      <c r="D4281" s="164" t="s">
        <v>285</v>
      </c>
      <c r="E4281" s="110" t="s">
        <v>99</v>
      </c>
      <c r="G4281" s="2">
        <v>2080</v>
      </c>
      <c r="H4281" s="4">
        <f t="shared" si="71"/>
        <v>88617.710000000137</v>
      </c>
      <c r="J4281" s="3" t="s">
        <v>3941</v>
      </c>
    </row>
    <row r="4282" spans="1:11" ht="22.5" hidden="1" customHeight="1" x14ac:dyDescent="0.25">
      <c r="A4282" s="3">
        <v>2025</v>
      </c>
      <c r="B4282" s="3" t="s">
        <v>104</v>
      </c>
      <c r="C4282" s="5">
        <v>45684</v>
      </c>
      <c r="D4282" s="10" t="s">
        <v>45</v>
      </c>
      <c r="E4282" s="3" t="s">
        <v>22</v>
      </c>
      <c r="F4282" s="2">
        <v>3300</v>
      </c>
      <c r="H4282" s="4">
        <f t="shared" si="71"/>
        <v>91917.710000000137</v>
      </c>
      <c r="J4282" s="3" t="s">
        <v>3924</v>
      </c>
    </row>
    <row r="4283" spans="1:11" ht="22.5" hidden="1" customHeight="1" x14ac:dyDescent="0.25">
      <c r="A4283" s="3">
        <v>2025</v>
      </c>
      <c r="B4283" s="3" t="s">
        <v>104</v>
      </c>
      <c r="C4283" s="5">
        <v>45684</v>
      </c>
      <c r="D4283" s="10" t="s">
        <v>461</v>
      </c>
      <c r="E4283" s="3" t="s">
        <v>22</v>
      </c>
      <c r="F4283" s="26">
        <v>16536</v>
      </c>
      <c r="G4283" s="26"/>
      <c r="H4283" s="4">
        <f t="shared" si="71"/>
        <v>108453.71000000014</v>
      </c>
      <c r="J4283" s="3" t="s">
        <v>3966</v>
      </c>
      <c r="K4283" s="10" t="s">
        <v>3964</v>
      </c>
    </row>
    <row r="4284" spans="1:11" ht="22.5" hidden="1" customHeight="1" x14ac:dyDescent="0.25">
      <c r="A4284" s="3">
        <v>2025</v>
      </c>
      <c r="B4284" s="3" t="s">
        <v>104</v>
      </c>
      <c r="C4284" s="5">
        <v>45684</v>
      </c>
      <c r="D4284" s="10" t="s">
        <v>77</v>
      </c>
      <c r="E4284" s="3" t="s">
        <v>71</v>
      </c>
      <c r="G4284" s="2">
        <v>8650</v>
      </c>
      <c r="H4284" s="4">
        <f t="shared" si="71"/>
        <v>99803.710000000137</v>
      </c>
      <c r="J4284" s="3" t="s">
        <v>3931</v>
      </c>
    </row>
    <row r="4285" spans="1:11" ht="22.5" hidden="1" customHeight="1" x14ac:dyDescent="0.25">
      <c r="A4285" s="3">
        <v>2025</v>
      </c>
      <c r="B4285" s="3" t="s">
        <v>104</v>
      </c>
      <c r="C4285" s="5">
        <v>45684</v>
      </c>
      <c r="D4285" s="10" t="s">
        <v>2662</v>
      </c>
      <c r="E4285" s="3" t="s">
        <v>71</v>
      </c>
      <c r="G4285" s="2">
        <v>4017.43</v>
      </c>
      <c r="H4285" s="4">
        <f t="shared" si="71"/>
        <v>95786.280000000144</v>
      </c>
      <c r="J4285" s="3" t="s">
        <v>3932</v>
      </c>
    </row>
    <row r="4286" spans="1:11" ht="22.5" hidden="1" customHeight="1" x14ac:dyDescent="0.25">
      <c r="A4286" s="3">
        <v>2025</v>
      </c>
      <c r="B4286" s="3" t="s">
        <v>104</v>
      </c>
      <c r="C4286" s="5">
        <v>45684</v>
      </c>
      <c r="D4286" s="10" t="s">
        <v>111</v>
      </c>
      <c r="E4286" s="3" t="s">
        <v>71</v>
      </c>
      <c r="G4286" s="2">
        <v>9158.1200000000008</v>
      </c>
      <c r="H4286" s="4">
        <f t="shared" ref="H4286:H4317" si="72">H4285+F4286-G4286</f>
        <v>86628.160000000149</v>
      </c>
      <c r="J4286" s="3" t="s">
        <v>3933</v>
      </c>
    </row>
    <row r="4287" spans="1:11" ht="22.5" hidden="1" customHeight="1" x14ac:dyDescent="0.25">
      <c r="A4287" s="3">
        <v>2025</v>
      </c>
      <c r="B4287" s="3" t="s">
        <v>104</v>
      </c>
      <c r="C4287" s="5">
        <v>45684</v>
      </c>
      <c r="D4287" s="10" t="s">
        <v>3229</v>
      </c>
      <c r="E4287" s="3" t="s">
        <v>22</v>
      </c>
      <c r="F4287" s="2">
        <v>2866.88</v>
      </c>
      <c r="H4287" s="4">
        <f t="shared" si="72"/>
        <v>89495.040000000154</v>
      </c>
      <c r="J4287" s="3" t="s">
        <v>3923</v>
      </c>
    </row>
    <row r="4288" spans="1:11" ht="22.5" hidden="1" customHeight="1" x14ac:dyDescent="0.25">
      <c r="A4288" s="3">
        <v>2025</v>
      </c>
      <c r="B4288" s="3" t="s">
        <v>104</v>
      </c>
      <c r="C4288" s="5">
        <v>45684</v>
      </c>
      <c r="D4288" s="10" t="s">
        <v>613</v>
      </c>
      <c r="E4288" s="3" t="s">
        <v>22</v>
      </c>
      <c r="F4288" s="2">
        <v>20562.89</v>
      </c>
      <c r="H4288" s="4">
        <f t="shared" si="72"/>
        <v>110057.93000000015</v>
      </c>
      <c r="J4288" s="3" t="s">
        <v>3952</v>
      </c>
      <c r="K4288" s="10" t="s">
        <v>3951</v>
      </c>
    </row>
    <row r="4289" spans="1:11" ht="22.5" hidden="1" customHeight="1" x14ac:dyDescent="0.25">
      <c r="A4289" s="3">
        <v>2025</v>
      </c>
      <c r="B4289" s="3" t="s">
        <v>104</v>
      </c>
      <c r="C4289" s="5">
        <v>45684</v>
      </c>
      <c r="D4289" s="10" t="s">
        <v>3674</v>
      </c>
      <c r="E4289" s="3" t="s">
        <v>71</v>
      </c>
      <c r="G4289" s="2">
        <v>10050</v>
      </c>
      <c r="H4289" s="4">
        <f t="shared" si="72"/>
        <v>100007.93000000015</v>
      </c>
      <c r="J4289" s="3" t="s">
        <v>3934</v>
      </c>
    </row>
    <row r="4290" spans="1:11" ht="22.5" hidden="1" customHeight="1" x14ac:dyDescent="0.25">
      <c r="A4290" s="3">
        <v>2025</v>
      </c>
      <c r="B4290" s="3" t="s">
        <v>104</v>
      </c>
      <c r="C4290" s="5">
        <v>45684</v>
      </c>
      <c r="D4290" s="10" t="s">
        <v>462</v>
      </c>
      <c r="E4290" s="3" t="s">
        <v>71</v>
      </c>
      <c r="G4290" s="2">
        <v>18050</v>
      </c>
      <c r="H4290" s="4">
        <f t="shared" si="72"/>
        <v>81957.930000000153</v>
      </c>
      <c r="J4290" s="3" t="s">
        <v>3935</v>
      </c>
    </row>
    <row r="4291" spans="1:11" ht="22.5" hidden="1" customHeight="1" x14ac:dyDescent="0.25">
      <c r="A4291" s="3">
        <v>2025</v>
      </c>
      <c r="B4291" s="3" t="s">
        <v>104</v>
      </c>
      <c r="C4291" s="5">
        <v>45684</v>
      </c>
      <c r="D4291" s="10" t="s">
        <v>502</v>
      </c>
      <c r="E4291" s="3" t="s">
        <v>71</v>
      </c>
      <c r="G4291" s="2">
        <v>769</v>
      </c>
      <c r="H4291" s="4">
        <f t="shared" si="72"/>
        <v>81188.930000000153</v>
      </c>
      <c r="J4291" s="3" t="s">
        <v>3936</v>
      </c>
    </row>
    <row r="4292" spans="1:11" ht="22.5" hidden="1" customHeight="1" x14ac:dyDescent="0.25">
      <c r="A4292" s="3">
        <v>2025</v>
      </c>
      <c r="B4292" s="3" t="s">
        <v>104</v>
      </c>
      <c r="C4292" s="5">
        <v>45684</v>
      </c>
      <c r="D4292" s="10" t="s">
        <v>541</v>
      </c>
      <c r="E4292" s="3" t="s">
        <v>71</v>
      </c>
      <c r="G4292" s="2">
        <v>2443.3000000000002</v>
      </c>
      <c r="H4292" s="4">
        <f t="shared" si="72"/>
        <v>78745.63000000015</v>
      </c>
      <c r="J4292" s="3" t="s">
        <v>3937</v>
      </c>
    </row>
    <row r="4293" spans="1:11" ht="22.5" hidden="1" customHeight="1" x14ac:dyDescent="0.25">
      <c r="A4293" s="3">
        <v>2025</v>
      </c>
      <c r="B4293" s="3" t="s">
        <v>104</v>
      </c>
      <c r="C4293" s="5">
        <v>45684</v>
      </c>
      <c r="D4293" s="10" t="s">
        <v>2508</v>
      </c>
      <c r="E4293" s="3" t="s">
        <v>71</v>
      </c>
      <c r="G4293" s="2">
        <v>32764.15</v>
      </c>
      <c r="H4293" s="4">
        <f t="shared" si="72"/>
        <v>45981.480000000149</v>
      </c>
      <c r="J4293" s="3" t="s">
        <v>4056</v>
      </c>
      <c r="K4293" s="10" t="s">
        <v>3938</v>
      </c>
    </row>
    <row r="4294" spans="1:11" ht="22.5" hidden="1" customHeight="1" x14ac:dyDescent="0.25">
      <c r="A4294" s="3">
        <v>2025</v>
      </c>
      <c r="B4294" s="3" t="s">
        <v>104</v>
      </c>
      <c r="C4294" s="5">
        <v>45684</v>
      </c>
      <c r="D4294" s="10" t="s">
        <v>538</v>
      </c>
      <c r="E4294" s="3" t="s">
        <v>22</v>
      </c>
      <c r="F4294" s="2">
        <v>7460</v>
      </c>
      <c r="H4294" s="4">
        <f t="shared" si="72"/>
        <v>53441.480000000149</v>
      </c>
      <c r="J4294" s="3" t="s">
        <v>3962</v>
      </c>
      <c r="K4294" s="10" t="s">
        <v>179</v>
      </c>
    </row>
    <row r="4295" spans="1:11" s="24" customFormat="1" ht="22.5" hidden="1" customHeight="1" thickBot="1" x14ac:dyDescent="0.3">
      <c r="A4295" s="34">
        <v>2025</v>
      </c>
      <c r="B4295" s="34" t="s">
        <v>104</v>
      </c>
      <c r="C4295" s="19">
        <v>45684</v>
      </c>
      <c r="D4295" s="20" t="s">
        <v>538</v>
      </c>
      <c r="E4295" s="34" t="s">
        <v>71</v>
      </c>
      <c r="F4295" s="21"/>
      <c r="G4295" s="21">
        <v>12360</v>
      </c>
      <c r="H4295" s="22">
        <f t="shared" si="72"/>
        <v>41081.480000000149</v>
      </c>
      <c r="J4295" s="34" t="s">
        <v>3939</v>
      </c>
      <c r="K4295" s="20"/>
    </row>
    <row r="4296" spans="1:11" ht="22.5" hidden="1" customHeight="1" x14ac:dyDescent="0.25">
      <c r="A4296" s="3">
        <v>2025</v>
      </c>
      <c r="B4296" s="3" t="s">
        <v>358</v>
      </c>
      <c r="C4296" s="5">
        <v>45693</v>
      </c>
      <c r="D4296" s="10" t="s">
        <v>3956</v>
      </c>
      <c r="E4296" s="3" t="s">
        <v>22</v>
      </c>
      <c r="F4296" s="2">
        <v>20820</v>
      </c>
      <c r="H4296" s="4">
        <f t="shared" si="72"/>
        <v>61901.480000000149</v>
      </c>
      <c r="J4296" s="3" t="s">
        <v>3959</v>
      </c>
    </row>
    <row r="4297" spans="1:11" ht="22.5" hidden="1" customHeight="1" x14ac:dyDescent="0.25">
      <c r="A4297" s="3">
        <v>2025</v>
      </c>
      <c r="B4297" s="3" t="s">
        <v>358</v>
      </c>
      <c r="C4297" s="5">
        <v>45693</v>
      </c>
      <c r="D4297" s="10" t="s">
        <v>3308</v>
      </c>
      <c r="E4297" s="3" t="s">
        <v>22</v>
      </c>
      <c r="F4297" s="2">
        <v>3350</v>
      </c>
      <c r="H4297" s="4">
        <f t="shared" si="72"/>
        <v>65251.480000000149</v>
      </c>
      <c r="J4297" s="3" t="s">
        <v>3960</v>
      </c>
    </row>
    <row r="4298" spans="1:11" ht="22.5" hidden="1" customHeight="1" x14ac:dyDescent="0.25">
      <c r="A4298" s="3">
        <v>2025</v>
      </c>
      <c r="B4298" s="3" t="s">
        <v>358</v>
      </c>
      <c r="C4298" s="5">
        <v>45694</v>
      </c>
      <c r="D4298" s="10" t="s">
        <v>3519</v>
      </c>
      <c r="E4298" s="3" t="s">
        <v>71</v>
      </c>
      <c r="G4298" s="2">
        <v>320</v>
      </c>
      <c r="H4298" s="4">
        <f t="shared" si="72"/>
        <v>64931.480000000149</v>
      </c>
      <c r="J4298" s="3" t="s">
        <v>3972</v>
      </c>
    </row>
    <row r="4299" spans="1:11" ht="22.5" hidden="1" customHeight="1" x14ac:dyDescent="0.25">
      <c r="A4299" s="3">
        <v>2025</v>
      </c>
      <c r="B4299" s="3" t="s">
        <v>358</v>
      </c>
      <c r="C4299" s="5">
        <v>45694</v>
      </c>
      <c r="D4299" s="10" t="s">
        <v>323</v>
      </c>
      <c r="E4299" s="3" t="s">
        <v>99</v>
      </c>
      <c r="G4299" s="2">
        <v>5000</v>
      </c>
      <c r="H4299" s="4">
        <f t="shared" si="72"/>
        <v>59931.480000000149</v>
      </c>
      <c r="J4299" s="3" t="s">
        <v>3974</v>
      </c>
    </row>
    <row r="4300" spans="1:11" ht="22.5" hidden="1" customHeight="1" x14ac:dyDescent="0.25">
      <c r="A4300" s="3">
        <v>2025</v>
      </c>
      <c r="B4300" s="3" t="s">
        <v>358</v>
      </c>
      <c r="C4300" s="5">
        <v>45695</v>
      </c>
      <c r="D4300" s="10" t="s">
        <v>86</v>
      </c>
      <c r="E4300" s="3" t="s">
        <v>99</v>
      </c>
      <c r="G4300" s="2">
        <v>9486.1</v>
      </c>
      <c r="H4300" s="4">
        <f t="shared" si="72"/>
        <v>50445.38000000015</v>
      </c>
      <c r="J4300" s="3" t="s">
        <v>3976</v>
      </c>
    </row>
    <row r="4301" spans="1:11" ht="22.5" hidden="1" customHeight="1" x14ac:dyDescent="0.25">
      <c r="A4301" s="3">
        <v>2025</v>
      </c>
      <c r="B4301" s="3" t="s">
        <v>358</v>
      </c>
      <c r="C4301" s="5">
        <v>45695</v>
      </c>
      <c r="D4301" s="10" t="s">
        <v>3822</v>
      </c>
      <c r="E4301" s="3" t="s">
        <v>71</v>
      </c>
      <c r="G4301" s="2">
        <v>3860</v>
      </c>
      <c r="H4301" s="4">
        <f t="shared" si="72"/>
        <v>46585.38000000015</v>
      </c>
      <c r="J4301" s="3" t="s">
        <v>3982</v>
      </c>
    </row>
    <row r="4302" spans="1:11" ht="22.5" hidden="1" customHeight="1" x14ac:dyDescent="0.25">
      <c r="A4302" s="3">
        <v>2025</v>
      </c>
      <c r="B4302" s="3" t="s">
        <v>358</v>
      </c>
      <c r="C4302" s="5">
        <v>45695</v>
      </c>
      <c r="D4302" s="10" t="s">
        <v>615</v>
      </c>
      <c r="E4302" s="3" t="s">
        <v>99</v>
      </c>
      <c r="G4302" s="2">
        <v>600</v>
      </c>
      <c r="H4302" s="4">
        <f t="shared" si="72"/>
        <v>45985.38000000015</v>
      </c>
      <c r="J4302" s="3" t="s">
        <v>3975</v>
      </c>
    </row>
    <row r="4303" spans="1:11" ht="22.5" hidden="1" customHeight="1" x14ac:dyDescent="0.25">
      <c r="A4303" s="3">
        <v>2025</v>
      </c>
      <c r="B4303" s="3" t="s">
        <v>358</v>
      </c>
      <c r="C4303" s="5">
        <v>45695</v>
      </c>
      <c r="D4303" s="10" t="s">
        <v>376</v>
      </c>
      <c r="E4303" s="3" t="s">
        <v>71</v>
      </c>
      <c r="G4303" s="2">
        <v>1200</v>
      </c>
      <c r="H4303" s="4">
        <f t="shared" si="72"/>
        <v>44785.38000000015</v>
      </c>
      <c r="J4303" s="3" t="s">
        <v>3973</v>
      </c>
    </row>
    <row r="4304" spans="1:11" ht="22.5" hidden="1" customHeight="1" x14ac:dyDescent="0.25">
      <c r="A4304" s="3">
        <v>2025</v>
      </c>
      <c r="B4304" s="3" t="s">
        <v>358</v>
      </c>
      <c r="C4304" s="5">
        <v>45698</v>
      </c>
      <c r="D4304" s="10" t="s">
        <v>461</v>
      </c>
      <c r="E4304" s="3" t="s">
        <v>22</v>
      </c>
      <c r="F4304" s="88">
        <v>13780</v>
      </c>
      <c r="G4304" s="88"/>
      <c r="H4304" s="4">
        <f t="shared" si="72"/>
        <v>58565.38000000015</v>
      </c>
      <c r="J4304" s="3" t="s">
        <v>4079</v>
      </c>
      <c r="K4304" s="10" t="s">
        <v>4080</v>
      </c>
    </row>
    <row r="4305" spans="1:11" ht="22.5" hidden="1" customHeight="1" x14ac:dyDescent="0.25">
      <c r="A4305" s="3">
        <v>2025</v>
      </c>
      <c r="B4305" s="3" t="s">
        <v>358</v>
      </c>
      <c r="C4305" s="5">
        <v>45700</v>
      </c>
      <c r="D4305" s="10" t="s">
        <v>608</v>
      </c>
      <c r="E4305" s="3" t="s">
        <v>22</v>
      </c>
      <c r="F4305" s="2">
        <v>1600</v>
      </c>
      <c r="H4305" s="4">
        <f t="shared" si="72"/>
        <v>60165.38000000015</v>
      </c>
      <c r="J4305" s="3" t="s">
        <v>4049</v>
      </c>
    </row>
    <row r="4306" spans="1:11" ht="22.5" hidden="1" customHeight="1" x14ac:dyDescent="0.25">
      <c r="A4306" s="3">
        <v>2025</v>
      </c>
      <c r="B4306" s="3" t="s">
        <v>358</v>
      </c>
      <c r="C4306" s="5">
        <v>45700</v>
      </c>
      <c r="D4306" s="10" t="s">
        <v>169</v>
      </c>
      <c r="E4306" s="3" t="s">
        <v>99</v>
      </c>
      <c r="G4306" s="2">
        <v>5000</v>
      </c>
      <c r="H4306" s="4">
        <f t="shared" si="72"/>
        <v>55165.38000000015</v>
      </c>
      <c r="J4306" s="3" t="s">
        <v>3977</v>
      </c>
    </row>
    <row r="4307" spans="1:11" ht="22.5" hidden="1" customHeight="1" x14ac:dyDescent="0.25">
      <c r="A4307" s="3">
        <v>2025</v>
      </c>
      <c r="B4307" s="3" t="s">
        <v>358</v>
      </c>
      <c r="C4307" s="5">
        <v>45700</v>
      </c>
      <c r="D4307" s="10" t="s">
        <v>3971</v>
      </c>
      <c r="E4307" s="3" t="s">
        <v>22</v>
      </c>
      <c r="F4307" s="2">
        <v>424</v>
      </c>
      <c r="H4307" s="4">
        <f t="shared" si="72"/>
        <v>55589.38000000015</v>
      </c>
      <c r="J4307" s="3" t="s">
        <v>3978</v>
      </c>
    </row>
    <row r="4308" spans="1:11" ht="22.5" hidden="1" customHeight="1" x14ac:dyDescent="0.25">
      <c r="A4308" s="3">
        <v>2025</v>
      </c>
      <c r="B4308" s="3" t="s">
        <v>358</v>
      </c>
      <c r="C4308" s="5">
        <v>45701</v>
      </c>
      <c r="D4308" s="10" t="s">
        <v>611</v>
      </c>
      <c r="E4308" s="3" t="s">
        <v>71</v>
      </c>
      <c r="G4308" s="2">
        <v>3843</v>
      </c>
      <c r="H4308" s="4">
        <f t="shared" si="72"/>
        <v>51746.38000000015</v>
      </c>
      <c r="J4308" s="3" t="s">
        <v>3992</v>
      </c>
    </row>
    <row r="4309" spans="1:11" ht="22.5" hidden="1" customHeight="1" x14ac:dyDescent="0.25">
      <c r="A4309" s="3">
        <v>2025</v>
      </c>
      <c r="B4309" s="3" t="s">
        <v>358</v>
      </c>
      <c r="C4309" s="5">
        <v>45701</v>
      </c>
      <c r="D4309" s="10" t="s">
        <v>1722</v>
      </c>
      <c r="E4309" s="3" t="s">
        <v>71</v>
      </c>
      <c r="G4309" s="2">
        <v>1095</v>
      </c>
      <c r="H4309" s="4">
        <f t="shared" si="72"/>
        <v>50651.38000000015</v>
      </c>
      <c r="J4309" s="3" t="s">
        <v>3993</v>
      </c>
    </row>
    <row r="4310" spans="1:11" ht="22.5" hidden="1" customHeight="1" x14ac:dyDescent="0.25">
      <c r="A4310" s="3">
        <v>2025</v>
      </c>
      <c r="B4310" s="3" t="s">
        <v>358</v>
      </c>
      <c r="C4310" s="5">
        <v>45701</v>
      </c>
      <c r="D4310" s="10" t="s">
        <v>3533</v>
      </c>
      <c r="E4310" s="3" t="s">
        <v>71</v>
      </c>
      <c r="G4310" s="2">
        <v>2120</v>
      </c>
      <c r="H4310" s="4">
        <f t="shared" si="72"/>
        <v>48531.38000000015</v>
      </c>
      <c r="J4310" s="3" t="s">
        <v>3994</v>
      </c>
    </row>
    <row r="4311" spans="1:11" ht="22.5" hidden="1" customHeight="1" x14ac:dyDescent="0.25">
      <c r="A4311" s="3">
        <v>2025</v>
      </c>
      <c r="B4311" s="3" t="s">
        <v>358</v>
      </c>
      <c r="C4311" s="5">
        <v>45701</v>
      </c>
      <c r="D4311" s="10" t="s">
        <v>25</v>
      </c>
      <c r="E4311" s="3" t="s">
        <v>71</v>
      </c>
      <c r="G4311" s="2">
        <v>24300</v>
      </c>
      <c r="H4311" s="4">
        <f t="shared" si="72"/>
        <v>24231.38000000015</v>
      </c>
      <c r="J4311" s="3" t="s">
        <v>3995</v>
      </c>
      <c r="K4311" s="10" t="s">
        <v>3996</v>
      </c>
    </row>
    <row r="4312" spans="1:11" ht="22.5" hidden="1" customHeight="1" x14ac:dyDescent="0.25">
      <c r="A4312" s="3">
        <v>2025</v>
      </c>
      <c r="B4312" s="3" t="s">
        <v>358</v>
      </c>
      <c r="C4312" s="5">
        <v>45701</v>
      </c>
      <c r="D4312" s="10" t="s">
        <v>112</v>
      </c>
      <c r="E4312" s="3" t="s">
        <v>99</v>
      </c>
      <c r="G4312" s="2">
        <v>61</v>
      </c>
      <c r="H4312" s="4">
        <f t="shared" si="72"/>
        <v>24170.38000000015</v>
      </c>
      <c r="J4312" s="3" t="s">
        <v>4003</v>
      </c>
    </row>
    <row r="4313" spans="1:11" ht="22.5" hidden="1" customHeight="1" x14ac:dyDescent="0.25">
      <c r="A4313" s="3">
        <v>2025</v>
      </c>
      <c r="B4313" s="3" t="s">
        <v>358</v>
      </c>
      <c r="C4313" s="5">
        <v>45701</v>
      </c>
      <c r="D4313" s="10" t="s">
        <v>42</v>
      </c>
      <c r="E4313" s="3" t="s">
        <v>99</v>
      </c>
      <c r="G4313" s="221">
        <v>4800</v>
      </c>
      <c r="H4313" s="4">
        <f t="shared" si="72"/>
        <v>19370.38000000015</v>
      </c>
      <c r="I4313" s="120">
        <v>45756</v>
      </c>
      <c r="J4313" s="3" t="s">
        <v>4321</v>
      </c>
      <c r="K4313" s="146" t="s">
        <v>179</v>
      </c>
    </row>
    <row r="4314" spans="1:11" ht="22.5" hidden="1" customHeight="1" x14ac:dyDescent="0.25">
      <c r="A4314" s="3">
        <v>2025</v>
      </c>
      <c r="B4314" s="3" t="s">
        <v>358</v>
      </c>
      <c r="C4314" s="5">
        <v>45701</v>
      </c>
      <c r="D4314" s="10" t="s">
        <v>484</v>
      </c>
      <c r="E4314" s="3" t="s">
        <v>71</v>
      </c>
      <c r="G4314" s="2">
        <v>5050</v>
      </c>
      <c r="H4314" s="4">
        <f t="shared" si="72"/>
        <v>14320.38000000015</v>
      </c>
      <c r="J4314" s="3" t="s">
        <v>3997</v>
      </c>
    </row>
    <row r="4315" spans="1:11" ht="22.5" hidden="1" customHeight="1" x14ac:dyDescent="0.25">
      <c r="A4315" s="3">
        <v>2025</v>
      </c>
      <c r="B4315" s="3" t="s">
        <v>358</v>
      </c>
      <c r="C4315" s="5">
        <v>45701</v>
      </c>
      <c r="D4315" s="10" t="s">
        <v>313</v>
      </c>
      <c r="E4315" s="3" t="s">
        <v>99</v>
      </c>
      <c r="F4315" s="2">
        <v>120000</v>
      </c>
      <c r="H4315" s="4">
        <f t="shared" si="72"/>
        <v>134320.38000000015</v>
      </c>
      <c r="J4315" s="3" t="s">
        <v>3991</v>
      </c>
    </row>
    <row r="4316" spans="1:11" ht="22.5" hidden="1" customHeight="1" x14ac:dyDescent="0.25">
      <c r="A4316" s="3">
        <v>2025</v>
      </c>
      <c r="B4316" s="3" t="s">
        <v>358</v>
      </c>
      <c r="C4316" s="5">
        <v>45701</v>
      </c>
      <c r="D4316" s="10" t="s">
        <v>3192</v>
      </c>
      <c r="E4316" s="3" t="s">
        <v>71</v>
      </c>
      <c r="G4316" s="2">
        <v>2930</v>
      </c>
      <c r="H4316" s="4">
        <f t="shared" si="72"/>
        <v>131390.38000000015</v>
      </c>
      <c r="J4316" s="3" t="s">
        <v>3998</v>
      </c>
    </row>
    <row r="4317" spans="1:11" ht="22.5" hidden="1" customHeight="1" x14ac:dyDescent="0.25">
      <c r="A4317" s="3">
        <v>2025</v>
      </c>
      <c r="B4317" s="3" t="s">
        <v>358</v>
      </c>
      <c r="C4317" s="5">
        <v>45701</v>
      </c>
      <c r="D4317" s="10" t="s">
        <v>2828</v>
      </c>
      <c r="E4317" s="3" t="s">
        <v>71</v>
      </c>
      <c r="G4317" s="2">
        <v>13250</v>
      </c>
      <c r="H4317" s="4">
        <f t="shared" si="72"/>
        <v>118140.38000000015</v>
      </c>
      <c r="J4317" s="3" t="s">
        <v>3999</v>
      </c>
    </row>
    <row r="4318" spans="1:11" ht="22.5" hidden="1" customHeight="1" x14ac:dyDescent="0.25">
      <c r="A4318" s="3">
        <v>2025</v>
      </c>
      <c r="B4318" s="3" t="s">
        <v>358</v>
      </c>
      <c r="C4318" s="5">
        <v>45701</v>
      </c>
      <c r="D4318" s="10" t="s">
        <v>3841</v>
      </c>
      <c r="E4318" s="3" t="s">
        <v>71</v>
      </c>
      <c r="G4318" s="2">
        <v>750</v>
      </c>
      <c r="H4318" s="4">
        <f t="shared" ref="H4318:H4349" si="73">H4317+F4318-G4318</f>
        <v>117390.38000000015</v>
      </c>
      <c r="J4318" s="3" t="s">
        <v>4000</v>
      </c>
    </row>
    <row r="4319" spans="1:11" ht="22.5" hidden="1" customHeight="1" x14ac:dyDescent="0.25">
      <c r="A4319" s="3">
        <v>2025</v>
      </c>
      <c r="B4319" s="3" t="s">
        <v>358</v>
      </c>
      <c r="C4319" s="5">
        <v>45701</v>
      </c>
      <c r="D4319" s="10" t="s">
        <v>35</v>
      </c>
      <c r="E4319" s="3" t="s">
        <v>99</v>
      </c>
      <c r="G4319" s="2">
        <v>216</v>
      </c>
      <c r="H4319" s="4">
        <f t="shared" si="73"/>
        <v>117174.38000000015</v>
      </c>
      <c r="J4319" s="3" t="s">
        <v>4004</v>
      </c>
    </row>
    <row r="4320" spans="1:11" ht="22.5" hidden="1" customHeight="1" x14ac:dyDescent="0.25">
      <c r="A4320" s="3">
        <v>2025</v>
      </c>
      <c r="B4320" s="3" t="s">
        <v>358</v>
      </c>
      <c r="C4320" s="5">
        <v>45701</v>
      </c>
      <c r="D4320" s="10" t="s">
        <v>3983</v>
      </c>
      <c r="E4320" s="3" t="s">
        <v>71</v>
      </c>
      <c r="G4320" s="2">
        <v>154.69999999999999</v>
      </c>
      <c r="H4320" s="4">
        <f t="shared" si="73"/>
        <v>117019.68000000015</v>
      </c>
      <c r="J4320" s="3" t="s">
        <v>4001</v>
      </c>
    </row>
    <row r="4321" spans="1:11" ht="22.5" hidden="1" customHeight="1" x14ac:dyDescent="0.25">
      <c r="A4321" s="3">
        <v>2025</v>
      </c>
      <c r="B4321" s="3" t="s">
        <v>358</v>
      </c>
      <c r="C4321" s="5">
        <v>45701</v>
      </c>
      <c r="D4321" s="10" t="s">
        <v>30</v>
      </c>
      <c r="E4321" s="3" t="s">
        <v>99</v>
      </c>
      <c r="G4321" s="2">
        <v>373.7</v>
      </c>
      <c r="H4321" s="4">
        <f t="shared" si="73"/>
        <v>116645.98000000016</v>
      </c>
      <c r="J4321" s="3" t="s">
        <v>4002</v>
      </c>
    </row>
    <row r="4322" spans="1:11" ht="22.5" hidden="1" customHeight="1" x14ac:dyDescent="0.25">
      <c r="A4322" s="3">
        <v>2025</v>
      </c>
      <c r="B4322" s="3" t="s">
        <v>358</v>
      </c>
      <c r="C4322" s="5">
        <v>45702</v>
      </c>
      <c r="D4322" s="10" t="s">
        <v>151</v>
      </c>
      <c r="E4322" s="3" t="s">
        <v>22</v>
      </c>
      <c r="F4322" s="2">
        <v>6730</v>
      </c>
      <c r="H4322" s="4">
        <f t="shared" si="73"/>
        <v>123375.98000000016</v>
      </c>
      <c r="J4322" s="3" t="s">
        <v>4007</v>
      </c>
    </row>
    <row r="4323" spans="1:11" ht="22.5" hidden="1" customHeight="1" x14ac:dyDescent="0.25">
      <c r="A4323" s="3">
        <v>2025</v>
      </c>
      <c r="B4323" s="3" t="s">
        <v>358</v>
      </c>
      <c r="C4323" s="5">
        <v>45707</v>
      </c>
      <c r="D4323" s="10" t="s">
        <v>3519</v>
      </c>
      <c r="E4323" s="3" t="s">
        <v>71</v>
      </c>
      <c r="G4323" s="2">
        <v>60</v>
      </c>
      <c r="H4323" s="4">
        <f t="shared" si="73"/>
        <v>123315.98000000016</v>
      </c>
      <c r="I4323" s="1" t="s">
        <v>3985</v>
      </c>
      <c r="J4323" s="3" t="s">
        <v>4012</v>
      </c>
    </row>
    <row r="4324" spans="1:11" ht="22.5" hidden="1" customHeight="1" x14ac:dyDescent="0.25">
      <c r="A4324" s="3">
        <v>2025</v>
      </c>
      <c r="B4324" s="3" t="s">
        <v>358</v>
      </c>
      <c r="C4324" s="5">
        <v>45707</v>
      </c>
      <c r="D4324" s="10" t="s">
        <v>323</v>
      </c>
      <c r="E4324" s="3" t="s">
        <v>99</v>
      </c>
      <c r="G4324" s="2">
        <v>5000</v>
      </c>
      <c r="H4324" s="4">
        <f t="shared" si="73"/>
        <v>118315.98000000016</v>
      </c>
      <c r="J4324" s="3" t="s">
        <v>4009</v>
      </c>
    </row>
    <row r="4325" spans="1:11" ht="22.5" hidden="1" customHeight="1" x14ac:dyDescent="0.25">
      <c r="A4325" s="3">
        <v>2025</v>
      </c>
      <c r="B4325" s="3" t="s">
        <v>358</v>
      </c>
      <c r="C4325" s="5">
        <v>45707</v>
      </c>
      <c r="D4325" s="10" t="s">
        <v>3984</v>
      </c>
      <c r="E4325" s="3" t="s">
        <v>22</v>
      </c>
      <c r="F4325" s="2">
        <v>1417.62</v>
      </c>
      <c r="H4325" s="4">
        <f t="shared" si="73"/>
        <v>119733.60000000015</v>
      </c>
      <c r="J4325" s="3" t="s">
        <v>4008</v>
      </c>
    </row>
    <row r="4326" spans="1:11" ht="22.5" hidden="1" customHeight="1" x14ac:dyDescent="0.25">
      <c r="A4326" s="3">
        <v>2025</v>
      </c>
      <c r="B4326" s="3" t="s">
        <v>358</v>
      </c>
      <c r="C4326" s="5">
        <v>45707</v>
      </c>
      <c r="D4326" s="10" t="s">
        <v>1211</v>
      </c>
      <c r="E4326" s="3" t="s">
        <v>71</v>
      </c>
      <c r="G4326" s="2">
        <v>29705.89</v>
      </c>
      <c r="H4326" s="4">
        <f t="shared" si="73"/>
        <v>90027.710000000152</v>
      </c>
      <c r="J4326" s="3" t="s">
        <v>4005</v>
      </c>
    </row>
    <row r="4327" spans="1:11" ht="22.5" hidden="1" customHeight="1" x14ac:dyDescent="0.25">
      <c r="A4327" s="3">
        <v>2025</v>
      </c>
      <c r="B4327" s="3" t="s">
        <v>358</v>
      </c>
      <c r="C4327" s="5">
        <v>45708</v>
      </c>
      <c r="D4327" s="10" t="s">
        <v>564</v>
      </c>
      <c r="E4327" s="3" t="s">
        <v>71</v>
      </c>
      <c r="F4327" s="26"/>
      <c r="G4327" s="26">
        <v>38</v>
      </c>
      <c r="H4327" s="4">
        <f t="shared" si="73"/>
        <v>89989.710000000152</v>
      </c>
      <c r="I4327" s="1" t="s">
        <v>3986</v>
      </c>
      <c r="J4327" s="3" t="s">
        <v>4006</v>
      </c>
    </row>
    <row r="4328" spans="1:11" ht="22.5" hidden="1" customHeight="1" x14ac:dyDescent="0.25">
      <c r="A4328" s="3">
        <v>2025</v>
      </c>
      <c r="B4328" s="3" t="s">
        <v>358</v>
      </c>
      <c r="C4328" s="5">
        <v>45712</v>
      </c>
      <c r="D4328" s="10" t="s">
        <v>461</v>
      </c>
      <c r="E4328" s="3" t="s">
        <v>22</v>
      </c>
      <c r="F4328" s="88">
        <v>18497</v>
      </c>
      <c r="G4328" s="88"/>
      <c r="H4328" s="4">
        <f t="shared" si="73"/>
        <v>108486.71000000015</v>
      </c>
      <c r="J4328" s="3" t="s">
        <v>4081</v>
      </c>
      <c r="K4328" s="10" t="s">
        <v>4082</v>
      </c>
    </row>
    <row r="4329" spans="1:11" ht="22.5" hidden="1" customHeight="1" x14ac:dyDescent="0.25">
      <c r="A4329" s="3">
        <v>2025</v>
      </c>
      <c r="B4329" s="3" t="s">
        <v>358</v>
      </c>
      <c r="C4329" s="5">
        <v>45712</v>
      </c>
      <c r="D4329" s="10" t="s">
        <v>3987</v>
      </c>
      <c r="E4329" s="3" t="s">
        <v>22</v>
      </c>
      <c r="F4329" s="2">
        <v>1007</v>
      </c>
      <c r="H4329" s="4">
        <f t="shared" si="73"/>
        <v>109493.71000000015</v>
      </c>
      <c r="J4329" s="3" t="s">
        <v>4010</v>
      </c>
    </row>
    <row r="4330" spans="1:11" ht="22.5" hidden="1" customHeight="1" x14ac:dyDescent="0.25">
      <c r="A4330" s="3">
        <v>2025</v>
      </c>
      <c r="B4330" s="3" t="s">
        <v>358</v>
      </c>
      <c r="C4330" s="5">
        <v>45712</v>
      </c>
      <c r="D4330" s="10" t="s">
        <v>183</v>
      </c>
      <c r="E4330" s="3" t="s">
        <v>22</v>
      </c>
      <c r="F4330" s="88">
        <v>3280</v>
      </c>
      <c r="G4330" s="88"/>
      <c r="H4330" s="4">
        <f t="shared" si="73"/>
        <v>112773.71000000015</v>
      </c>
      <c r="J4330" s="3" t="s">
        <v>4011</v>
      </c>
    </row>
    <row r="4331" spans="1:11" ht="22.5" hidden="1" customHeight="1" x14ac:dyDescent="0.25">
      <c r="A4331" s="3">
        <v>2025</v>
      </c>
      <c r="B4331" s="3" t="s">
        <v>358</v>
      </c>
      <c r="C4331" s="5">
        <v>45713</v>
      </c>
      <c r="D4331" s="10" t="s">
        <v>404</v>
      </c>
      <c r="E4331" s="3" t="s">
        <v>71</v>
      </c>
      <c r="G4331" s="2">
        <v>7968.05</v>
      </c>
      <c r="H4331" s="4">
        <f t="shared" si="73"/>
        <v>104805.66000000015</v>
      </c>
      <c r="J4331" s="3" t="s">
        <v>4018</v>
      </c>
    </row>
    <row r="4332" spans="1:11" ht="22.5" hidden="1" customHeight="1" x14ac:dyDescent="0.25">
      <c r="A4332" s="3">
        <v>2025</v>
      </c>
      <c r="B4332" s="3" t="s">
        <v>358</v>
      </c>
      <c r="C4332" s="5">
        <v>45713</v>
      </c>
      <c r="D4332" s="10" t="s">
        <v>611</v>
      </c>
      <c r="E4332" s="3" t="s">
        <v>71</v>
      </c>
      <c r="G4332" s="2">
        <v>200</v>
      </c>
      <c r="H4332" s="4">
        <f t="shared" si="73"/>
        <v>104605.66000000015</v>
      </c>
      <c r="J4332" s="3" t="s">
        <v>4019</v>
      </c>
    </row>
    <row r="4333" spans="1:11" ht="22.5" hidden="1" customHeight="1" x14ac:dyDescent="0.25">
      <c r="A4333" s="3">
        <v>2025</v>
      </c>
      <c r="B4333" s="3" t="s">
        <v>358</v>
      </c>
      <c r="C4333" s="5">
        <v>45713</v>
      </c>
      <c r="D4333" s="10" t="s">
        <v>3362</v>
      </c>
      <c r="E4333" s="3" t="s">
        <v>71</v>
      </c>
      <c r="G4333" s="2">
        <v>8756.2000000000007</v>
      </c>
      <c r="H4333" s="4">
        <f t="shared" si="73"/>
        <v>95849.460000000152</v>
      </c>
      <c r="J4333" s="3" t="s">
        <v>4020</v>
      </c>
      <c r="K4333" s="10" t="s">
        <v>4174</v>
      </c>
    </row>
    <row r="4334" spans="1:11" ht="22.5" hidden="1" customHeight="1" x14ac:dyDescent="0.25">
      <c r="A4334" s="3">
        <v>2025</v>
      </c>
      <c r="B4334" s="3" t="s">
        <v>358</v>
      </c>
      <c r="C4334" s="5">
        <v>45713</v>
      </c>
      <c r="D4334" s="10" t="s">
        <v>25</v>
      </c>
      <c r="E4334" s="3" t="s">
        <v>71</v>
      </c>
      <c r="G4334" s="2">
        <v>12359.2</v>
      </c>
      <c r="H4334" s="4">
        <f t="shared" si="73"/>
        <v>83490.260000000155</v>
      </c>
      <c r="J4334" s="3" t="s">
        <v>4022</v>
      </c>
      <c r="K4334" s="10" t="s">
        <v>4021</v>
      </c>
    </row>
    <row r="4335" spans="1:11" ht="22.5" hidden="1" customHeight="1" x14ac:dyDescent="0.25">
      <c r="A4335" s="3">
        <v>2025</v>
      </c>
      <c r="B4335" s="3" t="s">
        <v>358</v>
      </c>
      <c r="C4335" s="5">
        <v>45713</v>
      </c>
      <c r="D4335" s="10" t="s">
        <v>77</v>
      </c>
      <c r="E4335" s="3" t="s">
        <v>71</v>
      </c>
      <c r="G4335" s="2">
        <v>8350</v>
      </c>
      <c r="H4335" s="4">
        <f t="shared" si="73"/>
        <v>75140.260000000155</v>
      </c>
      <c r="J4335" s="3" t="s">
        <v>4023</v>
      </c>
    </row>
    <row r="4336" spans="1:11" ht="22.5" hidden="1" customHeight="1" x14ac:dyDescent="0.25">
      <c r="A4336" s="3">
        <v>2025</v>
      </c>
      <c r="B4336" s="3" t="s">
        <v>358</v>
      </c>
      <c r="C4336" s="5">
        <v>45713</v>
      </c>
      <c r="D4336" s="10" t="s">
        <v>313</v>
      </c>
      <c r="E4336" s="3" t="s">
        <v>99</v>
      </c>
      <c r="F4336" s="2">
        <v>80000</v>
      </c>
      <c r="H4336" s="4">
        <f t="shared" si="73"/>
        <v>155140.26000000015</v>
      </c>
      <c r="J4336" s="3" t="s">
        <v>4016</v>
      </c>
    </row>
    <row r="4337" spans="1:11" ht="22.5" hidden="1" customHeight="1" x14ac:dyDescent="0.25">
      <c r="A4337" s="3">
        <v>2025</v>
      </c>
      <c r="B4337" s="3" t="s">
        <v>358</v>
      </c>
      <c r="C4337" s="5">
        <v>45713</v>
      </c>
      <c r="D4337" s="10" t="s">
        <v>562</v>
      </c>
      <c r="E4337" s="3" t="s">
        <v>71</v>
      </c>
      <c r="G4337" s="2">
        <v>205.9</v>
      </c>
      <c r="H4337" s="4">
        <f t="shared" si="73"/>
        <v>154934.36000000016</v>
      </c>
      <c r="J4337" s="3" t="s">
        <v>4024</v>
      </c>
    </row>
    <row r="4338" spans="1:11" ht="22.5" hidden="1" customHeight="1" x14ac:dyDescent="0.25">
      <c r="A4338" s="3">
        <v>2025</v>
      </c>
      <c r="B4338" s="3" t="s">
        <v>358</v>
      </c>
      <c r="C4338" s="5">
        <v>45713</v>
      </c>
      <c r="D4338" s="10" t="s">
        <v>2662</v>
      </c>
      <c r="E4338" s="3" t="s">
        <v>71</v>
      </c>
      <c r="G4338" s="2">
        <v>1179.43</v>
      </c>
      <c r="H4338" s="4">
        <f t="shared" si="73"/>
        <v>153754.93000000017</v>
      </c>
      <c r="J4338" s="3" t="s">
        <v>4025</v>
      </c>
    </row>
    <row r="4339" spans="1:11" ht="22.5" hidden="1" customHeight="1" x14ac:dyDescent="0.25">
      <c r="A4339" s="3">
        <v>2025</v>
      </c>
      <c r="B4339" s="3" t="s">
        <v>358</v>
      </c>
      <c r="C4339" s="5">
        <v>45713</v>
      </c>
      <c r="D4339" s="10" t="s">
        <v>2987</v>
      </c>
      <c r="E4339" s="3" t="s">
        <v>71</v>
      </c>
      <c r="G4339" s="2">
        <v>14753.91</v>
      </c>
      <c r="H4339" s="4">
        <f t="shared" si="73"/>
        <v>139001.02000000016</v>
      </c>
      <c r="J4339" s="3" t="s">
        <v>4026</v>
      </c>
      <c r="K4339" s="10" t="s">
        <v>4027</v>
      </c>
    </row>
    <row r="4340" spans="1:11" ht="22.5" hidden="1" customHeight="1" x14ac:dyDescent="0.25">
      <c r="A4340" s="3">
        <v>2025</v>
      </c>
      <c r="B4340" s="3" t="s">
        <v>358</v>
      </c>
      <c r="C4340" s="5">
        <v>45713</v>
      </c>
      <c r="D4340" s="10" t="s">
        <v>3884</v>
      </c>
      <c r="E4340" s="3" t="s">
        <v>71</v>
      </c>
      <c r="G4340" s="2">
        <v>1096.2</v>
      </c>
      <c r="H4340" s="4">
        <f t="shared" si="73"/>
        <v>137904.82000000015</v>
      </c>
      <c r="J4340" s="3" t="s">
        <v>4028</v>
      </c>
    </row>
    <row r="4341" spans="1:11" ht="22.5" hidden="1" customHeight="1" x14ac:dyDescent="0.25">
      <c r="A4341" s="3">
        <v>2025</v>
      </c>
      <c r="B4341" s="3" t="s">
        <v>358</v>
      </c>
      <c r="C4341" s="5">
        <v>45713</v>
      </c>
      <c r="D4341" s="10" t="s">
        <v>3711</v>
      </c>
      <c r="E4341" s="3" t="s">
        <v>71</v>
      </c>
      <c r="G4341" s="2">
        <v>3567.81</v>
      </c>
      <c r="H4341" s="4">
        <f t="shared" si="73"/>
        <v>134337.01000000015</v>
      </c>
      <c r="J4341" s="3" t="s">
        <v>4029</v>
      </c>
    </row>
    <row r="4342" spans="1:11" ht="22.5" hidden="1" customHeight="1" x14ac:dyDescent="0.25">
      <c r="A4342" s="3">
        <v>2025</v>
      </c>
      <c r="B4342" s="3" t="s">
        <v>358</v>
      </c>
      <c r="C4342" s="5">
        <v>45713</v>
      </c>
      <c r="D4342" s="10" t="s">
        <v>111</v>
      </c>
      <c r="E4342" s="3" t="s">
        <v>71</v>
      </c>
      <c r="F4342" s="26"/>
      <c r="G4342" s="26">
        <v>13326.72</v>
      </c>
      <c r="H4342" s="4">
        <f t="shared" si="73"/>
        <v>121010.29000000015</v>
      </c>
      <c r="J4342" s="3" t="s">
        <v>4032</v>
      </c>
    </row>
    <row r="4343" spans="1:11" ht="22.5" hidden="1" customHeight="1" x14ac:dyDescent="0.25">
      <c r="A4343" s="3">
        <v>2025</v>
      </c>
      <c r="B4343" s="3" t="s">
        <v>358</v>
      </c>
      <c r="C4343" s="5">
        <v>45713</v>
      </c>
      <c r="D4343" s="10" t="s">
        <v>405</v>
      </c>
      <c r="E4343" s="3" t="s">
        <v>71</v>
      </c>
      <c r="G4343" s="2">
        <v>26763.5</v>
      </c>
      <c r="H4343" s="4">
        <f t="shared" si="73"/>
        <v>94246.790000000154</v>
      </c>
      <c r="J4343" s="66" t="s">
        <v>4031</v>
      </c>
      <c r="K4343" s="10" t="s">
        <v>4030</v>
      </c>
    </row>
    <row r="4344" spans="1:11" ht="22.5" hidden="1" customHeight="1" x14ac:dyDescent="0.25">
      <c r="A4344" s="3">
        <v>2025</v>
      </c>
      <c r="B4344" s="3" t="s">
        <v>358</v>
      </c>
      <c r="C4344" s="5">
        <v>45713</v>
      </c>
      <c r="D4344" s="10" t="s">
        <v>3674</v>
      </c>
      <c r="E4344" s="3" t="s">
        <v>71</v>
      </c>
      <c r="G4344" s="2">
        <v>2200</v>
      </c>
      <c r="H4344" s="4">
        <f t="shared" si="73"/>
        <v>92046.790000000154</v>
      </c>
      <c r="J4344" s="3" t="s">
        <v>4034</v>
      </c>
    </row>
    <row r="4345" spans="1:11" ht="22.5" hidden="1" customHeight="1" x14ac:dyDescent="0.25">
      <c r="A4345" s="3">
        <v>2025</v>
      </c>
      <c r="B4345" s="3" t="s">
        <v>358</v>
      </c>
      <c r="C4345" s="5">
        <v>45713</v>
      </c>
      <c r="D4345" s="10" t="s">
        <v>610</v>
      </c>
      <c r="E4345" s="3" t="s">
        <v>71</v>
      </c>
      <c r="G4345" s="2">
        <v>5054.49</v>
      </c>
      <c r="H4345" s="4">
        <f t="shared" si="73"/>
        <v>86992.300000000148</v>
      </c>
      <c r="J4345" s="3" t="s">
        <v>4036</v>
      </c>
      <c r="K4345" s="10" t="s">
        <v>4035</v>
      </c>
    </row>
    <row r="4346" spans="1:11" ht="22.5" hidden="1" customHeight="1" x14ac:dyDescent="0.25">
      <c r="A4346" s="3">
        <v>2025</v>
      </c>
      <c r="B4346" s="3" t="s">
        <v>358</v>
      </c>
      <c r="C4346" s="5">
        <v>45713</v>
      </c>
      <c r="D4346" s="10" t="s">
        <v>462</v>
      </c>
      <c r="E4346" s="3" t="s">
        <v>71</v>
      </c>
      <c r="G4346" s="2">
        <v>9600</v>
      </c>
      <c r="H4346" s="4">
        <f t="shared" si="73"/>
        <v>77392.300000000148</v>
      </c>
      <c r="J4346" s="3" t="s">
        <v>4037</v>
      </c>
    </row>
    <row r="4347" spans="1:11" ht="22.5" hidden="1" customHeight="1" x14ac:dyDescent="0.25">
      <c r="A4347" s="3">
        <v>2025</v>
      </c>
      <c r="B4347" s="3" t="s">
        <v>358</v>
      </c>
      <c r="C4347" s="5">
        <v>45713</v>
      </c>
      <c r="D4347" s="10" t="s">
        <v>4014</v>
      </c>
      <c r="E4347" s="3" t="s">
        <v>71</v>
      </c>
      <c r="G4347" s="2">
        <v>1100</v>
      </c>
      <c r="H4347" s="4">
        <f t="shared" si="73"/>
        <v>76292.300000000148</v>
      </c>
      <c r="J4347" s="3" t="s">
        <v>4038</v>
      </c>
    </row>
    <row r="4348" spans="1:11" ht="22.5" hidden="1" customHeight="1" x14ac:dyDescent="0.25">
      <c r="A4348" s="3">
        <v>2025</v>
      </c>
      <c r="B4348" s="3" t="s">
        <v>358</v>
      </c>
      <c r="C4348" s="5">
        <v>45713</v>
      </c>
      <c r="D4348" s="10" t="s">
        <v>502</v>
      </c>
      <c r="E4348" s="3" t="s">
        <v>71</v>
      </c>
      <c r="G4348" s="2">
        <v>2570</v>
      </c>
      <c r="H4348" s="4">
        <f t="shared" si="73"/>
        <v>73722.300000000148</v>
      </c>
      <c r="J4348" s="3" t="s">
        <v>4039</v>
      </c>
    </row>
    <row r="4349" spans="1:11" ht="22.5" hidden="1" customHeight="1" x14ac:dyDescent="0.25">
      <c r="A4349" s="3">
        <v>2025</v>
      </c>
      <c r="B4349" s="3" t="s">
        <v>358</v>
      </c>
      <c r="C4349" s="5">
        <v>45713</v>
      </c>
      <c r="D4349" s="10" t="s">
        <v>513</v>
      </c>
      <c r="E4349" s="3" t="s">
        <v>71</v>
      </c>
      <c r="G4349" s="2">
        <v>4305</v>
      </c>
      <c r="H4349" s="4">
        <f t="shared" si="73"/>
        <v>69417.300000000148</v>
      </c>
      <c r="J4349" s="3" t="s">
        <v>4040</v>
      </c>
    </row>
    <row r="4350" spans="1:11" ht="22.5" hidden="1" customHeight="1" x14ac:dyDescent="0.25">
      <c r="A4350" s="3">
        <v>2025</v>
      </c>
      <c r="B4350" s="3" t="s">
        <v>358</v>
      </c>
      <c r="C4350" s="5">
        <v>45713</v>
      </c>
      <c r="D4350" s="10" t="s">
        <v>541</v>
      </c>
      <c r="E4350" s="3" t="s">
        <v>71</v>
      </c>
      <c r="G4350" s="2">
        <v>6609.8</v>
      </c>
      <c r="H4350" s="4">
        <f t="shared" ref="H4350:H4381" si="74">H4349+F4350-G4350</f>
        <v>62807.500000000146</v>
      </c>
      <c r="J4350" s="3" t="s">
        <v>4042</v>
      </c>
    </row>
    <row r="4351" spans="1:11" ht="22.5" hidden="1" customHeight="1" x14ac:dyDescent="0.25">
      <c r="A4351" s="3">
        <v>2025</v>
      </c>
      <c r="B4351" s="3" t="s">
        <v>358</v>
      </c>
      <c r="C4351" s="5">
        <v>45713</v>
      </c>
      <c r="D4351" s="10" t="s">
        <v>151</v>
      </c>
      <c r="E4351" s="3" t="s">
        <v>71</v>
      </c>
      <c r="G4351" s="2">
        <v>1300</v>
      </c>
      <c r="H4351" s="4">
        <f t="shared" si="74"/>
        <v>61507.500000000146</v>
      </c>
      <c r="J4351" s="3" t="s">
        <v>4041</v>
      </c>
    </row>
    <row r="4352" spans="1:11" ht="22.5" hidden="1" customHeight="1" x14ac:dyDescent="0.25">
      <c r="A4352" s="3">
        <v>2025</v>
      </c>
      <c r="B4352" s="3" t="s">
        <v>358</v>
      </c>
      <c r="C4352" s="5">
        <v>45713</v>
      </c>
      <c r="D4352" s="10" t="s">
        <v>4013</v>
      </c>
      <c r="E4352" s="3" t="s">
        <v>71</v>
      </c>
      <c r="G4352" s="2">
        <v>750</v>
      </c>
      <c r="H4352" s="4">
        <f t="shared" si="74"/>
        <v>60757.500000000146</v>
      </c>
      <c r="J4352" s="3" t="s">
        <v>4033</v>
      </c>
    </row>
    <row r="4353" spans="1:11" ht="22.5" hidden="1" customHeight="1" x14ac:dyDescent="0.25">
      <c r="A4353" s="3">
        <v>2025</v>
      </c>
      <c r="B4353" s="3" t="s">
        <v>358</v>
      </c>
      <c r="C4353" s="5">
        <v>45713</v>
      </c>
      <c r="D4353" s="10" t="s">
        <v>2508</v>
      </c>
      <c r="E4353" s="3" t="s">
        <v>71</v>
      </c>
      <c r="G4353" s="2">
        <v>7150</v>
      </c>
      <c r="H4353" s="4">
        <f t="shared" si="74"/>
        <v>53607.500000000146</v>
      </c>
      <c r="J4353" s="3" t="s">
        <v>4044</v>
      </c>
      <c r="K4353" s="10" t="s">
        <v>4043</v>
      </c>
    </row>
    <row r="4354" spans="1:11" ht="22.5" hidden="1" customHeight="1" x14ac:dyDescent="0.25">
      <c r="A4354" s="3">
        <v>2025</v>
      </c>
      <c r="B4354" s="3" t="s">
        <v>358</v>
      </c>
      <c r="C4354" s="5">
        <v>45713</v>
      </c>
      <c r="D4354" s="10" t="s">
        <v>2989</v>
      </c>
      <c r="E4354" s="3" t="s">
        <v>71</v>
      </c>
      <c r="G4354" s="2">
        <v>1300</v>
      </c>
      <c r="H4354" s="4">
        <f t="shared" si="74"/>
        <v>52307.500000000146</v>
      </c>
      <c r="J4354" s="3" t="s">
        <v>4046</v>
      </c>
      <c r="K4354" s="10" t="s">
        <v>4045</v>
      </c>
    </row>
    <row r="4355" spans="1:11" ht="22.5" hidden="1" customHeight="1" x14ac:dyDescent="0.25">
      <c r="A4355" s="3">
        <v>2025</v>
      </c>
      <c r="B4355" s="3" t="s">
        <v>358</v>
      </c>
      <c r="C4355" s="5">
        <v>45713</v>
      </c>
      <c r="D4355" s="10" t="s">
        <v>538</v>
      </c>
      <c r="E4355" s="3" t="s">
        <v>71</v>
      </c>
      <c r="G4355" s="2">
        <v>12710</v>
      </c>
      <c r="H4355" s="4">
        <f t="shared" si="74"/>
        <v>39597.500000000146</v>
      </c>
      <c r="J4355" s="3" t="s">
        <v>4047</v>
      </c>
    </row>
    <row r="4356" spans="1:11" ht="22.5" hidden="1" customHeight="1" x14ac:dyDescent="0.25">
      <c r="A4356" s="3">
        <v>2025</v>
      </c>
      <c r="B4356" s="3" t="s">
        <v>358</v>
      </c>
      <c r="C4356" s="5">
        <v>45713</v>
      </c>
      <c r="D4356" s="10" t="s">
        <v>547</v>
      </c>
      <c r="E4356" s="3" t="s">
        <v>71</v>
      </c>
      <c r="G4356" s="2">
        <v>450</v>
      </c>
      <c r="H4356" s="4">
        <f t="shared" si="74"/>
        <v>39147.500000000146</v>
      </c>
      <c r="J4356" s="3" t="s">
        <v>4017</v>
      </c>
    </row>
    <row r="4357" spans="1:11" ht="22.5" hidden="1" customHeight="1" x14ac:dyDescent="0.25">
      <c r="A4357" s="3">
        <v>2025</v>
      </c>
      <c r="B4357" s="3" t="s">
        <v>358</v>
      </c>
      <c r="C4357" s="5">
        <v>45715</v>
      </c>
      <c r="D4357" s="10" t="s">
        <v>359</v>
      </c>
      <c r="E4357" s="3" t="s">
        <v>22</v>
      </c>
      <c r="F4357" s="2">
        <v>22500</v>
      </c>
      <c r="H4357" s="4">
        <f t="shared" si="74"/>
        <v>61647.500000000146</v>
      </c>
      <c r="J4357" s="3" t="s">
        <v>4052</v>
      </c>
    </row>
    <row r="4358" spans="1:11" ht="22.5" hidden="1" customHeight="1" x14ac:dyDescent="0.25">
      <c r="A4358" s="3">
        <v>2025</v>
      </c>
      <c r="B4358" s="3" t="s">
        <v>358</v>
      </c>
      <c r="C4358" s="5">
        <v>45715</v>
      </c>
      <c r="D4358" s="10" t="s">
        <v>1808</v>
      </c>
      <c r="E4358" s="3" t="s">
        <v>22</v>
      </c>
      <c r="F4358" s="2">
        <v>16528</v>
      </c>
      <c r="H4358" s="4">
        <f t="shared" si="74"/>
        <v>78175.500000000146</v>
      </c>
      <c r="J4358" s="3" t="s">
        <v>4051</v>
      </c>
    </row>
    <row r="4359" spans="1:11" ht="22.5" hidden="1" customHeight="1" x14ac:dyDescent="0.25">
      <c r="A4359" s="3">
        <v>2025</v>
      </c>
      <c r="B4359" s="3" t="s">
        <v>358</v>
      </c>
      <c r="C4359" s="5">
        <v>45716</v>
      </c>
      <c r="D4359" s="10" t="s">
        <v>45</v>
      </c>
      <c r="E4359" s="3" t="s">
        <v>22</v>
      </c>
      <c r="F4359" s="26">
        <v>9750</v>
      </c>
      <c r="G4359" s="26"/>
      <c r="H4359" s="4">
        <f t="shared" si="74"/>
        <v>87925.500000000146</v>
      </c>
      <c r="J4359" s="3" t="s">
        <v>4053</v>
      </c>
    </row>
    <row r="4360" spans="1:11" ht="22.5" hidden="1" customHeight="1" x14ac:dyDescent="0.25">
      <c r="A4360" s="3">
        <v>2025</v>
      </c>
      <c r="B4360" s="3" t="s">
        <v>358</v>
      </c>
      <c r="C4360" s="5">
        <v>45716</v>
      </c>
      <c r="D4360" s="10" t="s">
        <v>3911</v>
      </c>
      <c r="E4360" s="3" t="s">
        <v>99</v>
      </c>
      <c r="G4360" s="2">
        <v>1780</v>
      </c>
      <c r="H4360" s="4">
        <f t="shared" si="74"/>
        <v>86145.500000000146</v>
      </c>
      <c r="J4360" s="3" t="s">
        <v>4054</v>
      </c>
    </row>
    <row r="4361" spans="1:11" ht="22.5" hidden="1" customHeight="1" x14ac:dyDescent="0.25">
      <c r="A4361" s="3">
        <v>2025</v>
      </c>
      <c r="B4361" s="3" t="s">
        <v>358</v>
      </c>
      <c r="C4361" s="5">
        <v>45716</v>
      </c>
      <c r="D4361" s="10" t="s">
        <v>3025</v>
      </c>
      <c r="E4361" s="3" t="s">
        <v>99</v>
      </c>
      <c r="G4361" s="2">
        <v>5000</v>
      </c>
      <c r="H4361" s="4">
        <f t="shared" si="74"/>
        <v>81145.500000000146</v>
      </c>
      <c r="J4361" s="3" t="s">
        <v>4055</v>
      </c>
    </row>
    <row r="4362" spans="1:11" ht="22.5" hidden="1" customHeight="1" x14ac:dyDescent="0.25">
      <c r="A4362" s="3">
        <v>2025</v>
      </c>
      <c r="B4362" s="3" t="s">
        <v>358</v>
      </c>
      <c r="C4362" s="5">
        <v>45716</v>
      </c>
      <c r="D4362" s="10" t="s">
        <v>613</v>
      </c>
      <c r="E4362" s="3" t="s">
        <v>22</v>
      </c>
      <c r="F4362" s="2">
        <v>41600</v>
      </c>
      <c r="H4362" s="4">
        <f t="shared" si="74"/>
        <v>122745.50000000015</v>
      </c>
      <c r="J4362" s="3" t="s">
        <v>4071</v>
      </c>
      <c r="K4362" s="10" t="s">
        <v>4070</v>
      </c>
    </row>
    <row r="4363" spans="1:11" s="24" customFormat="1" ht="22.5" hidden="1" customHeight="1" thickBot="1" x14ac:dyDescent="0.3">
      <c r="A4363" s="34">
        <v>2025</v>
      </c>
      <c r="B4363" s="34" t="s">
        <v>358</v>
      </c>
      <c r="C4363" s="19">
        <v>45716</v>
      </c>
      <c r="D4363" s="20" t="s">
        <v>285</v>
      </c>
      <c r="E4363" s="34" t="s">
        <v>99</v>
      </c>
      <c r="F4363" s="21"/>
      <c r="G4363" s="21">
        <v>2180</v>
      </c>
      <c r="H4363" s="22">
        <f t="shared" si="74"/>
        <v>120565.50000000015</v>
      </c>
      <c r="J4363" s="34" t="s">
        <v>4056</v>
      </c>
      <c r="K4363" s="20"/>
    </row>
    <row r="4364" spans="1:11" ht="22.5" hidden="1" customHeight="1" x14ac:dyDescent="0.25">
      <c r="A4364" s="3">
        <v>2025</v>
      </c>
      <c r="B4364" s="3" t="s">
        <v>369</v>
      </c>
      <c r="C4364" s="5">
        <v>45717</v>
      </c>
      <c r="D4364" s="10" t="s">
        <v>3083</v>
      </c>
      <c r="E4364" s="3" t="s">
        <v>22</v>
      </c>
      <c r="F4364" s="2">
        <v>1920</v>
      </c>
      <c r="H4364" s="4">
        <f t="shared" si="74"/>
        <v>122485.50000000015</v>
      </c>
      <c r="J4364" s="3" t="s">
        <v>4064</v>
      </c>
    </row>
    <row r="4365" spans="1:11" ht="22.5" hidden="1" customHeight="1" x14ac:dyDescent="0.25">
      <c r="A4365" s="3">
        <v>2025</v>
      </c>
      <c r="B4365" s="3" t="s">
        <v>369</v>
      </c>
      <c r="C4365" s="5">
        <v>45719</v>
      </c>
      <c r="D4365" s="10" t="s">
        <v>323</v>
      </c>
      <c r="E4365" s="3" t="s">
        <v>99</v>
      </c>
      <c r="G4365" s="2">
        <v>5000</v>
      </c>
      <c r="H4365" s="4">
        <f t="shared" si="74"/>
        <v>117485.50000000015</v>
      </c>
      <c r="J4365" s="3" t="s">
        <v>4065</v>
      </c>
    </row>
    <row r="4366" spans="1:11" ht="22.5" hidden="1" customHeight="1" x14ac:dyDescent="0.25">
      <c r="A4366" s="3">
        <v>2025</v>
      </c>
      <c r="B4366" s="3" t="s">
        <v>369</v>
      </c>
      <c r="C4366" s="5">
        <v>45720</v>
      </c>
      <c r="D4366" s="10" t="s">
        <v>4050</v>
      </c>
      <c r="E4366" s="3" t="s">
        <v>22</v>
      </c>
      <c r="F4366" s="2">
        <v>1272</v>
      </c>
      <c r="H4366" s="4">
        <f t="shared" si="74"/>
        <v>118757.50000000015</v>
      </c>
      <c r="J4366" s="3" t="s">
        <v>4066</v>
      </c>
    </row>
    <row r="4367" spans="1:11" ht="22.5" hidden="1" customHeight="1" x14ac:dyDescent="0.25">
      <c r="A4367" s="3">
        <v>2025</v>
      </c>
      <c r="B4367" s="3" t="s">
        <v>369</v>
      </c>
      <c r="C4367" s="5">
        <v>45720</v>
      </c>
      <c r="D4367" s="10" t="s">
        <v>3229</v>
      </c>
      <c r="E4367" s="3" t="s">
        <v>22</v>
      </c>
      <c r="F4367" s="2">
        <v>8060.37</v>
      </c>
      <c r="H4367" s="4">
        <f t="shared" si="74"/>
        <v>126817.87000000014</v>
      </c>
      <c r="I4367" s="1" t="s">
        <v>179</v>
      </c>
      <c r="J4367" s="3" t="s">
        <v>4074</v>
      </c>
      <c r="K4367" s="10" t="s">
        <v>4073</v>
      </c>
    </row>
    <row r="4368" spans="1:11" ht="22.5" hidden="1" customHeight="1" x14ac:dyDescent="0.25">
      <c r="A4368" s="3">
        <v>2025</v>
      </c>
      <c r="B4368" s="3" t="s">
        <v>369</v>
      </c>
      <c r="C4368" s="5">
        <v>45721</v>
      </c>
      <c r="D4368" s="10" t="s">
        <v>3956</v>
      </c>
      <c r="E4368" s="3" t="s">
        <v>22</v>
      </c>
      <c r="F4368" s="2">
        <v>18840</v>
      </c>
      <c r="H4368" s="4">
        <f t="shared" si="74"/>
        <v>145657.87000000014</v>
      </c>
      <c r="J4368" s="3" t="s">
        <v>4067</v>
      </c>
      <c r="K4368" s="10" t="s">
        <v>4068</v>
      </c>
    </row>
    <row r="4369" spans="1:11" ht="22.5" hidden="1" customHeight="1" x14ac:dyDescent="0.25">
      <c r="A4369" s="3">
        <v>2025</v>
      </c>
      <c r="B4369" s="3" t="s">
        <v>369</v>
      </c>
      <c r="C4369" s="5">
        <v>45721</v>
      </c>
      <c r="D4369" s="10" t="s">
        <v>3308</v>
      </c>
      <c r="E4369" s="3" t="s">
        <v>22</v>
      </c>
      <c r="F4369" s="2">
        <v>4050</v>
      </c>
      <c r="H4369" s="4">
        <f t="shared" si="74"/>
        <v>149707.87000000014</v>
      </c>
      <c r="J4369" s="10" t="s">
        <v>4069</v>
      </c>
    </row>
    <row r="4370" spans="1:11" ht="22.5" hidden="1" customHeight="1" x14ac:dyDescent="0.25">
      <c r="A4370" s="3">
        <v>2025</v>
      </c>
      <c r="B4370" s="3" t="s">
        <v>369</v>
      </c>
      <c r="C4370" s="5">
        <v>45721</v>
      </c>
      <c r="D4370" s="10" t="s">
        <v>3971</v>
      </c>
      <c r="E4370" s="3" t="s">
        <v>22</v>
      </c>
      <c r="F4370" s="2">
        <v>424</v>
      </c>
      <c r="H4370" s="4">
        <f t="shared" si="74"/>
        <v>150131.87000000014</v>
      </c>
      <c r="J4370" s="3" t="s">
        <v>4083</v>
      </c>
    </row>
    <row r="4371" spans="1:11" ht="22.5" hidden="1" customHeight="1" x14ac:dyDescent="0.25">
      <c r="A4371" s="3">
        <v>2025</v>
      </c>
      <c r="B4371" s="3" t="s">
        <v>369</v>
      </c>
      <c r="C4371" s="5">
        <v>45722</v>
      </c>
      <c r="D4371" s="10" t="s">
        <v>3767</v>
      </c>
      <c r="E4371" s="3" t="s">
        <v>22</v>
      </c>
      <c r="F4371" s="2">
        <v>1400</v>
      </c>
      <c r="H4371" s="4">
        <f t="shared" si="74"/>
        <v>151531.87000000014</v>
      </c>
      <c r="J4371" s="3" t="s">
        <v>4084</v>
      </c>
    </row>
    <row r="4372" spans="1:11" ht="22.5" hidden="1" customHeight="1" x14ac:dyDescent="0.25">
      <c r="A4372" s="3">
        <v>2025</v>
      </c>
      <c r="B4372" s="3" t="s">
        <v>369</v>
      </c>
      <c r="C4372" s="5">
        <v>45723</v>
      </c>
      <c r="D4372" s="10" t="s">
        <v>86</v>
      </c>
      <c r="E4372" s="3" t="s">
        <v>99</v>
      </c>
      <c r="G4372" s="2">
        <v>10654.2</v>
      </c>
      <c r="H4372" s="4">
        <f t="shared" si="74"/>
        <v>140877.67000000013</v>
      </c>
      <c r="J4372" s="3" t="s">
        <v>4085</v>
      </c>
    </row>
    <row r="4373" spans="1:11" ht="22.5" hidden="1" customHeight="1" x14ac:dyDescent="0.25">
      <c r="A4373" s="3">
        <v>2025</v>
      </c>
      <c r="B4373" s="3" t="s">
        <v>369</v>
      </c>
      <c r="C4373" s="5">
        <v>45723</v>
      </c>
      <c r="D4373" s="10" t="s">
        <v>1479</v>
      </c>
      <c r="E4373" s="3" t="s">
        <v>99</v>
      </c>
      <c r="G4373" s="2">
        <v>1100</v>
      </c>
      <c r="H4373" s="4">
        <f t="shared" si="74"/>
        <v>139777.67000000013</v>
      </c>
      <c r="J4373" s="3" t="s">
        <v>4086</v>
      </c>
    </row>
    <row r="4374" spans="1:11" ht="22.5" hidden="1" customHeight="1" x14ac:dyDescent="0.25">
      <c r="A4374" s="3">
        <v>2025</v>
      </c>
      <c r="B4374" s="3" t="s">
        <v>369</v>
      </c>
      <c r="C4374" s="5">
        <v>45724</v>
      </c>
      <c r="D4374" s="10" t="s">
        <v>615</v>
      </c>
      <c r="E4374" s="3" t="s">
        <v>99</v>
      </c>
      <c r="G4374" s="2">
        <v>600</v>
      </c>
      <c r="H4374" s="4">
        <f t="shared" si="74"/>
        <v>139177.67000000013</v>
      </c>
      <c r="J4374" s="3" t="s">
        <v>4087</v>
      </c>
    </row>
    <row r="4375" spans="1:11" ht="22.5" hidden="1" customHeight="1" x14ac:dyDescent="0.25">
      <c r="A4375" s="3">
        <v>2025</v>
      </c>
      <c r="B4375" s="3" t="s">
        <v>369</v>
      </c>
      <c r="C4375" s="5">
        <v>45724</v>
      </c>
      <c r="D4375" s="10" t="s">
        <v>376</v>
      </c>
      <c r="E4375" s="3" t="s">
        <v>71</v>
      </c>
      <c r="G4375" s="2">
        <v>1200</v>
      </c>
      <c r="H4375" s="4">
        <f t="shared" si="74"/>
        <v>137977.67000000013</v>
      </c>
      <c r="J4375" s="3" t="s">
        <v>4088</v>
      </c>
    </row>
    <row r="4376" spans="1:11" ht="22.5" hidden="1" customHeight="1" x14ac:dyDescent="0.25">
      <c r="A4376" s="3">
        <v>2025</v>
      </c>
      <c r="B4376" s="3" t="s">
        <v>369</v>
      </c>
      <c r="C4376" s="5">
        <v>45724</v>
      </c>
      <c r="D4376" s="10" t="s">
        <v>4075</v>
      </c>
      <c r="E4376" s="3" t="s">
        <v>71</v>
      </c>
      <c r="G4376" s="2">
        <v>1000</v>
      </c>
      <c r="H4376" s="4">
        <f t="shared" si="74"/>
        <v>136977.67000000013</v>
      </c>
      <c r="J4376" s="3" t="s">
        <v>4089</v>
      </c>
    </row>
    <row r="4377" spans="1:11" ht="22.5" hidden="1" customHeight="1" x14ac:dyDescent="0.25">
      <c r="A4377" s="3">
        <v>2025</v>
      </c>
      <c r="B4377" s="3" t="s">
        <v>369</v>
      </c>
      <c r="C4377" s="5">
        <v>45725</v>
      </c>
      <c r="D4377" s="10" t="s">
        <v>4076</v>
      </c>
      <c r="E4377" s="3" t="s">
        <v>71</v>
      </c>
      <c r="G4377" s="2">
        <v>5340</v>
      </c>
      <c r="H4377" s="4">
        <f t="shared" si="74"/>
        <v>131637.67000000013</v>
      </c>
      <c r="J4377" s="3" t="s">
        <v>4090</v>
      </c>
    </row>
    <row r="4378" spans="1:11" ht="22.5" hidden="1" customHeight="1" x14ac:dyDescent="0.25">
      <c r="A4378" s="3">
        <v>2025</v>
      </c>
      <c r="B4378" s="3" t="s">
        <v>369</v>
      </c>
      <c r="C4378" s="5">
        <v>45725</v>
      </c>
      <c r="D4378" s="10" t="s">
        <v>4078</v>
      </c>
      <c r="E4378" s="3" t="s">
        <v>71</v>
      </c>
      <c r="G4378" s="2">
        <v>3424</v>
      </c>
      <c r="H4378" s="4">
        <f t="shared" si="74"/>
        <v>128213.67000000013</v>
      </c>
      <c r="J4378" s="3" t="s">
        <v>4091</v>
      </c>
    </row>
    <row r="4379" spans="1:11" ht="22.5" hidden="1" customHeight="1" x14ac:dyDescent="0.25">
      <c r="A4379" s="3">
        <v>2025</v>
      </c>
      <c r="B4379" s="3" t="s">
        <v>369</v>
      </c>
      <c r="C4379" s="5">
        <v>45725</v>
      </c>
      <c r="D4379" s="10" t="s">
        <v>1924</v>
      </c>
      <c r="E4379" s="3" t="s">
        <v>71</v>
      </c>
      <c r="G4379" s="2">
        <v>120</v>
      </c>
      <c r="H4379" s="4">
        <f t="shared" si="74"/>
        <v>128093.67000000013</v>
      </c>
      <c r="J4379" s="3" t="s">
        <v>4092</v>
      </c>
    </row>
    <row r="4380" spans="1:11" s="105" customFormat="1" ht="22.5" hidden="1" customHeight="1" thickBot="1" x14ac:dyDescent="0.3">
      <c r="A4380" s="104">
        <v>2025</v>
      </c>
      <c r="B4380" s="104" t="s">
        <v>369</v>
      </c>
      <c r="C4380" s="222">
        <v>45725</v>
      </c>
      <c r="D4380" s="223" t="s">
        <v>4077</v>
      </c>
      <c r="E4380" s="104" t="s">
        <v>71</v>
      </c>
      <c r="F4380" s="106"/>
      <c r="G4380" s="106">
        <v>2733.24</v>
      </c>
      <c r="H4380" s="107">
        <f t="shared" si="74"/>
        <v>125360.43000000012</v>
      </c>
      <c r="J4380" s="104" t="s">
        <v>4093</v>
      </c>
      <c r="K4380" s="223" t="s">
        <v>4094</v>
      </c>
    </row>
    <row r="4381" spans="1:11" ht="22.5" hidden="1" customHeight="1" x14ac:dyDescent="0.25">
      <c r="A4381" s="3">
        <v>2025</v>
      </c>
      <c r="B4381" s="3" t="s">
        <v>369</v>
      </c>
      <c r="C4381" s="5">
        <v>45726</v>
      </c>
      <c r="D4381" s="10" t="s">
        <v>261</v>
      </c>
      <c r="E4381" s="3" t="s">
        <v>22</v>
      </c>
      <c r="F4381" s="2">
        <v>1700</v>
      </c>
      <c r="H4381" s="4">
        <f t="shared" si="74"/>
        <v>127060.43000000012</v>
      </c>
      <c r="J4381" s="3" t="s">
        <v>4100</v>
      </c>
    </row>
    <row r="4382" spans="1:11" ht="22.5" hidden="1" customHeight="1" x14ac:dyDescent="0.25">
      <c r="A4382" s="3">
        <v>2025</v>
      </c>
      <c r="B4382" s="3" t="s">
        <v>369</v>
      </c>
      <c r="C4382" s="5">
        <v>45726</v>
      </c>
      <c r="D4382" s="10" t="s">
        <v>322</v>
      </c>
      <c r="E4382" s="3" t="s">
        <v>99</v>
      </c>
      <c r="G4382" s="2">
        <v>10000</v>
      </c>
      <c r="H4382" s="4">
        <f t="shared" ref="H4382:H4388" si="75">H4381+F4382-G4382</f>
        <v>117060.43000000012</v>
      </c>
      <c r="J4382" s="3" t="s">
        <v>4101</v>
      </c>
    </row>
    <row r="4383" spans="1:11" ht="22.5" hidden="1" customHeight="1" x14ac:dyDescent="0.25">
      <c r="A4383" s="3">
        <v>2025</v>
      </c>
      <c r="B4383" s="3" t="s">
        <v>369</v>
      </c>
      <c r="C4383" s="5">
        <v>45726</v>
      </c>
      <c r="D4383" s="10" t="s">
        <v>461</v>
      </c>
      <c r="E4383" s="3" t="s">
        <v>22</v>
      </c>
      <c r="F4383" s="88">
        <v>11024</v>
      </c>
      <c r="G4383" s="88"/>
      <c r="H4383" s="4">
        <f t="shared" si="75"/>
        <v>128084.43000000012</v>
      </c>
      <c r="J4383" s="3" t="s">
        <v>4205</v>
      </c>
    </row>
    <row r="4384" spans="1:11" ht="22.5" hidden="1" customHeight="1" x14ac:dyDescent="0.25">
      <c r="A4384" s="3">
        <v>2025</v>
      </c>
      <c r="B4384" s="3" t="s">
        <v>369</v>
      </c>
      <c r="C4384" s="5">
        <v>45728</v>
      </c>
      <c r="D4384" s="10" t="s">
        <v>323</v>
      </c>
      <c r="E4384" s="3" t="s">
        <v>99</v>
      </c>
      <c r="G4384" s="2">
        <v>5000</v>
      </c>
      <c r="H4384" s="4">
        <f t="shared" si="75"/>
        <v>123084.43000000012</v>
      </c>
      <c r="J4384" s="3" t="s">
        <v>4102</v>
      </c>
    </row>
    <row r="4385" spans="1:11" ht="22.5" hidden="1" customHeight="1" x14ac:dyDescent="0.25">
      <c r="A4385" s="3">
        <v>2025</v>
      </c>
      <c r="B4385" s="3" t="s">
        <v>369</v>
      </c>
      <c r="C4385" s="5">
        <v>45728</v>
      </c>
      <c r="D4385" s="10" t="s">
        <v>608</v>
      </c>
      <c r="E4385" s="3" t="s">
        <v>22</v>
      </c>
      <c r="F4385" s="2">
        <v>4300</v>
      </c>
      <c r="H4385" s="4">
        <f t="shared" si="75"/>
        <v>127384.43000000012</v>
      </c>
      <c r="J4385" s="3" t="s">
        <v>4103</v>
      </c>
    </row>
    <row r="4386" spans="1:11" ht="22.5" hidden="1" customHeight="1" x14ac:dyDescent="0.25">
      <c r="A4386" s="3">
        <v>2025</v>
      </c>
      <c r="B4386" s="3" t="s">
        <v>369</v>
      </c>
      <c r="C4386" s="5">
        <v>45730</v>
      </c>
      <c r="D4386" s="10" t="s">
        <v>3519</v>
      </c>
      <c r="E4386" s="3" t="s">
        <v>71</v>
      </c>
      <c r="G4386" s="2">
        <v>260</v>
      </c>
      <c r="H4386" s="4">
        <f t="shared" si="75"/>
        <v>127124.43000000012</v>
      </c>
      <c r="I4386" s="1" t="s">
        <v>3326</v>
      </c>
      <c r="J4386" s="3" t="s">
        <v>4108</v>
      </c>
    </row>
    <row r="4387" spans="1:11" ht="22.5" hidden="1" customHeight="1" x14ac:dyDescent="0.25">
      <c r="A4387" s="3">
        <v>2025</v>
      </c>
      <c r="B4387" s="3" t="s">
        <v>369</v>
      </c>
      <c r="C4387" s="5">
        <v>45730</v>
      </c>
      <c r="D4387" s="10" t="s">
        <v>538</v>
      </c>
      <c r="E4387" s="3" t="s">
        <v>22</v>
      </c>
      <c r="F4387" s="2">
        <v>2100</v>
      </c>
      <c r="H4387" s="4">
        <f t="shared" si="75"/>
        <v>129224.43000000012</v>
      </c>
      <c r="J4387" s="3" t="s">
        <v>4095</v>
      </c>
    </row>
    <row r="4388" spans="1:11" ht="22.5" hidden="1" customHeight="1" x14ac:dyDescent="0.25">
      <c r="A4388" s="3">
        <v>2025</v>
      </c>
      <c r="B4388" s="3" t="s">
        <v>369</v>
      </c>
      <c r="C4388" s="5">
        <v>45731</v>
      </c>
      <c r="D4388" s="10" t="s">
        <v>39</v>
      </c>
      <c r="E4388" s="3" t="s">
        <v>22</v>
      </c>
      <c r="F4388" s="2">
        <v>1480</v>
      </c>
      <c r="H4388" s="4">
        <f t="shared" si="75"/>
        <v>130704.43000000012</v>
      </c>
      <c r="J4388" s="3" t="s">
        <v>4104</v>
      </c>
      <c r="K4388" s="10" t="s">
        <v>4107</v>
      </c>
    </row>
    <row r="4389" spans="1:11" ht="22.5" hidden="1" customHeight="1" x14ac:dyDescent="0.25">
      <c r="A4389" s="3">
        <v>2025</v>
      </c>
      <c r="B4389" s="3" t="s">
        <v>369</v>
      </c>
      <c r="C4389" s="5">
        <v>45731</v>
      </c>
      <c r="D4389" s="10" t="s">
        <v>42</v>
      </c>
      <c r="E4389" s="3" t="s">
        <v>99</v>
      </c>
      <c r="G4389" s="25">
        <v>3360</v>
      </c>
      <c r="H4389" s="4">
        <f t="shared" ref="H4389:H4401" si="76">H4388+F4389-G4389</f>
        <v>127344.43000000012</v>
      </c>
      <c r="I4389" s="120">
        <v>45756</v>
      </c>
      <c r="J4389" s="3" t="s">
        <v>4322</v>
      </c>
      <c r="K4389" s="146" t="s">
        <v>179</v>
      </c>
    </row>
    <row r="4390" spans="1:11" ht="22.5" hidden="1" customHeight="1" x14ac:dyDescent="0.25">
      <c r="A4390" s="3">
        <v>2025</v>
      </c>
      <c r="B4390" s="3" t="s">
        <v>369</v>
      </c>
      <c r="C4390" s="5">
        <v>45731</v>
      </c>
      <c r="D4390" s="10" t="s">
        <v>30</v>
      </c>
      <c r="E4390" s="3" t="s">
        <v>99</v>
      </c>
      <c r="G4390" s="2">
        <v>283.7</v>
      </c>
      <c r="H4390" s="4">
        <f t="shared" si="76"/>
        <v>127060.73000000013</v>
      </c>
      <c r="J4390" s="3" t="s">
        <v>4117</v>
      </c>
    </row>
    <row r="4391" spans="1:11" ht="22.5" hidden="1" customHeight="1" x14ac:dyDescent="0.25">
      <c r="A4391" s="3">
        <v>2025</v>
      </c>
      <c r="B4391" s="3" t="s">
        <v>369</v>
      </c>
      <c r="C4391" s="5">
        <v>45731</v>
      </c>
      <c r="D4391" s="10" t="s">
        <v>112</v>
      </c>
      <c r="E4391" s="3" t="s">
        <v>99</v>
      </c>
      <c r="G4391" s="2">
        <v>45</v>
      </c>
      <c r="H4391" s="4">
        <f t="shared" si="76"/>
        <v>127015.73000000013</v>
      </c>
      <c r="J4391" s="3" t="s">
        <v>4118</v>
      </c>
    </row>
    <row r="4392" spans="1:11" ht="22.5" hidden="1" customHeight="1" x14ac:dyDescent="0.25">
      <c r="A4392" s="3">
        <v>2025</v>
      </c>
      <c r="B4392" s="3" t="s">
        <v>369</v>
      </c>
      <c r="C4392" s="5">
        <v>45731</v>
      </c>
      <c r="D4392" s="10" t="s">
        <v>35</v>
      </c>
      <c r="E4392" s="3" t="s">
        <v>99</v>
      </c>
      <c r="G4392" s="2">
        <v>216</v>
      </c>
      <c r="H4392" s="4">
        <f t="shared" si="76"/>
        <v>126799.73000000013</v>
      </c>
      <c r="J4392" s="3" t="s">
        <v>4119</v>
      </c>
    </row>
    <row r="4393" spans="1:11" ht="22.5" hidden="1" customHeight="1" x14ac:dyDescent="0.25">
      <c r="A4393" s="3">
        <v>2025</v>
      </c>
      <c r="B4393" s="3" t="s">
        <v>369</v>
      </c>
      <c r="C4393" s="5">
        <v>45733</v>
      </c>
      <c r="D4393" s="10" t="s">
        <v>2440</v>
      </c>
      <c r="E4393" s="3" t="s">
        <v>22</v>
      </c>
      <c r="F4393" s="2">
        <v>1007</v>
      </c>
      <c r="H4393" s="4">
        <f t="shared" si="76"/>
        <v>127806.73000000013</v>
      </c>
      <c r="J4393" s="3" t="s">
        <v>4105</v>
      </c>
      <c r="K4393" s="10" t="s">
        <v>4106</v>
      </c>
    </row>
    <row r="4394" spans="1:11" ht="22.5" hidden="1" customHeight="1" x14ac:dyDescent="0.25">
      <c r="A4394" s="3">
        <v>2025</v>
      </c>
      <c r="B4394" s="3" t="s">
        <v>369</v>
      </c>
      <c r="C4394" s="5">
        <v>45733</v>
      </c>
      <c r="D4394" s="10" t="s">
        <v>45</v>
      </c>
      <c r="E4394" s="3" t="s">
        <v>71</v>
      </c>
      <c r="G4394" s="2">
        <v>2400</v>
      </c>
      <c r="H4394" s="4">
        <f t="shared" si="76"/>
        <v>125406.73000000013</v>
      </c>
      <c r="J4394" s="3" t="s">
        <v>4109</v>
      </c>
    </row>
    <row r="4395" spans="1:11" ht="22.5" hidden="1" customHeight="1" x14ac:dyDescent="0.25">
      <c r="A4395" s="3">
        <v>2025</v>
      </c>
      <c r="B4395" s="3" t="s">
        <v>369</v>
      </c>
      <c r="C4395" s="5">
        <v>45733</v>
      </c>
      <c r="D4395" s="10" t="s">
        <v>4096</v>
      </c>
      <c r="E4395" s="3" t="s">
        <v>71</v>
      </c>
      <c r="G4395" s="2">
        <v>500</v>
      </c>
      <c r="H4395" s="4">
        <f t="shared" si="76"/>
        <v>124906.73000000013</v>
      </c>
      <c r="J4395" s="3" t="s">
        <v>4110</v>
      </c>
    </row>
    <row r="4396" spans="1:11" ht="22.5" hidden="1" customHeight="1" x14ac:dyDescent="0.25">
      <c r="A4396" s="3">
        <v>2025</v>
      </c>
      <c r="B4396" s="3" t="s">
        <v>369</v>
      </c>
      <c r="C4396" s="5">
        <v>45733</v>
      </c>
      <c r="D4396" s="10" t="s">
        <v>2828</v>
      </c>
      <c r="E4396" s="3" t="s">
        <v>71</v>
      </c>
      <c r="G4396" s="2">
        <v>12700</v>
      </c>
      <c r="H4396" s="4">
        <f t="shared" si="76"/>
        <v>112206.73000000013</v>
      </c>
      <c r="J4396" s="3" t="s">
        <v>4111</v>
      </c>
    </row>
    <row r="4397" spans="1:11" ht="22.5" hidden="1" customHeight="1" x14ac:dyDescent="0.25">
      <c r="A4397" s="3">
        <v>2025</v>
      </c>
      <c r="B4397" s="3" t="s">
        <v>369</v>
      </c>
      <c r="C4397" s="5">
        <v>45733</v>
      </c>
      <c r="D4397" s="10" t="s">
        <v>3841</v>
      </c>
      <c r="E4397" s="3" t="s">
        <v>71</v>
      </c>
      <c r="G4397" s="2">
        <v>1883.52</v>
      </c>
      <c r="H4397" s="4">
        <f t="shared" si="76"/>
        <v>110323.21000000012</v>
      </c>
      <c r="J4397" s="3" t="s">
        <v>4112</v>
      </c>
    </row>
    <row r="4398" spans="1:11" ht="22.5" hidden="1" customHeight="1" x14ac:dyDescent="0.25">
      <c r="A4398" s="3">
        <v>2025</v>
      </c>
      <c r="B4398" s="3" t="s">
        <v>369</v>
      </c>
      <c r="C4398" s="5">
        <v>45733</v>
      </c>
      <c r="D4398" s="10" t="s">
        <v>1842</v>
      </c>
      <c r="E4398" s="3" t="s">
        <v>71</v>
      </c>
      <c r="G4398" s="2">
        <v>1899.93</v>
      </c>
      <c r="H4398" s="4">
        <f t="shared" si="76"/>
        <v>108423.28000000013</v>
      </c>
      <c r="J4398" s="3" t="s">
        <v>4113</v>
      </c>
    </row>
    <row r="4399" spans="1:11" ht="22.5" hidden="1" customHeight="1" x14ac:dyDescent="0.25">
      <c r="A4399" s="3">
        <v>2025</v>
      </c>
      <c r="B4399" s="3" t="s">
        <v>369</v>
      </c>
      <c r="C4399" s="5">
        <v>45733</v>
      </c>
      <c r="D4399" s="10" t="s">
        <v>110</v>
      </c>
      <c r="E4399" s="3" t="s">
        <v>71</v>
      </c>
      <c r="F4399" s="26"/>
      <c r="G4399" s="26">
        <v>2024</v>
      </c>
      <c r="H4399" s="4">
        <f t="shared" si="76"/>
        <v>106399.28000000013</v>
      </c>
      <c r="J4399" s="3" t="s">
        <v>4114</v>
      </c>
    </row>
    <row r="4400" spans="1:11" ht="22.5" hidden="1" customHeight="1" x14ac:dyDescent="0.25">
      <c r="A4400" s="3">
        <v>2025</v>
      </c>
      <c r="B4400" s="3" t="s">
        <v>369</v>
      </c>
      <c r="C4400" s="5">
        <v>45733</v>
      </c>
      <c r="D4400" s="10" t="s">
        <v>562</v>
      </c>
      <c r="E4400" s="3" t="s">
        <v>71</v>
      </c>
      <c r="G4400" s="2">
        <v>143</v>
      </c>
      <c r="H4400" s="4">
        <f t="shared" si="76"/>
        <v>106256.28000000013</v>
      </c>
      <c r="J4400" s="3" t="s">
        <v>4115</v>
      </c>
    </row>
    <row r="4401" spans="1:12" s="105" customFormat="1" ht="22.5" hidden="1" customHeight="1" thickBot="1" x14ac:dyDescent="0.3">
      <c r="A4401" s="104">
        <v>2025</v>
      </c>
      <c r="B4401" s="104" t="s">
        <v>369</v>
      </c>
      <c r="C4401" s="222">
        <v>45733</v>
      </c>
      <c r="D4401" s="223" t="s">
        <v>3983</v>
      </c>
      <c r="E4401" s="104" t="s">
        <v>71</v>
      </c>
      <c r="F4401" s="106"/>
      <c r="G4401" s="106">
        <v>57</v>
      </c>
      <c r="H4401" s="107">
        <f t="shared" si="76"/>
        <v>106199.28000000013</v>
      </c>
      <c r="J4401" s="104" t="s">
        <v>4116</v>
      </c>
      <c r="K4401" s="223"/>
    </row>
    <row r="4402" spans="1:12" ht="22.5" hidden="1" customHeight="1" x14ac:dyDescent="0.25">
      <c r="A4402" s="3">
        <v>2025</v>
      </c>
      <c r="B4402" s="3" t="s">
        <v>369</v>
      </c>
      <c r="C4402" s="5">
        <v>45734</v>
      </c>
      <c r="D4402" s="10" t="s">
        <v>1211</v>
      </c>
      <c r="E4402" s="3" t="s">
        <v>71</v>
      </c>
      <c r="G4402" s="2">
        <v>33982.21</v>
      </c>
      <c r="H4402" s="4">
        <f t="shared" ref="H4402:H4442" si="77">H4401+F4402-G4402</f>
        <v>72217.070000000123</v>
      </c>
      <c r="J4402" s="3" t="s">
        <v>4140</v>
      </c>
    </row>
    <row r="4403" spans="1:12" ht="22.5" hidden="1" customHeight="1" x14ac:dyDescent="0.25">
      <c r="A4403" s="3">
        <v>2025</v>
      </c>
      <c r="B4403" s="3" t="s">
        <v>369</v>
      </c>
      <c r="C4403" s="5">
        <v>45735</v>
      </c>
      <c r="D4403" s="10" t="s">
        <v>4685</v>
      </c>
      <c r="E4403" s="3" t="s">
        <v>22</v>
      </c>
      <c r="F4403" s="2">
        <v>556.08000000000004</v>
      </c>
      <c r="H4403" s="4">
        <f t="shared" si="77"/>
        <v>72773.150000000125</v>
      </c>
      <c r="J4403" s="3" t="s">
        <v>4134</v>
      </c>
    </row>
    <row r="4404" spans="1:12" ht="22.5" hidden="1" customHeight="1" x14ac:dyDescent="0.25">
      <c r="A4404" s="3">
        <v>2025</v>
      </c>
      <c r="B4404" s="3" t="s">
        <v>369</v>
      </c>
      <c r="C4404" s="5">
        <v>45735</v>
      </c>
      <c r="D4404" s="10" t="s">
        <v>323</v>
      </c>
      <c r="E4404" s="3" t="s">
        <v>99</v>
      </c>
      <c r="G4404" s="2">
        <v>5000</v>
      </c>
      <c r="H4404" s="4">
        <f t="shared" si="77"/>
        <v>67773.150000000125</v>
      </c>
      <c r="J4404" s="3" t="s">
        <v>4139</v>
      </c>
    </row>
    <row r="4405" spans="1:12" ht="22.5" hidden="1" customHeight="1" x14ac:dyDescent="0.25">
      <c r="A4405" s="3">
        <v>2025</v>
      </c>
      <c r="B4405" s="3" t="s">
        <v>369</v>
      </c>
      <c r="C4405" s="5">
        <v>45735</v>
      </c>
      <c r="D4405" s="10" t="s">
        <v>3767</v>
      </c>
      <c r="E4405" s="3" t="s">
        <v>22</v>
      </c>
      <c r="F4405" s="2">
        <v>1400</v>
      </c>
      <c r="H4405" s="4">
        <f t="shared" si="77"/>
        <v>69173.150000000125</v>
      </c>
      <c r="J4405" s="3" t="s">
        <v>4135</v>
      </c>
    </row>
    <row r="4406" spans="1:12" ht="22.5" hidden="1" customHeight="1" x14ac:dyDescent="0.25">
      <c r="A4406" s="3">
        <v>2025</v>
      </c>
      <c r="B4406" s="3" t="s">
        <v>369</v>
      </c>
      <c r="C4406" s="5">
        <v>45737</v>
      </c>
      <c r="D4406" s="10" t="s">
        <v>3083</v>
      </c>
      <c r="E4406" s="3" t="s">
        <v>22</v>
      </c>
      <c r="F4406" s="2">
        <v>1940</v>
      </c>
      <c r="H4406" s="4">
        <f t="shared" si="77"/>
        <v>71113.150000000125</v>
      </c>
      <c r="J4406" s="3" t="s">
        <v>4137</v>
      </c>
      <c r="K4406" s="10" t="s">
        <v>4136</v>
      </c>
    </row>
    <row r="4407" spans="1:12" ht="22.5" hidden="1" customHeight="1" x14ac:dyDescent="0.25">
      <c r="A4407" s="3">
        <v>2025</v>
      </c>
      <c r="B4407" s="3" t="s">
        <v>369</v>
      </c>
      <c r="C4407" s="5">
        <v>45737</v>
      </c>
      <c r="D4407" s="10" t="s">
        <v>313</v>
      </c>
      <c r="E4407" s="3" t="s">
        <v>99</v>
      </c>
      <c r="F4407" s="2">
        <v>180000</v>
      </c>
      <c r="H4407" s="4">
        <f t="shared" si="77"/>
        <v>251113.15000000014</v>
      </c>
      <c r="J4407" s="3" t="s">
        <v>4138</v>
      </c>
    </row>
    <row r="4408" spans="1:12" ht="22.5" hidden="1" customHeight="1" x14ac:dyDescent="0.25">
      <c r="A4408" s="3">
        <v>2025</v>
      </c>
      <c r="B4408" s="3" t="s">
        <v>369</v>
      </c>
      <c r="C4408" s="5">
        <v>45737</v>
      </c>
      <c r="D4408" s="10" t="s">
        <v>404</v>
      </c>
      <c r="E4408" s="3" t="s">
        <v>71</v>
      </c>
      <c r="G4408" s="2">
        <v>21088.6</v>
      </c>
      <c r="H4408" s="4">
        <f t="shared" si="77"/>
        <v>230024.55000000013</v>
      </c>
      <c r="J4408" s="3" t="s">
        <v>4141</v>
      </c>
    </row>
    <row r="4409" spans="1:12" ht="22.5" hidden="1" customHeight="1" x14ac:dyDescent="0.25">
      <c r="A4409" s="3">
        <v>2025</v>
      </c>
      <c r="B4409" s="3" t="s">
        <v>369</v>
      </c>
      <c r="C4409" s="5">
        <v>45737</v>
      </c>
      <c r="D4409" s="10" t="s">
        <v>3533</v>
      </c>
      <c r="E4409" s="3" t="s">
        <v>71</v>
      </c>
      <c r="G4409" s="2">
        <v>1469.35</v>
      </c>
      <c r="H4409" s="4">
        <f t="shared" si="77"/>
        <v>228555.20000000013</v>
      </c>
      <c r="J4409" s="3" t="s">
        <v>4142</v>
      </c>
    </row>
    <row r="4410" spans="1:12" ht="22.5" hidden="1" customHeight="1" x14ac:dyDescent="0.25">
      <c r="A4410" s="3">
        <v>2025</v>
      </c>
      <c r="B4410" s="3" t="s">
        <v>369</v>
      </c>
      <c r="C4410" s="5">
        <v>45737</v>
      </c>
      <c r="D4410" s="10" t="s">
        <v>3362</v>
      </c>
      <c r="E4410" s="3" t="s">
        <v>71</v>
      </c>
      <c r="G4410" s="2">
        <v>22689.93</v>
      </c>
      <c r="H4410" s="4">
        <f t="shared" si="77"/>
        <v>205865.27000000014</v>
      </c>
      <c r="J4410" s="3" t="s">
        <v>4143</v>
      </c>
    </row>
    <row r="4411" spans="1:12" ht="22.5" hidden="1" customHeight="1" x14ac:dyDescent="0.25">
      <c r="A4411" s="3">
        <v>2025</v>
      </c>
      <c r="B4411" s="3" t="s">
        <v>369</v>
      </c>
      <c r="C4411" s="5">
        <v>45737</v>
      </c>
      <c r="D4411" s="10" t="s">
        <v>576</v>
      </c>
      <c r="E4411" s="3" t="s">
        <v>71</v>
      </c>
      <c r="G4411" s="2">
        <v>2400</v>
      </c>
      <c r="H4411" s="4">
        <f t="shared" si="77"/>
        <v>203465.27000000014</v>
      </c>
      <c r="J4411" s="3" t="s">
        <v>4144</v>
      </c>
    </row>
    <row r="4412" spans="1:12" ht="22.5" hidden="1" customHeight="1" x14ac:dyDescent="0.25">
      <c r="A4412" s="3">
        <v>2025</v>
      </c>
      <c r="B4412" s="3" t="s">
        <v>369</v>
      </c>
      <c r="C4412" s="5">
        <v>45737</v>
      </c>
      <c r="D4412" s="10" t="s">
        <v>77</v>
      </c>
      <c r="E4412" s="3" t="s">
        <v>71</v>
      </c>
      <c r="G4412" s="2">
        <v>9200</v>
      </c>
      <c r="H4412" s="4">
        <f t="shared" si="77"/>
        <v>194265.27000000014</v>
      </c>
      <c r="J4412" s="3" t="s">
        <v>4145</v>
      </c>
    </row>
    <row r="4413" spans="1:12" ht="22.5" hidden="1" customHeight="1" x14ac:dyDescent="0.25">
      <c r="A4413" s="3">
        <v>2025</v>
      </c>
      <c r="B4413" s="3" t="s">
        <v>369</v>
      </c>
      <c r="C4413" s="5">
        <v>45737</v>
      </c>
      <c r="D4413" s="10" t="s">
        <v>2662</v>
      </c>
      <c r="E4413" s="3" t="s">
        <v>71</v>
      </c>
      <c r="G4413" s="2">
        <v>4170</v>
      </c>
      <c r="H4413" s="4">
        <f t="shared" si="77"/>
        <v>190095.27000000014</v>
      </c>
      <c r="J4413" s="3" t="s">
        <v>4146</v>
      </c>
    </row>
    <row r="4414" spans="1:12" ht="22.5" hidden="1" customHeight="1" x14ac:dyDescent="0.25">
      <c r="A4414" s="3">
        <v>2025</v>
      </c>
      <c r="B4414" s="3" t="s">
        <v>369</v>
      </c>
      <c r="C4414" s="5">
        <v>45737</v>
      </c>
      <c r="D4414" s="10" t="s">
        <v>2987</v>
      </c>
      <c r="E4414" s="3" t="s">
        <v>71</v>
      </c>
      <c r="G4414" s="2">
        <v>2450</v>
      </c>
      <c r="H4414" s="4">
        <f t="shared" si="77"/>
        <v>187645.27000000014</v>
      </c>
      <c r="J4414" s="3" t="s">
        <v>4147</v>
      </c>
    </row>
    <row r="4415" spans="1:12" ht="22.5" hidden="1" customHeight="1" x14ac:dyDescent="0.25">
      <c r="A4415" s="3">
        <v>2025</v>
      </c>
      <c r="B4415" s="3" t="s">
        <v>369</v>
      </c>
      <c r="C4415" s="5">
        <v>45737</v>
      </c>
      <c r="D4415" s="10" t="s">
        <v>3767</v>
      </c>
      <c r="E4415" s="3" t="s">
        <v>71</v>
      </c>
      <c r="G4415" s="2">
        <v>3480</v>
      </c>
      <c r="H4415" s="4">
        <f t="shared" si="77"/>
        <v>184165.27000000014</v>
      </c>
      <c r="J4415" s="3" t="s">
        <v>4148</v>
      </c>
    </row>
    <row r="4416" spans="1:12" ht="22.5" hidden="1" customHeight="1" x14ac:dyDescent="0.25">
      <c r="A4416" s="3">
        <v>2025</v>
      </c>
      <c r="B4416" s="3" t="s">
        <v>369</v>
      </c>
      <c r="C4416" s="5">
        <v>45737</v>
      </c>
      <c r="D4416" s="10" t="s">
        <v>4126</v>
      </c>
      <c r="E4416" s="3" t="s">
        <v>71</v>
      </c>
      <c r="G4416" s="2">
        <v>4910</v>
      </c>
      <c r="H4416" s="4">
        <f t="shared" si="77"/>
        <v>179255.27000000014</v>
      </c>
      <c r="J4416" s="3" t="s">
        <v>4173</v>
      </c>
      <c r="K4416" s="164" t="s">
        <v>4177</v>
      </c>
      <c r="L4416" s="1" t="s">
        <v>4175</v>
      </c>
    </row>
    <row r="4417" spans="1:11" ht="22.5" hidden="1" customHeight="1" x14ac:dyDescent="0.25">
      <c r="A4417" s="3">
        <v>2025</v>
      </c>
      <c r="B4417" s="3" t="s">
        <v>369</v>
      </c>
      <c r="C4417" s="5">
        <v>45737</v>
      </c>
      <c r="D4417" s="10" t="s">
        <v>2381</v>
      </c>
      <c r="E4417" s="3" t="s">
        <v>71</v>
      </c>
      <c r="G4417" s="2">
        <v>1500</v>
      </c>
      <c r="H4417" s="4">
        <f t="shared" si="77"/>
        <v>177755.27000000014</v>
      </c>
      <c r="J4417" s="3" t="s">
        <v>4149</v>
      </c>
    </row>
    <row r="4418" spans="1:11" ht="22.5" hidden="1" customHeight="1" x14ac:dyDescent="0.25">
      <c r="A4418" s="3">
        <v>2025</v>
      </c>
      <c r="B4418" s="3" t="s">
        <v>369</v>
      </c>
      <c r="C4418" s="5">
        <v>45737</v>
      </c>
      <c r="D4418" s="10" t="s">
        <v>2828</v>
      </c>
      <c r="E4418" s="3" t="s">
        <v>71</v>
      </c>
      <c r="G4418" s="2">
        <v>5739.35</v>
      </c>
      <c r="H4418" s="4">
        <f t="shared" si="77"/>
        <v>172015.92000000013</v>
      </c>
      <c r="J4418" s="3" t="s">
        <v>4150</v>
      </c>
    </row>
    <row r="4419" spans="1:11" ht="22.5" hidden="1" customHeight="1" x14ac:dyDescent="0.25">
      <c r="A4419" s="3">
        <v>2025</v>
      </c>
      <c r="B4419" s="3" t="s">
        <v>369</v>
      </c>
      <c r="C4419" s="5">
        <v>45737</v>
      </c>
      <c r="D4419" s="10" t="s">
        <v>1842</v>
      </c>
      <c r="E4419" s="3" t="s">
        <v>71</v>
      </c>
      <c r="G4419" s="2">
        <v>1078.04</v>
      </c>
      <c r="H4419" s="4">
        <f t="shared" si="77"/>
        <v>170937.88000000012</v>
      </c>
      <c r="J4419" s="3" t="s">
        <v>4151</v>
      </c>
    </row>
    <row r="4420" spans="1:11" ht="22.5" hidden="1" customHeight="1" x14ac:dyDescent="0.25">
      <c r="A4420" s="3">
        <v>2025</v>
      </c>
      <c r="B4420" s="3" t="s">
        <v>369</v>
      </c>
      <c r="C4420" s="5">
        <v>45737</v>
      </c>
      <c r="D4420" s="10" t="s">
        <v>3711</v>
      </c>
      <c r="E4420" s="3" t="s">
        <v>71</v>
      </c>
      <c r="G4420" s="2">
        <v>9735.75</v>
      </c>
      <c r="H4420" s="4">
        <f t="shared" si="77"/>
        <v>161202.13000000012</v>
      </c>
      <c r="J4420" s="3" t="s">
        <v>4152</v>
      </c>
    </row>
    <row r="4421" spans="1:11" ht="22.5" hidden="1" customHeight="1" x14ac:dyDescent="0.25">
      <c r="A4421" s="3">
        <v>2025</v>
      </c>
      <c r="B4421" s="3" t="s">
        <v>369</v>
      </c>
      <c r="C4421" s="5">
        <v>45737</v>
      </c>
      <c r="D4421" s="10" t="s">
        <v>405</v>
      </c>
      <c r="E4421" s="3" t="s">
        <v>71</v>
      </c>
      <c r="G4421" s="2">
        <v>57825.55</v>
      </c>
      <c r="H4421" s="4">
        <f t="shared" si="77"/>
        <v>103376.58000000012</v>
      </c>
      <c r="J4421" s="3" t="s">
        <v>4153</v>
      </c>
    </row>
    <row r="4422" spans="1:11" ht="22.5" hidden="1" customHeight="1" x14ac:dyDescent="0.25">
      <c r="A4422" s="3">
        <v>2025</v>
      </c>
      <c r="B4422" s="3" t="s">
        <v>369</v>
      </c>
      <c r="C4422" s="5">
        <v>45737</v>
      </c>
      <c r="D4422" s="10" t="s">
        <v>111</v>
      </c>
      <c r="E4422" s="3" t="s">
        <v>71</v>
      </c>
      <c r="G4422" s="2">
        <v>14638.12</v>
      </c>
      <c r="H4422" s="4">
        <f t="shared" si="77"/>
        <v>88738.460000000123</v>
      </c>
      <c r="J4422" s="3" t="s">
        <v>4154</v>
      </c>
    </row>
    <row r="4423" spans="1:11" ht="22.5" hidden="1" customHeight="1" x14ac:dyDescent="0.25">
      <c r="A4423" s="3">
        <v>2025</v>
      </c>
      <c r="B4423" s="3" t="s">
        <v>369</v>
      </c>
      <c r="C4423" s="5">
        <v>45737</v>
      </c>
      <c r="D4423" s="10" t="s">
        <v>396</v>
      </c>
      <c r="E4423" s="3" t="s">
        <v>71</v>
      </c>
      <c r="G4423" s="2">
        <v>1200</v>
      </c>
      <c r="H4423" s="4">
        <f t="shared" si="77"/>
        <v>87538.460000000123</v>
      </c>
      <c r="J4423" s="3" t="s">
        <v>4155</v>
      </c>
    </row>
    <row r="4424" spans="1:11" ht="22.5" hidden="1" customHeight="1" x14ac:dyDescent="0.25">
      <c r="A4424" s="3">
        <v>2025</v>
      </c>
      <c r="B4424" s="3" t="s">
        <v>369</v>
      </c>
      <c r="C4424" s="5">
        <v>45737</v>
      </c>
      <c r="D4424" s="10" t="s">
        <v>4013</v>
      </c>
      <c r="E4424" s="3" t="s">
        <v>71</v>
      </c>
      <c r="G4424" s="2">
        <v>800</v>
      </c>
      <c r="H4424" s="4">
        <f t="shared" si="77"/>
        <v>86738.460000000123</v>
      </c>
      <c r="J4424" s="3" t="s">
        <v>4156</v>
      </c>
    </row>
    <row r="4425" spans="1:11" ht="22.5" hidden="1" customHeight="1" x14ac:dyDescent="0.25">
      <c r="A4425" s="3">
        <v>2025</v>
      </c>
      <c r="B4425" s="3" t="s">
        <v>369</v>
      </c>
      <c r="C4425" s="5">
        <v>45737</v>
      </c>
      <c r="D4425" s="10" t="s">
        <v>573</v>
      </c>
      <c r="E4425" s="3" t="s">
        <v>71</v>
      </c>
      <c r="G4425" s="2">
        <v>486</v>
      </c>
      <c r="H4425" s="4">
        <f t="shared" si="77"/>
        <v>86252.460000000123</v>
      </c>
      <c r="J4425" s="3" t="s">
        <v>4157</v>
      </c>
    </row>
    <row r="4426" spans="1:11" ht="22.5" hidden="1" customHeight="1" x14ac:dyDescent="0.25">
      <c r="A4426" s="3">
        <v>2025</v>
      </c>
      <c r="B4426" s="3" t="s">
        <v>369</v>
      </c>
      <c r="C4426" s="5">
        <v>45737</v>
      </c>
      <c r="D4426" s="10" t="s">
        <v>3674</v>
      </c>
      <c r="E4426" s="3" t="s">
        <v>71</v>
      </c>
      <c r="G4426" s="2">
        <v>1050</v>
      </c>
      <c r="H4426" s="4">
        <f t="shared" si="77"/>
        <v>85202.460000000123</v>
      </c>
      <c r="J4426" s="3" t="s">
        <v>4158</v>
      </c>
    </row>
    <row r="4427" spans="1:11" ht="22.5" hidden="1" customHeight="1" x14ac:dyDescent="0.25">
      <c r="A4427" s="3">
        <v>2025</v>
      </c>
      <c r="B4427" s="3" t="s">
        <v>369</v>
      </c>
      <c r="C4427" s="5">
        <v>45737</v>
      </c>
      <c r="D4427" s="10" t="s">
        <v>610</v>
      </c>
      <c r="E4427" s="3" t="s">
        <v>71</v>
      </c>
      <c r="G4427" s="2">
        <v>10939.189999999999</v>
      </c>
      <c r="H4427" s="4">
        <f t="shared" si="77"/>
        <v>74263.27000000012</v>
      </c>
      <c r="J4427" s="3" t="s">
        <v>4159</v>
      </c>
      <c r="K4427" s="10" t="s">
        <v>4160</v>
      </c>
    </row>
    <row r="4428" spans="1:11" ht="22.5" hidden="1" customHeight="1" x14ac:dyDescent="0.25">
      <c r="A4428" s="3">
        <v>2025</v>
      </c>
      <c r="B4428" s="3" t="s">
        <v>369</v>
      </c>
      <c r="C4428" s="5">
        <v>45737</v>
      </c>
      <c r="D4428" s="10" t="s">
        <v>462</v>
      </c>
      <c r="E4428" s="3" t="s">
        <v>71</v>
      </c>
      <c r="G4428" s="2">
        <v>4800</v>
      </c>
      <c r="H4428" s="4">
        <f t="shared" si="77"/>
        <v>69463.27000000012</v>
      </c>
      <c r="J4428" s="3" t="s">
        <v>4161</v>
      </c>
    </row>
    <row r="4429" spans="1:11" ht="22.5" hidden="1" customHeight="1" x14ac:dyDescent="0.25">
      <c r="A4429" s="3">
        <v>2025</v>
      </c>
      <c r="B4429" s="3" t="s">
        <v>369</v>
      </c>
      <c r="C4429" s="5">
        <v>45737</v>
      </c>
      <c r="D4429" s="10" t="s">
        <v>506</v>
      </c>
      <c r="E4429" s="3" t="s">
        <v>71</v>
      </c>
      <c r="G4429" s="2">
        <v>220</v>
      </c>
      <c r="H4429" s="4">
        <f t="shared" si="77"/>
        <v>69243.27000000012</v>
      </c>
      <c r="J4429" s="3" t="s">
        <v>4162</v>
      </c>
    </row>
    <row r="4430" spans="1:11" ht="22.5" hidden="1" customHeight="1" x14ac:dyDescent="0.25">
      <c r="A4430" s="3">
        <v>2025</v>
      </c>
      <c r="B4430" s="3" t="s">
        <v>369</v>
      </c>
      <c r="C4430" s="5">
        <v>45737</v>
      </c>
      <c r="D4430" s="10" t="s">
        <v>502</v>
      </c>
      <c r="E4430" s="3" t="s">
        <v>71</v>
      </c>
      <c r="G4430" s="2">
        <v>330</v>
      </c>
      <c r="H4430" s="4">
        <f t="shared" si="77"/>
        <v>68913.27000000012</v>
      </c>
      <c r="J4430" s="3" t="s">
        <v>4163</v>
      </c>
    </row>
    <row r="4431" spans="1:11" ht="22.5" hidden="1" customHeight="1" x14ac:dyDescent="0.25">
      <c r="A4431" s="3">
        <v>2025</v>
      </c>
      <c r="B4431" s="3" t="s">
        <v>369</v>
      </c>
      <c r="C4431" s="5">
        <v>45737</v>
      </c>
      <c r="D4431" s="10" t="s">
        <v>513</v>
      </c>
      <c r="E4431" s="3" t="s">
        <v>71</v>
      </c>
      <c r="G4431" s="2">
        <v>8590</v>
      </c>
      <c r="H4431" s="4">
        <f t="shared" si="77"/>
        <v>60323.27000000012</v>
      </c>
      <c r="J4431" s="3" t="s">
        <v>4164</v>
      </c>
    </row>
    <row r="4432" spans="1:11" ht="22.5" hidden="1" customHeight="1" x14ac:dyDescent="0.25">
      <c r="A4432" s="3">
        <v>2025</v>
      </c>
      <c r="B4432" s="3" t="s">
        <v>369</v>
      </c>
      <c r="C4432" s="5">
        <v>45737</v>
      </c>
      <c r="D4432" s="10" t="s">
        <v>541</v>
      </c>
      <c r="E4432" s="3" t="s">
        <v>71</v>
      </c>
      <c r="G4432" s="2">
        <v>11102.4</v>
      </c>
      <c r="H4432" s="4">
        <f t="shared" si="77"/>
        <v>49220.870000000119</v>
      </c>
      <c r="J4432" s="3" t="s">
        <v>4165</v>
      </c>
    </row>
    <row r="4433" spans="1:12" ht="22.5" hidden="1" customHeight="1" x14ac:dyDescent="0.25">
      <c r="A4433" s="3">
        <v>2025</v>
      </c>
      <c r="B4433" s="3" t="s">
        <v>369</v>
      </c>
      <c r="C4433" s="5">
        <v>45737</v>
      </c>
      <c r="D4433" s="10" t="s">
        <v>2508</v>
      </c>
      <c r="E4433" s="3" t="s">
        <v>71</v>
      </c>
      <c r="G4433" s="2">
        <v>3150</v>
      </c>
      <c r="H4433" s="4">
        <f t="shared" si="77"/>
        <v>46070.870000000119</v>
      </c>
      <c r="J4433" s="3" t="s">
        <v>4166</v>
      </c>
      <c r="K4433" s="10" t="s">
        <v>4167</v>
      </c>
    </row>
    <row r="4434" spans="1:12" ht="22.5" hidden="1" customHeight="1" x14ac:dyDescent="0.25">
      <c r="A4434" s="3">
        <v>2025</v>
      </c>
      <c r="B4434" s="3" t="s">
        <v>369</v>
      </c>
      <c r="C4434" s="5">
        <v>45737</v>
      </c>
      <c r="D4434" s="10" t="s">
        <v>2989</v>
      </c>
      <c r="E4434" s="3" t="s">
        <v>71</v>
      </c>
      <c r="G4434" s="2">
        <v>800</v>
      </c>
      <c r="H4434" s="4">
        <f t="shared" si="77"/>
        <v>45270.870000000119</v>
      </c>
      <c r="J4434" s="3" t="s">
        <v>4168</v>
      </c>
      <c r="K4434" s="10" t="s">
        <v>4176</v>
      </c>
      <c r="L4434" s="1" t="s">
        <v>179</v>
      </c>
    </row>
    <row r="4435" spans="1:12" ht="22.5" hidden="1" customHeight="1" x14ac:dyDescent="0.25">
      <c r="A4435" s="3">
        <v>2025</v>
      </c>
      <c r="B4435" s="3" t="s">
        <v>369</v>
      </c>
      <c r="C4435" s="5">
        <v>45737</v>
      </c>
      <c r="D4435" s="10" t="s">
        <v>538</v>
      </c>
      <c r="E4435" s="3" t="s">
        <v>71</v>
      </c>
      <c r="G4435" s="2">
        <v>15050</v>
      </c>
      <c r="H4435" s="4">
        <f t="shared" si="77"/>
        <v>30220.870000000119</v>
      </c>
      <c r="J4435" s="3" t="s">
        <v>4169</v>
      </c>
    </row>
    <row r="4436" spans="1:12" ht="22.5" hidden="1" customHeight="1" x14ac:dyDescent="0.25">
      <c r="A4436" s="3">
        <v>2025</v>
      </c>
      <c r="B4436" s="3" t="s">
        <v>369</v>
      </c>
      <c r="C4436" s="5">
        <v>45737</v>
      </c>
      <c r="D4436" s="10" t="s">
        <v>547</v>
      </c>
      <c r="E4436" s="3" t="s">
        <v>71</v>
      </c>
      <c r="G4436" s="2">
        <v>450</v>
      </c>
      <c r="H4436" s="4">
        <f t="shared" si="77"/>
        <v>29770.870000000119</v>
      </c>
      <c r="J4436" s="3" t="s">
        <v>4170</v>
      </c>
    </row>
    <row r="4437" spans="1:12" ht="22.5" hidden="1" customHeight="1" x14ac:dyDescent="0.25">
      <c r="A4437" s="3">
        <v>2025</v>
      </c>
      <c r="B4437" s="3" t="s">
        <v>369</v>
      </c>
      <c r="C4437" s="5">
        <v>45737</v>
      </c>
      <c r="D4437" s="10" t="s">
        <v>565</v>
      </c>
      <c r="E4437" s="3" t="s">
        <v>71</v>
      </c>
      <c r="G4437" s="2">
        <v>64</v>
      </c>
      <c r="H4437" s="4">
        <f t="shared" si="77"/>
        <v>29706.870000000119</v>
      </c>
      <c r="J4437" s="3" t="s">
        <v>4171</v>
      </c>
    </row>
    <row r="4438" spans="1:12" ht="22.5" hidden="1" customHeight="1" x14ac:dyDescent="0.25">
      <c r="A4438" s="3">
        <v>2025</v>
      </c>
      <c r="B4438" s="3" t="s">
        <v>369</v>
      </c>
      <c r="C4438" s="5">
        <v>45737</v>
      </c>
      <c r="D4438" s="10" t="s">
        <v>4127</v>
      </c>
      <c r="E4438" s="3" t="s">
        <v>71</v>
      </c>
      <c r="G4438" s="2">
        <v>634</v>
      </c>
      <c r="H4438" s="4">
        <f t="shared" si="77"/>
        <v>29072.870000000119</v>
      </c>
      <c r="J4438" s="3" t="s">
        <v>4172</v>
      </c>
    </row>
    <row r="4439" spans="1:12" ht="22.5" hidden="1" customHeight="1" x14ac:dyDescent="0.25">
      <c r="A4439" s="3">
        <v>2025</v>
      </c>
      <c r="B4439" s="3" t="s">
        <v>369</v>
      </c>
      <c r="C4439" s="5">
        <v>45738</v>
      </c>
      <c r="D4439" s="10" t="s">
        <v>158</v>
      </c>
      <c r="E4439" s="3" t="s">
        <v>22</v>
      </c>
      <c r="F4439" s="2">
        <v>5000</v>
      </c>
      <c r="H4439" s="4">
        <f t="shared" si="77"/>
        <v>34072.870000000119</v>
      </c>
      <c r="J4439" s="3" t="s">
        <v>4180</v>
      </c>
    </row>
    <row r="4440" spans="1:12" ht="22.5" hidden="1" customHeight="1" x14ac:dyDescent="0.25">
      <c r="A4440" s="3">
        <v>2025</v>
      </c>
      <c r="B4440" s="3" t="s">
        <v>369</v>
      </c>
      <c r="C4440" s="5">
        <v>45740</v>
      </c>
      <c r="D4440" s="10" t="s">
        <v>183</v>
      </c>
      <c r="E4440" s="3" t="s">
        <v>22</v>
      </c>
      <c r="F4440" s="2">
        <v>4800</v>
      </c>
      <c r="H4440" s="4">
        <f t="shared" si="77"/>
        <v>38872.870000000119</v>
      </c>
      <c r="J4440" s="3" t="s">
        <v>4181</v>
      </c>
    </row>
    <row r="4441" spans="1:12" ht="22.5" hidden="1" customHeight="1" x14ac:dyDescent="0.25">
      <c r="A4441" s="3">
        <v>2025</v>
      </c>
      <c r="B4441" s="3" t="s">
        <v>369</v>
      </c>
      <c r="C4441" s="5">
        <v>45740</v>
      </c>
      <c r="D4441" s="10" t="s">
        <v>461</v>
      </c>
      <c r="E4441" s="3" t="s">
        <v>22</v>
      </c>
      <c r="F4441" s="2">
        <v>20352</v>
      </c>
      <c r="H4441" s="4">
        <f t="shared" si="77"/>
        <v>59224.870000000119</v>
      </c>
      <c r="J4441" s="3" t="s">
        <v>4206</v>
      </c>
      <c r="K4441" s="10" t="s">
        <v>179</v>
      </c>
    </row>
    <row r="4442" spans="1:12" ht="22.5" hidden="1" customHeight="1" x14ac:dyDescent="0.25">
      <c r="A4442" s="3">
        <v>2025</v>
      </c>
      <c r="B4442" s="3" t="s">
        <v>369</v>
      </c>
      <c r="C4442" s="5">
        <v>45741</v>
      </c>
      <c r="D4442" s="10" t="s">
        <v>3229</v>
      </c>
      <c r="E4442" s="3" t="s">
        <v>22</v>
      </c>
      <c r="F4442" s="2">
        <v>12073.9</v>
      </c>
      <c r="H4442" s="4">
        <f t="shared" si="77"/>
        <v>71298.77000000012</v>
      </c>
      <c r="J4442" s="3" t="s">
        <v>4203</v>
      </c>
      <c r="K4442" s="10" t="s">
        <v>4204</v>
      </c>
    </row>
    <row r="4443" spans="1:12" ht="22.5" hidden="1" customHeight="1" x14ac:dyDescent="0.25">
      <c r="A4443" s="3">
        <v>2025</v>
      </c>
      <c r="B4443" s="3" t="s">
        <v>369</v>
      </c>
      <c r="C4443" s="5">
        <v>45742</v>
      </c>
      <c r="D4443" s="10" t="s">
        <v>359</v>
      </c>
      <c r="E4443" s="3" t="s">
        <v>22</v>
      </c>
      <c r="F4443" s="2">
        <v>16280</v>
      </c>
      <c r="H4443" s="4">
        <f t="shared" ref="H4443:H4453" si="78">H4442+F4443-G4443</f>
        <v>87578.77000000012</v>
      </c>
      <c r="J4443" s="3" t="s">
        <v>4182</v>
      </c>
    </row>
    <row r="4444" spans="1:12" ht="22.5" hidden="1" customHeight="1" x14ac:dyDescent="0.25">
      <c r="A4444" s="3">
        <v>2025</v>
      </c>
      <c r="B4444" s="3" t="s">
        <v>369</v>
      </c>
      <c r="C4444" s="5">
        <v>45743</v>
      </c>
      <c r="D4444" s="10" t="s">
        <v>404</v>
      </c>
      <c r="E4444" s="3" t="s">
        <v>71</v>
      </c>
      <c r="G4444" s="2">
        <v>4647</v>
      </c>
      <c r="H4444" s="4">
        <f t="shared" si="78"/>
        <v>82931.77000000012</v>
      </c>
      <c r="J4444" s="3" t="s">
        <v>4195</v>
      </c>
    </row>
    <row r="4445" spans="1:12" ht="22.5" hidden="1" customHeight="1" x14ac:dyDescent="0.25">
      <c r="A4445" s="3">
        <v>2025</v>
      </c>
      <c r="B4445" s="3" t="s">
        <v>369</v>
      </c>
      <c r="C4445" s="5">
        <v>45743</v>
      </c>
      <c r="D4445" s="10" t="s">
        <v>1808</v>
      </c>
      <c r="E4445" s="3" t="s">
        <v>22</v>
      </c>
      <c r="F4445" s="2">
        <v>9500</v>
      </c>
      <c r="H4445" s="4">
        <f t="shared" si="78"/>
        <v>92431.77000000012</v>
      </c>
      <c r="J4445" s="3" t="s">
        <v>4183</v>
      </c>
    </row>
    <row r="4446" spans="1:12" ht="22.5" hidden="1" customHeight="1" x14ac:dyDescent="0.25">
      <c r="A4446" s="3">
        <v>2025</v>
      </c>
      <c r="B4446" s="3" t="s">
        <v>369</v>
      </c>
      <c r="C4446" s="5">
        <v>45743</v>
      </c>
      <c r="D4446" s="10" t="s">
        <v>323</v>
      </c>
      <c r="E4446" s="3" t="s">
        <v>99</v>
      </c>
      <c r="G4446" s="2">
        <v>15000</v>
      </c>
      <c r="H4446" s="4">
        <f t="shared" si="78"/>
        <v>77431.77000000012</v>
      </c>
      <c r="J4446" s="3" t="s">
        <v>4196</v>
      </c>
    </row>
    <row r="4447" spans="1:12" ht="22.5" hidden="1" customHeight="1" x14ac:dyDescent="0.25">
      <c r="A4447" s="3">
        <v>2025</v>
      </c>
      <c r="B4447" s="3" t="s">
        <v>369</v>
      </c>
      <c r="C4447" s="5">
        <v>45744</v>
      </c>
      <c r="D4447" s="10" t="s">
        <v>3767</v>
      </c>
      <c r="E4447" s="3" t="s">
        <v>22</v>
      </c>
      <c r="F4447" s="2">
        <v>2800</v>
      </c>
      <c r="H4447" s="4">
        <f t="shared" si="78"/>
        <v>80231.77000000012</v>
      </c>
      <c r="J4447" s="3" t="s">
        <v>4184</v>
      </c>
    </row>
    <row r="4448" spans="1:12" ht="22.5" hidden="1" customHeight="1" x14ac:dyDescent="0.25">
      <c r="A4448" s="3">
        <v>2025</v>
      </c>
      <c r="B4448" s="3" t="s">
        <v>369</v>
      </c>
      <c r="C4448" s="5">
        <v>45745</v>
      </c>
      <c r="D4448" s="10" t="s">
        <v>3025</v>
      </c>
      <c r="E4448" s="3" t="s">
        <v>99</v>
      </c>
      <c r="G4448" s="2">
        <v>5000</v>
      </c>
      <c r="H4448" s="4">
        <f t="shared" si="78"/>
        <v>75231.77000000012</v>
      </c>
      <c r="J4448" s="3" t="s">
        <v>4197</v>
      </c>
    </row>
    <row r="4449" spans="1:11" ht="22.5" hidden="1" customHeight="1" x14ac:dyDescent="0.25">
      <c r="A4449" s="3">
        <v>2025</v>
      </c>
      <c r="B4449" s="3" t="s">
        <v>369</v>
      </c>
      <c r="C4449" s="5">
        <v>45745</v>
      </c>
      <c r="D4449" s="10" t="s">
        <v>285</v>
      </c>
      <c r="E4449" s="3" t="s">
        <v>99</v>
      </c>
      <c r="G4449" s="2">
        <v>2180</v>
      </c>
      <c r="H4449" s="4">
        <f t="shared" si="78"/>
        <v>73051.77000000012</v>
      </c>
      <c r="J4449" s="3" t="s">
        <v>4198</v>
      </c>
    </row>
    <row r="4450" spans="1:11" ht="22.5" hidden="1" customHeight="1" x14ac:dyDescent="0.25">
      <c r="A4450" s="3">
        <v>2025</v>
      </c>
      <c r="B4450" s="3" t="s">
        <v>369</v>
      </c>
      <c r="C4450" s="5">
        <v>45745</v>
      </c>
      <c r="D4450" s="10" t="s">
        <v>3911</v>
      </c>
      <c r="E4450" s="3" t="s">
        <v>99</v>
      </c>
      <c r="G4450" s="2">
        <v>1780</v>
      </c>
      <c r="H4450" s="4">
        <f t="shared" si="78"/>
        <v>71271.77000000012</v>
      </c>
      <c r="J4450" s="3" t="s">
        <v>4199</v>
      </c>
    </row>
    <row r="4451" spans="1:11" ht="22.5" hidden="1" customHeight="1" x14ac:dyDescent="0.25">
      <c r="A4451" s="3">
        <v>2025</v>
      </c>
      <c r="B4451" s="3" t="s">
        <v>369</v>
      </c>
      <c r="C4451" s="5">
        <v>45745</v>
      </c>
      <c r="D4451" s="10" t="s">
        <v>313</v>
      </c>
      <c r="E4451" s="3" t="s">
        <v>99</v>
      </c>
      <c r="F4451" s="2">
        <v>100000</v>
      </c>
      <c r="H4451" s="4">
        <f t="shared" si="78"/>
        <v>171271.77000000014</v>
      </c>
      <c r="J4451" s="3" t="s">
        <v>4190</v>
      </c>
    </row>
    <row r="4452" spans="1:11" ht="22.5" hidden="1" customHeight="1" x14ac:dyDescent="0.25">
      <c r="A4452" s="3">
        <v>2025</v>
      </c>
      <c r="B4452" s="3" t="s">
        <v>369</v>
      </c>
      <c r="C4452" s="5">
        <v>45745</v>
      </c>
      <c r="D4452" s="10" t="s">
        <v>25</v>
      </c>
      <c r="E4452" s="3" t="s">
        <v>71</v>
      </c>
      <c r="G4452" s="2">
        <v>39530</v>
      </c>
      <c r="H4452" s="4">
        <f t="shared" si="78"/>
        <v>131741.77000000014</v>
      </c>
      <c r="J4452" s="3" t="s">
        <v>4201</v>
      </c>
      <c r="K4452" s="10" t="s">
        <v>4200</v>
      </c>
    </row>
    <row r="4453" spans="1:11" s="24" customFormat="1" ht="22.5" hidden="1" customHeight="1" thickBot="1" x14ac:dyDescent="0.3">
      <c r="A4453" s="34">
        <v>2025</v>
      </c>
      <c r="B4453" s="34" t="s">
        <v>369</v>
      </c>
      <c r="C4453" s="19">
        <v>45746</v>
      </c>
      <c r="D4453" s="20" t="s">
        <v>3177</v>
      </c>
      <c r="E4453" s="34" t="s">
        <v>99</v>
      </c>
      <c r="F4453" s="21"/>
      <c r="G4453" s="21">
        <v>19838.53</v>
      </c>
      <c r="H4453" s="22">
        <f t="shared" si="78"/>
        <v>111903.24000000014</v>
      </c>
      <c r="J4453" s="34" t="s">
        <v>4202</v>
      </c>
      <c r="K4453" s="20"/>
    </row>
    <row r="4454" spans="1:11" ht="22.5" hidden="1" customHeight="1" x14ac:dyDescent="0.25">
      <c r="A4454" s="3">
        <v>2025</v>
      </c>
      <c r="B4454" s="3" t="s">
        <v>389</v>
      </c>
      <c r="C4454" s="5">
        <v>45750</v>
      </c>
      <c r="D4454" s="10" t="s">
        <v>608</v>
      </c>
      <c r="E4454" s="3" t="s">
        <v>22</v>
      </c>
      <c r="F4454" s="2">
        <v>1600</v>
      </c>
      <c r="H4454" s="4">
        <f t="shared" ref="H4454:H4465" si="79">H4453+F4454-G4454</f>
        <v>113503.24000000014</v>
      </c>
      <c r="J4454" s="3" t="s">
        <v>4212</v>
      </c>
    </row>
    <row r="4455" spans="1:11" ht="22.5" hidden="1" customHeight="1" x14ac:dyDescent="0.25">
      <c r="A4455" s="3">
        <v>2025</v>
      </c>
      <c r="B4455" s="3" t="s">
        <v>389</v>
      </c>
      <c r="C4455" s="5">
        <v>45751</v>
      </c>
      <c r="D4455" s="10" t="s">
        <v>3971</v>
      </c>
      <c r="E4455" s="3" t="s">
        <v>22</v>
      </c>
      <c r="F4455" s="2">
        <v>424</v>
      </c>
      <c r="H4455" s="4">
        <f t="shared" si="79"/>
        <v>113927.24000000014</v>
      </c>
      <c r="J4455" s="3" t="s">
        <v>4213</v>
      </c>
    </row>
    <row r="4456" spans="1:11" ht="22.5" hidden="1" customHeight="1" x14ac:dyDescent="0.25">
      <c r="A4456" s="3">
        <v>2025</v>
      </c>
      <c r="B4456" s="3" t="s">
        <v>389</v>
      </c>
      <c r="C4456" s="5">
        <v>45752</v>
      </c>
      <c r="D4456" s="10" t="s">
        <v>3956</v>
      </c>
      <c r="E4456" s="3" t="s">
        <v>22</v>
      </c>
      <c r="F4456" s="2">
        <v>19970</v>
      </c>
      <c r="H4456" s="4">
        <f t="shared" si="79"/>
        <v>133897.24000000014</v>
      </c>
      <c r="J4456" s="3" t="s">
        <v>4214</v>
      </c>
    </row>
    <row r="4457" spans="1:11" ht="22.5" hidden="1" customHeight="1" x14ac:dyDescent="0.25">
      <c r="A4457" s="3">
        <v>2025</v>
      </c>
      <c r="B4457" s="3" t="s">
        <v>389</v>
      </c>
      <c r="C4457" s="5">
        <v>45752</v>
      </c>
      <c r="D4457" s="10" t="s">
        <v>3308</v>
      </c>
      <c r="E4457" s="3" t="s">
        <v>22</v>
      </c>
      <c r="F4457" s="2">
        <v>1000</v>
      </c>
      <c r="H4457" s="4">
        <f t="shared" si="79"/>
        <v>134897.24000000014</v>
      </c>
      <c r="J4457" s="3" t="s">
        <v>4216</v>
      </c>
    </row>
    <row r="4458" spans="1:11" ht="22.5" hidden="1" customHeight="1" x14ac:dyDescent="0.25">
      <c r="A4458" s="3">
        <v>2025</v>
      </c>
      <c r="B4458" s="3" t="s">
        <v>389</v>
      </c>
      <c r="C4458" s="5">
        <v>45754</v>
      </c>
      <c r="D4458" s="10" t="s">
        <v>376</v>
      </c>
      <c r="E4458" s="3" t="s">
        <v>71</v>
      </c>
      <c r="G4458" s="2">
        <v>1200</v>
      </c>
      <c r="H4458" s="4">
        <f t="shared" si="79"/>
        <v>133697.24000000014</v>
      </c>
      <c r="J4458" s="3" t="s">
        <v>4232</v>
      </c>
    </row>
    <row r="4459" spans="1:11" ht="22.5" hidden="1" customHeight="1" x14ac:dyDescent="0.25">
      <c r="A4459" s="3">
        <v>2025</v>
      </c>
      <c r="B4459" s="3" t="s">
        <v>389</v>
      </c>
      <c r="C4459" s="5">
        <v>45754</v>
      </c>
      <c r="D4459" s="10" t="s">
        <v>615</v>
      </c>
      <c r="E4459" s="3" t="s">
        <v>99</v>
      </c>
      <c r="G4459" s="2">
        <v>600</v>
      </c>
      <c r="H4459" s="4">
        <f t="shared" si="79"/>
        <v>133097.24000000014</v>
      </c>
      <c r="J4459" s="3" t="s">
        <v>4222</v>
      </c>
    </row>
    <row r="4460" spans="1:11" ht="22.5" hidden="1" customHeight="1" x14ac:dyDescent="0.25">
      <c r="A4460" s="3">
        <v>2025</v>
      </c>
      <c r="B4460" s="3" t="s">
        <v>389</v>
      </c>
      <c r="C4460" s="5">
        <v>45754</v>
      </c>
      <c r="D4460" s="10" t="s">
        <v>86</v>
      </c>
      <c r="E4460" s="3" t="s">
        <v>99</v>
      </c>
      <c r="G4460" s="2">
        <v>11518.7</v>
      </c>
      <c r="H4460" s="4">
        <f t="shared" si="79"/>
        <v>121578.54000000014</v>
      </c>
      <c r="J4460" s="3" t="s">
        <v>4223</v>
      </c>
    </row>
    <row r="4461" spans="1:11" ht="22.5" hidden="1" customHeight="1" x14ac:dyDescent="0.25">
      <c r="A4461" s="3">
        <v>2025</v>
      </c>
      <c r="B4461" s="3" t="s">
        <v>389</v>
      </c>
      <c r="C4461" s="5">
        <v>45754</v>
      </c>
      <c r="D4461" s="10" t="s">
        <v>3025</v>
      </c>
      <c r="E4461" s="3" t="s">
        <v>99</v>
      </c>
      <c r="G4461" s="2">
        <v>10000</v>
      </c>
      <c r="H4461" s="4">
        <f t="shared" si="79"/>
        <v>111578.54000000014</v>
      </c>
      <c r="J4461" s="3" t="s">
        <v>4224</v>
      </c>
    </row>
    <row r="4462" spans="1:11" ht="22.5" hidden="1" customHeight="1" x14ac:dyDescent="0.25">
      <c r="A4462" s="3">
        <v>2025</v>
      </c>
      <c r="B4462" s="3" t="s">
        <v>389</v>
      </c>
      <c r="C4462" s="5">
        <v>45754</v>
      </c>
      <c r="D4462" s="10" t="s">
        <v>3746</v>
      </c>
      <c r="E4462" s="3" t="s">
        <v>99</v>
      </c>
      <c r="G4462" s="2">
        <v>10000</v>
      </c>
      <c r="H4462" s="4">
        <f t="shared" si="79"/>
        <v>101578.54000000014</v>
      </c>
      <c r="J4462" s="3" t="s">
        <v>4225</v>
      </c>
    </row>
    <row r="4463" spans="1:11" ht="22.5" hidden="1" customHeight="1" x14ac:dyDescent="0.25">
      <c r="A4463" s="3">
        <v>2025</v>
      </c>
      <c r="B4463" s="3" t="s">
        <v>389</v>
      </c>
      <c r="C4463" s="5">
        <v>45756</v>
      </c>
      <c r="D4463" s="10" t="s">
        <v>461</v>
      </c>
      <c r="E4463" s="3" t="s">
        <v>22</v>
      </c>
      <c r="F4463" s="88">
        <v>15158</v>
      </c>
      <c r="G4463" s="88"/>
      <c r="H4463" s="4">
        <f t="shared" si="79"/>
        <v>116736.54000000014</v>
      </c>
      <c r="J4463" s="3" t="s">
        <v>4299</v>
      </c>
    </row>
    <row r="4464" spans="1:11" ht="22.5" hidden="1" customHeight="1" x14ac:dyDescent="0.25">
      <c r="A4464" s="3">
        <v>2025</v>
      </c>
      <c r="B4464" s="3" t="s">
        <v>389</v>
      </c>
      <c r="C4464" s="5">
        <v>45760</v>
      </c>
      <c r="D4464" s="10" t="s">
        <v>39</v>
      </c>
      <c r="E4464" s="3" t="s">
        <v>22</v>
      </c>
      <c r="F4464" s="2">
        <v>3750</v>
      </c>
      <c r="H4464" s="4">
        <f t="shared" si="79"/>
        <v>120486.54000000014</v>
      </c>
      <c r="J4464" s="3" t="s">
        <v>4217</v>
      </c>
    </row>
    <row r="4465" spans="1:11" ht="22.5" hidden="1" customHeight="1" x14ac:dyDescent="0.25">
      <c r="A4465" s="3">
        <v>2025</v>
      </c>
      <c r="B4465" s="3" t="s">
        <v>389</v>
      </c>
      <c r="C4465" s="5">
        <v>45760</v>
      </c>
      <c r="D4465" s="10" t="s">
        <v>39</v>
      </c>
      <c r="E4465" s="3" t="s">
        <v>22</v>
      </c>
      <c r="F4465" s="2">
        <v>3300</v>
      </c>
      <c r="H4465" s="4">
        <f t="shared" si="79"/>
        <v>123786.54000000014</v>
      </c>
      <c r="J4465" s="3" t="s">
        <v>4218</v>
      </c>
    </row>
    <row r="4466" spans="1:11" ht="22.5" hidden="1" customHeight="1" x14ac:dyDescent="0.25">
      <c r="A4466" s="3">
        <v>2025</v>
      </c>
      <c r="B4466" s="3" t="s">
        <v>389</v>
      </c>
      <c r="C4466" s="5">
        <v>45760</v>
      </c>
      <c r="D4466" s="10" t="s">
        <v>39</v>
      </c>
      <c r="E4466" s="3" t="s">
        <v>22</v>
      </c>
      <c r="F4466" s="2">
        <v>5140</v>
      </c>
      <c r="H4466" s="4">
        <f t="shared" ref="H4466:H4479" si="80">H4465+F4466-G4466</f>
        <v>128926.54000000014</v>
      </c>
      <c r="J4466" s="3" t="s">
        <v>4215</v>
      </c>
    </row>
    <row r="4467" spans="1:11" ht="22.5" hidden="1" customHeight="1" x14ac:dyDescent="0.25">
      <c r="A4467" s="3">
        <v>2025</v>
      </c>
      <c r="B4467" s="3" t="s">
        <v>389</v>
      </c>
      <c r="C4467" s="5">
        <v>45761</v>
      </c>
      <c r="D4467" s="10" t="s">
        <v>613</v>
      </c>
      <c r="E4467" s="3" t="s">
        <v>22</v>
      </c>
      <c r="F4467" s="2">
        <v>11400</v>
      </c>
      <c r="H4467" s="4">
        <f t="shared" si="80"/>
        <v>140326.54000000015</v>
      </c>
      <c r="J4467" s="3" t="s">
        <v>4230</v>
      </c>
      <c r="K4467" s="10" t="s">
        <v>4231</v>
      </c>
    </row>
    <row r="4468" spans="1:11" ht="22.5" hidden="1" customHeight="1" x14ac:dyDescent="0.25">
      <c r="A4468" s="3">
        <v>2025</v>
      </c>
      <c r="B4468" s="3" t="s">
        <v>389</v>
      </c>
      <c r="C4468" s="5">
        <v>45761</v>
      </c>
      <c r="D4468" s="10" t="s">
        <v>3872</v>
      </c>
      <c r="E4468" s="3" t="s">
        <v>22</v>
      </c>
      <c r="F4468" s="2">
        <v>10186.6</v>
      </c>
      <c r="H4468" s="4">
        <f t="shared" si="80"/>
        <v>150513.14000000016</v>
      </c>
      <c r="J4468" s="3" t="s">
        <v>4219</v>
      </c>
    </row>
    <row r="4469" spans="1:11" ht="22.5" hidden="1" customHeight="1" x14ac:dyDescent="0.25">
      <c r="A4469" s="3">
        <v>2025</v>
      </c>
      <c r="B4469" s="3" t="s">
        <v>389</v>
      </c>
      <c r="C4469" s="5">
        <v>45762</v>
      </c>
      <c r="D4469" s="10" t="s">
        <v>151</v>
      </c>
      <c r="E4469" s="3" t="s">
        <v>22</v>
      </c>
      <c r="F4469" s="2">
        <v>1960</v>
      </c>
      <c r="H4469" s="4">
        <f t="shared" si="80"/>
        <v>152473.14000000016</v>
      </c>
      <c r="J4469" s="3" t="s">
        <v>4220</v>
      </c>
    </row>
    <row r="4470" spans="1:11" ht="22.5" hidden="1" customHeight="1" x14ac:dyDescent="0.25">
      <c r="A4470" s="3">
        <v>2025</v>
      </c>
      <c r="B4470" s="3" t="s">
        <v>389</v>
      </c>
      <c r="C4470" s="5">
        <v>45762</v>
      </c>
      <c r="D4470" s="10" t="s">
        <v>4207</v>
      </c>
      <c r="E4470" s="3" t="s">
        <v>22</v>
      </c>
      <c r="F4470" s="2">
        <v>677.44</v>
      </c>
      <c r="H4470" s="4">
        <f t="shared" si="80"/>
        <v>153150.58000000016</v>
      </c>
      <c r="J4470" s="3" t="s">
        <v>4221</v>
      </c>
    </row>
    <row r="4471" spans="1:11" ht="22.5" hidden="1" customHeight="1" x14ac:dyDescent="0.25">
      <c r="A4471" s="3">
        <v>2025</v>
      </c>
      <c r="B4471" s="3" t="s">
        <v>389</v>
      </c>
      <c r="C4471" s="5">
        <v>45762</v>
      </c>
      <c r="D4471" s="10" t="s">
        <v>3712</v>
      </c>
      <c r="E4471" s="3" t="s">
        <v>71</v>
      </c>
      <c r="G4471" s="2">
        <v>1690</v>
      </c>
      <c r="H4471" s="4">
        <f t="shared" si="80"/>
        <v>151460.58000000016</v>
      </c>
      <c r="J4471" s="3" t="s">
        <v>4226</v>
      </c>
    </row>
    <row r="4472" spans="1:11" ht="22.5" hidden="1" customHeight="1" x14ac:dyDescent="0.25">
      <c r="A4472" s="3">
        <v>2025</v>
      </c>
      <c r="B4472" s="3" t="s">
        <v>389</v>
      </c>
      <c r="C4472" s="5">
        <v>45762</v>
      </c>
      <c r="D4472" s="10" t="s">
        <v>42</v>
      </c>
      <c r="E4472" s="3" t="s">
        <v>99</v>
      </c>
      <c r="G4472" s="25">
        <v>3360</v>
      </c>
      <c r="H4472" s="4">
        <f t="shared" si="80"/>
        <v>148100.58000000016</v>
      </c>
      <c r="J4472" s="3" t="s">
        <v>4323</v>
      </c>
      <c r="K4472" s="146" t="s">
        <v>179</v>
      </c>
    </row>
    <row r="4473" spans="1:11" ht="22.5" hidden="1" customHeight="1" x14ac:dyDescent="0.25">
      <c r="A4473" s="3">
        <v>2025</v>
      </c>
      <c r="B4473" s="3" t="s">
        <v>389</v>
      </c>
      <c r="C4473" s="5">
        <v>45762</v>
      </c>
      <c r="D4473" s="10" t="s">
        <v>30</v>
      </c>
      <c r="E4473" s="3" t="s">
        <v>99</v>
      </c>
      <c r="G4473" s="2">
        <v>283.7</v>
      </c>
      <c r="H4473" s="4">
        <f t="shared" si="80"/>
        <v>147816.88000000015</v>
      </c>
      <c r="J4473" s="3" t="s">
        <v>4227</v>
      </c>
    </row>
    <row r="4474" spans="1:11" ht="22.5" hidden="1" customHeight="1" x14ac:dyDescent="0.25">
      <c r="A4474" s="3">
        <v>2025</v>
      </c>
      <c r="B4474" s="3" t="s">
        <v>389</v>
      </c>
      <c r="C4474" s="5">
        <v>45762</v>
      </c>
      <c r="D4474" s="10" t="s">
        <v>112</v>
      </c>
      <c r="E4474" s="3" t="s">
        <v>99</v>
      </c>
      <c r="G4474" s="2">
        <v>45</v>
      </c>
      <c r="H4474" s="4">
        <f t="shared" si="80"/>
        <v>147771.88000000015</v>
      </c>
      <c r="J4474" s="3" t="s">
        <v>4228</v>
      </c>
    </row>
    <row r="4475" spans="1:11" s="105" customFormat="1" ht="22.5" hidden="1" customHeight="1" thickBot="1" x14ac:dyDescent="0.3">
      <c r="A4475" s="104">
        <v>2025</v>
      </c>
      <c r="B4475" s="104" t="s">
        <v>389</v>
      </c>
      <c r="C4475" s="222">
        <v>45762</v>
      </c>
      <c r="D4475" s="223" t="s">
        <v>35</v>
      </c>
      <c r="E4475" s="104" t="s">
        <v>99</v>
      </c>
      <c r="F4475" s="106"/>
      <c r="G4475" s="106">
        <v>216</v>
      </c>
      <c r="H4475" s="107">
        <f t="shared" si="80"/>
        <v>147555.88000000015</v>
      </c>
      <c r="J4475" s="104" t="s">
        <v>4229</v>
      </c>
      <c r="K4475" s="223"/>
    </row>
    <row r="4476" spans="1:11" ht="22.5" hidden="1" customHeight="1" x14ac:dyDescent="0.25">
      <c r="A4476" s="3">
        <v>2025</v>
      </c>
      <c r="B4476" s="3" t="s">
        <v>389</v>
      </c>
      <c r="C4476" s="5">
        <v>45763</v>
      </c>
      <c r="D4476" s="10" t="s">
        <v>3711</v>
      </c>
      <c r="E4476" s="3" t="s">
        <v>71</v>
      </c>
      <c r="G4476" s="2">
        <v>24238.16</v>
      </c>
      <c r="H4476" s="4">
        <f t="shared" si="80"/>
        <v>123317.72000000015</v>
      </c>
      <c r="J4476" s="3" t="s">
        <v>4242</v>
      </c>
    </row>
    <row r="4477" spans="1:11" ht="22.5" hidden="1" customHeight="1" x14ac:dyDescent="0.25">
      <c r="A4477" s="3">
        <v>2025</v>
      </c>
      <c r="B4477" s="3" t="s">
        <v>389</v>
      </c>
      <c r="C4477" s="5">
        <v>45768</v>
      </c>
      <c r="D4477" s="10" t="s">
        <v>385</v>
      </c>
      <c r="E4477" s="3" t="s">
        <v>71</v>
      </c>
      <c r="G4477" s="2">
        <v>14338.11</v>
      </c>
      <c r="H4477" s="4">
        <f t="shared" si="80"/>
        <v>108979.61000000015</v>
      </c>
      <c r="J4477" s="3" t="s">
        <v>4243</v>
      </c>
    </row>
    <row r="4478" spans="1:11" ht="22.5" hidden="1" customHeight="1" x14ac:dyDescent="0.25">
      <c r="A4478" s="3">
        <v>2025</v>
      </c>
      <c r="B4478" s="3" t="s">
        <v>389</v>
      </c>
      <c r="C4478" s="5">
        <v>45768</v>
      </c>
      <c r="D4478" s="10" t="s">
        <v>3519</v>
      </c>
      <c r="E4478" s="3" t="s">
        <v>71</v>
      </c>
      <c r="G4478" s="2">
        <v>380</v>
      </c>
      <c r="H4478" s="4">
        <f t="shared" si="80"/>
        <v>108599.61000000015</v>
      </c>
      <c r="J4478" s="3" t="s">
        <v>4245</v>
      </c>
    </row>
    <row r="4479" spans="1:11" ht="22.5" hidden="1" customHeight="1" x14ac:dyDescent="0.25">
      <c r="A4479" s="3">
        <v>2025</v>
      </c>
      <c r="B4479" s="3" t="s">
        <v>389</v>
      </c>
      <c r="C4479" s="5">
        <v>45768</v>
      </c>
      <c r="D4479" s="10" t="s">
        <v>1211</v>
      </c>
      <c r="E4479" s="3" t="s">
        <v>71</v>
      </c>
      <c r="G4479" s="2">
        <v>34309.86</v>
      </c>
      <c r="H4479" s="4">
        <f t="shared" si="80"/>
        <v>74289.750000000146</v>
      </c>
      <c r="J4479" s="3" t="s">
        <v>4244</v>
      </c>
    </row>
    <row r="4480" spans="1:11" ht="22.5" hidden="1" customHeight="1" x14ac:dyDescent="0.25">
      <c r="A4480" s="3">
        <v>2025</v>
      </c>
      <c r="B4480" s="3" t="s">
        <v>389</v>
      </c>
      <c r="C4480" s="5">
        <v>45768</v>
      </c>
      <c r="D4480" s="10" t="s">
        <v>313</v>
      </c>
      <c r="E4480" s="3" t="s">
        <v>99</v>
      </c>
      <c r="F4480" s="2">
        <v>120000</v>
      </c>
      <c r="H4480" s="4">
        <f t="shared" ref="H4480:H4488" si="81">H4479+F4480-G4480</f>
        <v>194289.75000000015</v>
      </c>
      <c r="J4480" s="3" t="s">
        <v>4241</v>
      </c>
    </row>
    <row r="4481" spans="1:11" ht="22.5" hidden="1" customHeight="1" x14ac:dyDescent="0.25">
      <c r="A4481" s="3">
        <v>2025</v>
      </c>
      <c r="B4481" s="3" t="s">
        <v>389</v>
      </c>
      <c r="C4481" s="5">
        <v>45768</v>
      </c>
      <c r="D4481" s="10" t="s">
        <v>405</v>
      </c>
      <c r="E4481" s="3" t="s">
        <v>71</v>
      </c>
      <c r="G4481" s="115">
        <v>46290.82</v>
      </c>
      <c r="H4481" s="4">
        <f t="shared" si="81"/>
        <v>147998.93000000014</v>
      </c>
      <c r="J4481" s="3" t="s">
        <v>4246</v>
      </c>
      <c r="K4481" s="10" t="s">
        <v>4257</v>
      </c>
    </row>
    <row r="4482" spans="1:11" ht="22.5" hidden="1" customHeight="1" x14ac:dyDescent="0.25">
      <c r="A4482" s="3">
        <v>2025</v>
      </c>
      <c r="B4482" s="3" t="s">
        <v>389</v>
      </c>
      <c r="C4482" s="5">
        <v>45768</v>
      </c>
      <c r="D4482" s="10" t="s">
        <v>111</v>
      </c>
      <c r="E4482" s="3" t="s">
        <v>71</v>
      </c>
      <c r="G4482" s="2">
        <v>6306.08</v>
      </c>
      <c r="H4482" s="4">
        <f t="shared" si="81"/>
        <v>141692.85000000015</v>
      </c>
      <c r="J4482" s="3" t="s">
        <v>4247</v>
      </c>
    </row>
    <row r="4483" spans="1:11" ht="22.5" hidden="1" customHeight="1" x14ac:dyDescent="0.25">
      <c r="A4483" s="3">
        <v>2025</v>
      </c>
      <c r="B4483" s="3" t="s">
        <v>389</v>
      </c>
      <c r="C4483" s="5">
        <v>45768</v>
      </c>
      <c r="D4483" s="10" t="s">
        <v>610</v>
      </c>
      <c r="E4483" s="3" t="s">
        <v>71</v>
      </c>
      <c r="G4483" s="2">
        <v>14609.529999999999</v>
      </c>
      <c r="H4483" s="4">
        <f t="shared" si="81"/>
        <v>127083.32000000015</v>
      </c>
      <c r="J4483" s="3" t="s">
        <v>4249</v>
      </c>
      <c r="K4483" s="10" t="s">
        <v>4248</v>
      </c>
    </row>
    <row r="4484" spans="1:11" ht="22.5" hidden="1" customHeight="1" x14ac:dyDescent="0.25">
      <c r="A4484" s="3">
        <v>2025</v>
      </c>
      <c r="B4484" s="3" t="s">
        <v>389</v>
      </c>
      <c r="C4484" s="5">
        <v>45768</v>
      </c>
      <c r="D4484" s="10" t="s">
        <v>462</v>
      </c>
      <c r="E4484" s="3" t="s">
        <v>71</v>
      </c>
      <c r="G4484" s="2">
        <v>15300</v>
      </c>
      <c r="H4484" s="4">
        <f t="shared" si="81"/>
        <v>111783.32000000015</v>
      </c>
      <c r="J4484" s="3" t="s">
        <v>4250</v>
      </c>
    </row>
    <row r="4485" spans="1:11" ht="22.5" hidden="1" customHeight="1" x14ac:dyDescent="0.25">
      <c r="A4485" s="3">
        <v>2025</v>
      </c>
      <c r="B4485" s="3" t="s">
        <v>389</v>
      </c>
      <c r="C4485" s="5">
        <v>45768</v>
      </c>
      <c r="D4485" s="10" t="s">
        <v>601</v>
      </c>
      <c r="E4485" s="3" t="s">
        <v>71</v>
      </c>
      <c r="G4485" s="2">
        <v>1620</v>
      </c>
      <c r="H4485" s="4">
        <f t="shared" si="81"/>
        <v>110163.32000000015</v>
      </c>
      <c r="J4485" s="3" t="s">
        <v>4251</v>
      </c>
    </row>
    <row r="4486" spans="1:11" ht="22.5" hidden="1" customHeight="1" x14ac:dyDescent="0.25">
      <c r="A4486" s="3">
        <v>2025</v>
      </c>
      <c r="B4486" s="3" t="s">
        <v>389</v>
      </c>
      <c r="C4486" s="5">
        <v>45768</v>
      </c>
      <c r="D4486" s="10" t="s">
        <v>2508</v>
      </c>
      <c r="E4486" s="3" t="s">
        <v>71</v>
      </c>
      <c r="G4486" s="2">
        <v>1900</v>
      </c>
      <c r="H4486" s="4">
        <f t="shared" si="81"/>
        <v>108263.32000000015</v>
      </c>
      <c r="J4486" s="3" t="s">
        <v>4253</v>
      </c>
      <c r="K4486" s="10" t="s">
        <v>4252</v>
      </c>
    </row>
    <row r="4487" spans="1:11" ht="22.5" hidden="1" customHeight="1" x14ac:dyDescent="0.25">
      <c r="A4487" s="3">
        <v>2025</v>
      </c>
      <c r="B4487" s="3" t="s">
        <v>389</v>
      </c>
      <c r="C4487" s="5">
        <v>45768</v>
      </c>
      <c r="D4487" s="10" t="s">
        <v>547</v>
      </c>
      <c r="E4487" s="3" t="s">
        <v>71</v>
      </c>
      <c r="G4487" s="2">
        <v>450</v>
      </c>
      <c r="H4487" s="4">
        <f t="shared" si="81"/>
        <v>107813.32000000015</v>
      </c>
      <c r="J4487" s="3" t="s">
        <v>4254</v>
      </c>
    </row>
    <row r="4488" spans="1:11" ht="22.5" hidden="1" customHeight="1" x14ac:dyDescent="0.25">
      <c r="A4488" s="3">
        <v>2025</v>
      </c>
      <c r="B4488" s="3" t="s">
        <v>389</v>
      </c>
      <c r="C4488" s="5">
        <v>45768</v>
      </c>
      <c r="D4488" s="10" t="s">
        <v>562</v>
      </c>
      <c r="E4488" s="3" t="s">
        <v>71</v>
      </c>
      <c r="G4488" s="2">
        <v>154.44999999999999</v>
      </c>
      <c r="H4488" s="4">
        <f t="shared" si="81"/>
        <v>107658.87000000016</v>
      </c>
      <c r="J4488" s="3" t="s">
        <v>4256</v>
      </c>
    </row>
    <row r="4489" spans="1:11" ht="22.5" hidden="1" customHeight="1" x14ac:dyDescent="0.25">
      <c r="A4489" s="3">
        <v>2025</v>
      </c>
      <c r="B4489" s="3" t="s">
        <v>389</v>
      </c>
      <c r="C4489" s="5">
        <v>45768</v>
      </c>
      <c r="D4489" s="10" t="s">
        <v>3983</v>
      </c>
      <c r="E4489" s="3" t="s">
        <v>71</v>
      </c>
      <c r="G4489" s="2">
        <v>85.8</v>
      </c>
      <c r="H4489" s="4">
        <f t="shared" ref="H4489:H4494" si="82">H4488+F4489-G4489</f>
        <v>107573.07000000015</v>
      </c>
      <c r="J4489" s="3" t="s">
        <v>4255</v>
      </c>
    </row>
    <row r="4490" spans="1:11" ht="22.5" hidden="1" customHeight="1" x14ac:dyDescent="0.25">
      <c r="A4490" s="3">
        <v>2025</v>
      </c>
      <c r="B4490" s="3" t="s">
        <v>389</v>
      </c>
      <c r="C4490" s="5">
        <v>45769</v>
      </c>
      <c r="D4490" s="10" t="s">
        <v>323</v>
      </c>
      <c r="E4490" s="3" t="s">
        <v>99</v>
      </c>
      <c r="G4490" s="2">
        <v>5000</v>
      </c>
      <c r="H4490" s="4">
        <f t="shared" si="82"/>
        <v>102573.07000000015</v>
      </c>
      <c r="J4490" s="3" t="s">
        <v>4258</v>
      </c>
    </row>
    <row r="4491" spans="1:11" ht="22.5" hidden="1" customHeight="1" x14ac:dyDescent="0.25">
      <c r="A4491" s="3">
        <v>2025</v>
      </c>
      <c r="B4491" s="3" t="s">
        <v>389</v>
      </c>
      <c r="C4491" s="5">
        <v>45769</v>
      </c>
      <c r="D4491" s="10" t="s">
        <v>404</v>
      </c>
      <c r="E4491" s="3" t="s">
        <v>71</v>
      </c>
      <c r="G4491" s="66">
        <v>23399.39</v>
      </c>
      <c r="H4491" s="4">
        <f t="shared" si="82"/>
        <v>79173.680000000153</v>
      </c>
      <c r="J4491" s="3" t="s">
        <v>4259</v>
      </c>
    </row>
    <row r="4492" spans="1:11" ht="22.5" hidden="1" customHeight="1" x14ac:dyDescent="0.25">
      <c r="A4492" s="3">
        <v>2025</v>
      </c>
      <c r="B4492" s="3" t="s">
        <v>389</v>
      </c>
      <c r="C4492" s="5">
        <v>45769</v>
      </c>
      <c r="D4492" s="10" t="s">
        <v>611</v>
      </c>
      <c r="E4492" s="3" t="s">
        <v>71</v>
      </c>
      <c r="G4492" s="66">
        <v>4341</v>
      </c>
      <c r="H4492" s="4">
        <f t="shared" si="82"/>
        <v>74832.680000000153</v>
      </c>
      <c r="J4492" s="3" t="s">
        <v>4260</v>
      </c>
    </row>
    <row r="4493" spans="1:11" ht="22.5" hidden="1" customHeight="1" x14ac:dyDescent="0.25">
      <c r="A4493" s="3">
        <v>2025</v>
      </c>
      <c r="B4493" s="3" t="s">
        <v>389</v>
      </c>
      <c r="C4493" s="5">
        <v>45769</v>
      </c>
      <c r="D4493" s="10" t="s">
        <v>25</v>
      </c>
      <c r="E4493" s="3" t="s">
        <v>71</v>
      </c>
      <c r="G4493" s="66">
        <v>22170.7</v>
      </c>
      <c r="H4493" s="4">
        <f t="shared" si="82"/>
        <v>52661.980000000156</v>
      </c>
      <c r="J4493" s="3" t="s">
        <v>4265</v>
      </c>
    </row>
    <row r="4494" spans="1:11" ht="22.5" hidden="1" customHeight="1" x14ac:dyDescent="0.25">
      <c r="A4494" s="3">
        <v>2025</v>
      </c>
      <c r="B4494" s="3" t="s">
        <v>389</v>
      </c>
      <c r="C4494" s="5">
        <v>45769</v>
      </c>
      <c r="D4494" s="10" t="s">
        <v>77</v>
      </c>
      <c r="E4494" s="3" t="s">
        <v>71</v>
      </c>
      <c r="G4494" s="66">
        <v>10500</v>
      </c>
      <c r="H4494" s="4">
        <f t="shared" si="82"/>
        <v>42161.980000000156</v>
      </c>
      <c r="J4494" s="3" t="s">
        <v>4261</v>
      </c>
    </row>
    <row r="4495" spans="1:11" ht="22.5" hidden="1" customHeight="1" x14ac:dyDescent="0.25">
      <c r="A4495" s="3">
        <v>2025</v>
      </c>
      <c r="B4495" s="3" t="s">
        <v>389</v>
      </c>
      <c r="C4495" s="5">
        <v>45769</v>
      </c>
      <c r="D4495" s="10" t="s">
        <v>502</v>
      </c>
      <c r="E4495" s="3" t="s">
        <v>71</v>
      </c>
      <c r="G4495" s="66">
        <v>647</v>
      </c>
      <c r="H4495" s="4">
        <f t="shared" ref="H4495:H4539" si="83">H4494+F4495-G4495</f>
        <v>41514.980000000156</v>
      </c>
      <c r="J4495" s="3" t="s">
        <v>4262</v>
      </c>
    </row>
    <row r="4496" spans="1:11" ht="22.5" hidden="1" customHeight="1" x14ac:dyDescent="0.25">
      <c r="A4496" s="3">
        <v>2025</v>
      </c>
      <c r="B4496" s="3" t="s">
        <v>389</v>
      </c>
      <c r="C4496" s="5">
        <v>45769</v>
      </c>
      <c r="D4496" s="10" t="s">
        <v>513</v>
      </c>
      <c r="E4496" s="3" t="s">
        <v>71</v>
      </c>
      <c r="G4496" s="66">
        <v>6935</v>
      </c>
      <c r="H4496" s="4">
        <f t="shared" si="83"/>
        <v>34579.980000000156</v>
      </c>
      <c r="J4496" s="3" t="s">
        <v>4263</v>
      </c>
    </row>
    <row r="4497" spans="1:10" ht="22.5" hidden="1" customHeight="1" x14ac:dyDescent="0.25">
      <c r="A4497" s="3">
        <v>2025</v>
      </c>
      <c r="B4497" s="3" t="s">
        <v>389</v>
      </c>
      <c r="C4497" s="5">
        <v>45769</v>
      </c>
      <c r="D4497" s="10" t="s">
        <v>541</v>
      </c>
      <c r="E4497" s="3" t="s">
        <v>71</v>
      </c>
      <c r="G4497" s="66">
        <v>2096.1999999999998</v>
      </c>
      <c r="H4497" s="4">
        <f t="shared" si="83"/>
        <v>32483.780000000155</v>
      </c>
      <c r="J4497" s="3" t="s">
        <v>4264</v>
      </c>
    </row>
    <row r="4498" spans="1:10" ht="22.5" hidden="1" customHeight="1" x14ac:dyDescent="0.25">
      <c r="A4498" s="3">
        <v>2025</v>
      </c>
      <c r="B4498" s="3" t="s">
        <v>389</v>
      </c>
      <c r="C4498" s="5">
        <v>45772</v>
      </c>
      <c r="D4498" s="10" t="s">
        <v>4266</v>
      </c>
      <c r="E4498" s="3" t="s">
        <v>22</v>
      </c>
      <c r="F4498" s="2">
        <v>7310</v>
      </c>
      <c r="H4498" s="4">
        <f t="shared" si="83"/>
        <v>39793.780000000159</v>
      </c>
      <c r="J4498" s="3" t="s">
        <v>4278</v>
      </c>
    </row>
    <row r="4499" spans="1:10" ht="22.5" hidden="1" customHeight="1" x14ac:dyDescent="0.25">
      <c r="A4499" s="3">
        <v>2025</v>
      </c>
      <c r="B4499" s="3" t="s">
        <v>389</v>
      </c>
      <c r="C4499" s="5">
        <v>45772</v>
      </c>
      <c r="D4499" s="10" t="s">
        <v>359</v>
      </c>
      <c r="E4499" s="3" t="s">
        <v>22</v>
      </c>
      <c r="F4499" s="2">
        <v>7680</v>
      </c>
      <c r="H4499" s="4">
        <f t="shared" si="83"/>
        <v>47473.780000000159</v>
      </c>
      <c r="J4499" s="3" t="s">
        <v>4279</v>
      </c>
    </row>
    <row r="4500" spans="1:10" ht="22.5" hidden="1" customHeight="1" x14ac:dyDescent="0.25">
      <c r="A4500" s="3">
        <v>2025</v>
      </c>
      <c r="B4500" s="3" t="s">
        <v>389</v>
      </c>
      <c r="C4500" s="5">
        <v>45772</v>
      </c>
      <c r="D4500" s="10" t="s">
        <v>461</v>
      </c>
      <c r="E4500" s="3" t="s">
        <v>22</v>
      </c>
      <c r="F4500" s="88">
        <v>19928</v>
      </c>
      <c r="G4500" s="88"/>
      <c r="H4500" s="4">
        <f t="shared" si="83"/>
        <v>67401.780000000159</v>
      </c>
      <c r="J4500" s="3" t="s">
        <v>4300</v>
      </c>
    </row>
    <row r="4501" spans="1:10" ht="22.5" hidden="1" customHeight="1" x14ac:dyDescent="0.25">
      <c r="A4501" s="3">
        <v>2025</v>
      </c>
      <c r="B4501" s="3" t="s">
        <v>389</v>
      </c>
      <c r="C4501" s="5">
        <v>45774</v>
      </c>
      <c r="D4501" s="10" t="s">
        <v>3025</v>
      </c>
      <c r="E4501" s="3" t="s">
        <v>99</v>
      </c>
      <c r="G4501" s="2">
        <v>5000</v>
      </c>
      <c r="H4501" s="4">
        <f t="shared" si="83"/>
        <v>62401.780000000159</v>
      </c>
      <c r="J4501" s="3" t="s">
        <v>4280</v>
      </c>
    </row>
    <row r="4502" spans="1:10" ht="22.5" hidden="1" customHeight="1" x14ac:dyDescent="0.25">
      <c r="A4502" s="3">
        <v>2025</v>
      </c>
      <c r="B4502" s="3" t="s">
        <v>389</v>
      </c>
      <c r="C4502" s="5">
        <v>45774</v>
      </c>
      <c r="D4502" s="10" t="s">
        <v>285</v>
      </c>
      <c r="E4502" s="3" t="s">
        <v>99</v>
      </c>
      <c r="G4502" s="2">
        <v>2180</v>
      </c>
      <c r="H4502" s="4">
        <f t="shared" si="83"/>
        <v>60221.780000000159</v>
      </c>
      <c r="J4502" s="3" t="s">
        <v>4281</v>
      </c>
    </row>
    <row r="4503" spans="1:10" ht="22.5" hidden="1" customHeight="1" x14ac:dyDescent="0.25">
      <c r="A4503" s="3">
        <v>2025</v>
      </c>
      <c r="B4503" s="3" t="s">
        <v>389</v>
      </c>
      <c r="C4503" s="5">
        <v>45774</v>
      </c>
      <c r="D4503" s="10" t="s">
        <v>3911</v>
      </c>
      <c r="E4503" s="3" t="s">
        <v>99</v>
      </c>
      <c r="G4503" s="2">
        <v>1780</v>
      </c>
      <c r="H4503" s="4">
        <f t="shared" si="83"/>
        <v>58441.780000000159</v>
      </c>
      <c r="J4503" s="3" t="s">
        <v>4282</v>
      </c>
    </row>
    <row r="4504" spans="1:10" ht="22.5" hidden="1" customHeight="1" x14ac:dyDescent="0.25">
      <c r="A4504" s="3">
        <v>2025</v>
      </c>
      <c r="B4504" s="3" t="s">
        <v>389</v>
      </c>
      <c r="C4504" s="5">
        <v>45774</v>
      </c>
      <c r="D4504" s="10" t="s">
        <v>3083</v>
      </c>
      <c r="E4504" s="3" t="s">
        <v>71</v>
      </c>
      <c r="G4504" s="2">
        <v>3037.24</v>
      </c>
      <c r="H4504" s="4">
        <f t="shared" si="83"/>
        <v>55404.540000000161</v>
      </c>
      <c r="J4504" s="3" t="s">
        <v>4283</v>
      </c>
    </row>
    <row r="4505" spans="1:10" ht="22.5" hidden="1" customHeight="1" x14ac:dyDescent="0.25">
      <c r="A4505" s="3">
        <v>2025</v>
      </c>
      <c r="B4505" s="3" t="s">
        <v>389</v>
      </c>
      <c r="C4505" s="5">
        <v>45774</v>
      </c>
      <c r="D4505" s="10" t="s">
        <v>538</v>
      </c>
      <c r="E4505" s="3" t="s">
        <v>71</v>
      </c>
      <c r="G4505" s="2">
        <v>12583.76</v>
      </c>
      <c r="H4505" s="4">
        <f t="shared" si="83"/>
        <v>42820.780000000159</v>
      </c>
      <c r="J4505" s="3" t="s">
        <v>4284</v>
      </c>
    </row>
    <row r="4506" spans="1:10" ht="22.5" hidden="1" customHeight="1" x14ac:dyDescent="0.25">
      <c r="A4506" s="3">
        <v>2025</v>
      </c>
      <c r="B4506" s="3" t="s">
        <v>389</v>
      </c>
      <c r="C4506" s="5">
        <v>45774</v>
      </c>
      <c r="D4506" s="10" t="s">
        <v>3533</v>
      </c>
      <c r="E4506" s="3" t="s">
        <v>71</v>
      </c>
      <c r="G4506" s="2">
        <v>4730.01</v>
      </c>
      <c r="H4506" s="4">
        <f t="shared" si="83"/>
        <v>38090.770000000157</v>
      </c>
      <c r="J4506" s="3" t="s">
        <v>4285</v>
      </c>
    </row>
    <row r="4507" spans="1:10" ht="22.5" hidden="1" customHeight="1" x14ac:dyDescent="0.25">
      <c r="A4507" s="3">
        <v>2025</v>
      </c>
      <c r="B4507" s="3" t="s">
        <v>389</v>
      </c>
      <c r="C4507" s="5">
        <v>45774</v>
      </c>
      <c r="D4507" s="10" t="s">
        <v>4096</v>
      </c>
      <c r="E4507" s="3" t="s">
        <v>71</v>
      </c>
      <c r="G4507" s="2">
        <v>1350</v>
      </c>
      <c r="H4507" s="4">
        <f t="shared" si="83"/>
        <v>36740.770000000157</v>
      </c>
      <c r="J4507" s="3" t="s">
        <v>4286</v>
      </c>
    </row>
    <row r="4508" spans="1:10" ht="22.5" hidden="1" customHeight="1" x14ac:dyDescent="0.25">
      <c r="A4508" s="3">
        <v>2025</v>
      </c>
      <c r="B4508" s="3" t="s">
        <v>389</v>
      </c>
      <c r="C4508" s="5">
        <v>45774</v>
      </c>
      <c r="D4508" s="10" t="s">
        <v>3767</v>
      </c>
      <c r="E4508" s="3" t="s">
        <v>71</v>
      </c>
      <c r="G4508" s="2">
        <v>870</v>
      </c>
      <c r="H4508" s="4">
        <f t="shared" si="83"/>
        <v>35870.770000000157</v>
      </c>
      <c r="J4508" s="3" t="s">
        <v>4287</v>
      </c>
    </row>
    <row r="4509" spans="1:10" ht="22.5" hidden="1" customHeight="1" x14ac:dyDescent="0.25">
      <c r="A4509" s="3">
        <v>2025</v>
      </c>
      <c r="B4509" s="3" t="s">
        <v>389</v>
      </c>
      <c r="C4509" s="5">
        <v>45775</v>
      </c>
      <c r="D4509" s="10" t="s">
        <v>3229</v>
      </c>
      <c r="E4509" s="3" t="s">
        <v>22</v>
      </c>
      <c r="F4509" s="2">
        <v>14135.65</v>
      </c>
      <c r="H4509" s="4">
        <f t="shared" si="83"/>
        <v>50006.420000000158</v>
      </c>
      <c r="J4509" s="3" t="s">
        <v>4288</v>
      </c>
    </row>
    <row r="4510" spans="1:10" ht="22.5" hidden="1" customHeight="1" x14ac:dyDescent="0.25">
      <c r="A4510" s="3">
        <v>2025</v>
      </c>
      <c r="B4510" s="3" t="s">
        <v>389</v>
      </c>
      <c r="C4510" s="5">
        <v>45775</v>
      </c>
      <c r="D4510" s="10" t="s">
        <v>1909</v>
      </c>
      <c r="E4510" s="3" t="s">
        <v>22</v>
      </c>
      <c r="F4510" s="2">
        <v>2544</v>
      </c>
      <c r="H4510" s="4">
        <f t="shared" si="83"/>
        <v>52550.420000000158</v>
      </c>
      <c r="J4510" s="3" t="s">
        <v>4289</v>
      </c>
    </row>
    <row r="4511" spans="1:10" ht="22.5" hidden="1" customHeight="1" x14ac:dyDescent="0.25">
      <c r="A4511" s="3">
        <v>2025</v>
      </c>
      <c r="B4511" s="3" t="s">
        <v>389</v>
      </c>
      <c r="C4511" s="5">
        <v>45776</v>
      </c>
      <c r="D4511" s="10" t="s">
        <v>1808</v>
      </c>
      <c r="E4511" s="3" t="s">
        <v>22</v>
      </c>
      <c r="F4511" s="2">
        <v>2600</v>
      </c>
      <c r="H4511" s="4">
        <f t="shared" si="83"/>
        <v>55150.420000000158</v>
      </c>
      <c r="J4511" s="3" t="s">
        <v>4290</v>
      </c>
    </row>
    <row r="4512" spans="1:10" ht="22.5" hidden="1" customHeight="1" x14ac:dyDescent="0.25">
      <c r="A4512" s="3">
        <v>2025</v>
      </c>
      <c r="B4512" s="3" t="s">
        <v>389</v>
      </c>
      <c r="C4512" s="5">
        <v>45776</v>
      </c>
      <c r="D4512" s="10" t="s">
        <v>45</v>
      </c>
      <c r="E4512" s="3" t="s">
        <v>22</v>
      </c>
      <c r="F4512" s="2">
        <v>4650</v>
      </c>
      <c r="H4512" s="4">
        <f t="shared" si="83"/>
        <v>59800.420000000158</v>
      </c>
      <c r="J4512" s="3" t="s">
        <v>4291</v>
      </c>
    </row>
    <row r="4513" spans="1:11" ht="22.5" hidden="1" customHeight="1" x14ac:dyDescent="0.25">
      <c r="A4513" s="3">
        <v>2025</v>
      </c>
      <c r="B4513" s="3" t="s">
        <v>389</v>
      </c>
      <c r="C4513" s="5">
        <v>45776</v>
      </c>
      <c r="D4513" s="10" t="s">
        <v>322</v>
      </c>
      <c r="E4513" s="3" t="s">
        <v>99</v>
      </c>
      <c r="G4513" s="2">
        <v>10000</v>
      </c>
      <c r="H4513" s="4">
        <f t="shared" si="83"/>
        <v>49800.420000000158</v>
      </c>
      <c r="J4513" s="3" t="s">
        <v>4294</v>
      </c>
    </row>
    <row r="4514" spans="1:11" ht="22.5" hidden="1" customHeight="1" x14ac:dyDescent="0.25">
      <c r="A4514" s="3">
        <v>2025</v>
      </c>
      <c r="B4514" s="3" t="s">
        <v>389</v>
      </c>
      <c r="C4514" s="5">
        <v>45776</v>
      </c>
      <c r="D4514" s="10" t="s">
        <v>322</v>
      </c>
      <c r="E4514" s="3" t="s">
        <v>99</v>
      </c>
      <c r="G4514" s="2">
        <v>10000</v>
      </c>
      <c r="H4514" s="4">
        <f t="shared" si="83"/>
        <v>39800.420000000158</v>
      </c>
      <c r="J4514" s="3" t="s">
        <v>4295</v>
      </c>
    </row>
    <row r="4515" spans="1:11" ht="22.5" hidden="1" customHeight="1" x14ac:dyDescent="0.25">
      <c r="A4515" s="3">
        <v>2025</v>
      </c>
      <c r="B4515" s="3" t="s">
        <v>389</v>
      </c>
      <c r="C4515" s="5">
        <v>45776</v>
      </c>
      <c r="D4515" s="10" t="s">
        <v>4267</v>
      </c>
      <c r="E4515" s="3" t="s">
        <v>71</v>
      </c>
      <c r="G4515" s="2">
        <v>300</v>
      </c>
      <c r="H4515" s="4">
        <f t="shared" si="83"/>
        <v>39500.420000000158</v>
      </c>
      <c r="J4515" s="3" t="s">
        <v>4296</v>
      </c>
    </row>
    <row r="4516" spans="1:11" ht="22.5" hidden="1" customHeight="1" x14ac:dyDescent="0.25">
      <c r="A4516" s="3">
        <v>2025</v>
      </c>
      <c r="B4516" s="3" t="s">
        <v>389</v>
      </c>
      <c r="C4516" s="5">
        <v>45776</v>
      </c>
      <c r="D4516" s="10" t="s">
        <v>313</v>
      </c>
      <c r="E4516" s="3" t="s">
        <v>99</v>
      </c>
      <c r="F4516" s="2">
        <v>100000</v>
      </c>
      <c r="H4516" s="4">
        <f t="shared" si="83"/>
        <v>139500.42000000016</v>
      </c>
      <c r="J4516" s="3" t="s">
        <v>4275</v>
      </c>
    </row>
    <row r="4517" spans="1:11" s="24" customFormat="1" ht="22.5" hidden="1" customHeight="1" thickBot="1" x14ac:dyDescent="0.3">
      <c r="A4517" s="34">
        <v>2025</v>
      </c>
      <c r="B4517" s="34" t="s">
        <v>389</v>
      </c>
      <c r="C4517" s="19">
        <v>45777</v>
      </c>
      <c r="D4517" s="20" t="s">
        <v>613</v>
      </c>
      <c r="E4517" s="34" t="s">
        <v>22</v>
      </c>
      <c r="F4517" s="21">
        <v>2550</v>
      </c>
      <c r="G4517" s="21"/>
      <c r="H4517" s="22">
        <f t="shared" si="83"/>
        <v>142050.42000000016</v>
      </c>
      <c r="J4517" s="34" t="s">
        <v>4293</v>
      </c>
      <c r="K4517" s="20" t="s">
        <v>4292</v>
      </c>
    </row>
    <row r="4518" spans="1:11" ht="22.5" hidden="1" customHeight="1" x14ac:dyDescent="0.25">
      <c r="A4518" s="3">
        <v>2025</v>
      </c>
      <c r="B4518" s="3" t="s">
        <v>123</v>
      </c>
      <c r="C4518" s="5">
        <v>45782</v>
      </c>
      <c r="D4518" s="10" t="s">
        <v>3308</v>
      </c>
      <c r="E4518" s="3" t="s">
        <v>22</v>
      </c>
      <c r="F4518" s="2">
        <v>2950</v>
      </c>
      <c r="H4518" s="4">
        <f t="shared" si="83"/>
        <v>145000.42000000016</v>
      </c>
      <c r="J4518" s="3" t="s">
        <v>4301</v>
      </c>
    </row>
    <row r="4519" spans="1:11" ht="22.5" hidden="1" customHeight="1" x14ac:dyDescent="0.25">
      <c r="A4519" s="3">
        <v>2025</v>
      </c>
      <c r="B4519" s="3" t="s">
        <v>123</v>
      </c>
      <c r="C4519" s="5">
        <v>45782</v>
      </c>
      <c r="D4519" s="10" t="s">
        <v>2948</v>
      </c>
      <c r="E4519" s="3" t="s">
        <v>22</v>
      </c>
      <c r="F4519" s="2">
        <v>19550</v>
      </c>
      <c r="H4519" s="4">
        <f t="shared" si="83"/>
        <v>164550.42000000016</v>
      </c>
      <c r="J4519" s="3" t="s">
        <v>4302</v>
      </c>
    </row>
    <row r="4520" spans="1:11" ht="22.5" hidden="1" customHeight="1" x14ac:dyDescent="0.25">
      <c r="A4520" s="3">
        <v>2025</v>
      </c>
      <c r="B4520" s="3" t="s">
        <v>123</v>
      </c>
      <c r="C4520" s="5">
        <v>45782</v>
      </c>
      <c r="D4520" s="10" t="s">
        <v>2948</v>
      </c>
      <c r="E4520" s="3" t="s">
        <v>22</v>
      </c>
      <c r="F4520" s="2">
        <v>22052.400000000001</v>
      </c>
      <c r="H4520" s="4">
        <f t="shared" si="83"/>
        <v>186602.82000000015</v>
      </c>
      <c r="J4520" s="3" t="s">
        <v>4303</v>
      </c>
    </row>
    <row r="4521" spans="1:11" ht="22.5" hidden="1" customHeight="1" x14ac:dyDescent="0.25">
      <c r="A4521" s="3">
        <v>2025</v>
      </c>
      <c r="B4521" s="3" t="s">
        <v>123</v>
      </c>
      <c r="C4521" s="5">
        <v>45782</v>
      </c>
      <c r="D4521" s="10" t="s">
        <v>613</v>
      </c>
      <c r="E4521" s="3" t="s">
        <v>22</v>
      </c>
      <c r="F4521" s="2">
        <v>3570</v>
      </c>
      <c r="H4521" s="4">
        <f t="shared" si="83"/>
        <v>190172.82000000015</v>
      </c>
      <c r="J4521" s="3" t="s">
        <v>4304</v>
      </c>
      <c r="K4521" s="10" t="s">
        <v>4305</v>
      </c>
    </row>
    <row r="4522" spans="1:11" ht="22.5" hidden="1" customHeight="1" x14ac:dyDescent="0.25">
      <c r="A4522" s="3">
        <v>2025</v>
      </c>
      <c r="B4522" s="3" t="s">
        <v>123</v>
      </c>
      <c r="C4522" s="5">
        <v>45782</v>
      </c>
      <c r="D4522" s="10" t="s">
        <v>3711</v>
      </c>
      <c r="E4522" s="3" t="s">
        <v>71</v>
      </c>
      <c r="G4522" s="2">
        <v>20366.689999999999</v>
      </c>
      <c r="H4522" s="4">
        <f t="shared" si="83"/>
        <v>169806.13000000015</v>
      </c>
      <c r="J4522" s="3" t="s">
        <v>4306</v>
      </c>
    </row>
    <row r="4523" spans="1:11" ht="22.5" hidden="1" customHeight="1" x14ac:dyDescent="0.25">
      <c r="A4523" s="3">
        <v>2025</v>
      </c>
      <c r="B4523" s="3" t="s">
        <v>123</v>
      </c>
      <c r="C4523" s="5">
        <v>45782</v>
      </c>
      <c r="D4523" s="10" t="s">
        <v>376</v>
      </c>
      <c r="E4523" s="3" t="s">
        <v>71</v>
      </c>
      <c r="G4523" s="2">
        <v>1200</v>
      </c>
      <c r="H4523" s="4">
        <f t="shared" si="83"/>
        <v>168606.13000000015</v>
      </c>
      <c r="J4523" s="3" t="s">
        <v>4307</v>
      </c>
    </row>
    <row r="4524" spans="1:11" ht="22.5" hidden="1" customHeight="1" x14ac:dyDescent="0.25">
      <c r="A4524" s="3">
        <v>2025</v>
      </c>
      <c r="B4524" s="3" t="s">
        <v>123</v>
      </c>
      <c r="C4524" s="5">
        <v>45782</v>
      </c>
      <c r="D4524" s="10" t="s">
        <v>615</v>
      </c>
      <c r="E4524" s="3" t="s">
        <v>99</v>
      </c>
      <c r="G4524" s="2">
        <v>600</v>
      </c>
      <c r="H4524" s="4">
        <f t="shared" si="83"/>
        <v>168006.13000000015</v>
      </c>
      <c r="J4524" s="3" t="s">
        <v>4309</v>
      </c>
    </row>
    <row r="4525" spans="1:11" ht="22.5" hidden="1" customHeight="1" x14ac:dyDescent="0.25">
      <c r="A4525" s="3">
        <v>2025</v>
      </c>
      <c r="B4525" s="3" t="s">
        <v>123</v>
      </c>
      <c r="C4525" s="5">
        <v>45782</v>
      </c>
      <c r="D4525" s="10" t="s">
        <v>3362</v>
      </c>
      <c r="E4525" s="3" t="s">
        <v>71</v>
      </c>
      <c r="G4525" s="2">
        <v>25410.720000000001</v>
      </c>
      <c r="H4525" s="4">
        <f t="shared" si="83"/>
        <v>142595.41000000015</v>
      </c>
      <c r="J4525" s="3" t="s">
        <v>4310</v>
      </c>
    </row>
    <row r="4526" spans="1:11" ht="22.5" hidden="1" customHeight="1" x14ac:dyDescent="0.25">
      <c r="A4526" s="3">
        <v>2025</v>
      </c>
      <c r="B4526" s="3" t="s">
        <v>123</v>
      </c>
      <c r="C4526" s="5">
        <v>45782</v>
      </c>
      <c r="D4526" s="10" t="s">
        <v>576</v>
      </c>
      <c r="E4526" s="3" t="s">
        <v>71</v>
      </c>
      <c r="G4526" s="2">
        <v>2400</v>
      </c>
      <c r="H4526" s="4">
        <f t="shared" si="83"/>
        <v>140195.41000000015</v>
      </c>
      <c r="J4526" s="3" t="s">
        <v>4311</v>
      </c>
    </row>
    <row r="4527" spans="1:11" ht="22.5" hidden="1" customHeight="1" x14ac:dyDescent="0.25">
      <c r="A4527" s="3">
        <v>2025</v>
      </c>
      <c r="B4527" s="3" t="s">
        <v>123</v>
      </c>
      <c r="C4527" s="5">
        <v>45782</v>
      </c>
      <c r="D4527" s="10" t="s">
        <v>484</v>
      </c>
      <c r="E4527" s="3" t="s">
        <v>71</v>
      </c>
      <c r="G4527" s="2">
        <v>1350</v>
      </c>
      <c r="H4527" s="4">
        <f t="shared" si="83"/>
        <v>138845.41000000015</v>
      </c>
      <c r="J4527" s="3" t="s">
        <v>4308</v>
      </c>
    </row>
    <row r="4528" spans="1:11" ht="22.5" hidden="1" customHeight="1" x14ac:dyDescent="0.25">
      <c r="A4528" s="3">
        <v>2025</v>
      </c>
      <c r="B4528" s="3" t="s">
        <v>123</v>
      </c>
      <c r="C4528" s="5">
        <v>45782</v>
      </c>
      <c r="D4528" s="10" t="s">
        <v>2987</v>
      </c>
      <c r="E4528" s="3" t="s">
        <v>71</v>
      </c>
      <c r="G4528" s="2">
        <v>3270.06</v>
      </c>
      <c r="H4528" s="4">
        <f t="shared" si="83"/>
        <v>135575.35000000015</v>
      </c>
      <c r="J4528" s="3" t="s">
        <v>4312</v>
      </c>
    </row>
    <row r="4529" spans="1:10" ht="22.5" hidden="1" customHeight="1" x14ac:dyDescent="0.25">
      <c r="A4529" s="3">
        <v>2025</v>
      </c>
      <c r="B4529" s="3" t="s">
        <v>123</v>
      </c>
      <c r="C4529" s="5">
        <v>45782</v>
      </c>
      <c r="D4529" s="10" t="s">
        <v>3841</v>
      </c>
      <c r="E4529" s="3" t="s">
        <v>71</v>
      </c>
      <c r="G4529" s="2">
        <v>600</v>
      </c>
      <c r="H4529" s="4">
        <f t="shared" si="83"/>
        <v>134975.35000000015</v>
      </c>
      <c r="J4529" s="3" t="s">
        <v>4313</v>
      </c>
    </row>
    <row r="4530" spans="1:10" ht="22.5" hidden="1" customHeight="1" x14ac:dyDescent="0.25">
      <c r="A4530" s="3">
        <v>2025</v>
      </c>
      <c r="B4530" s="3" t="s">
        <v>123</v>
      </c>
      <c r="C4530" s="5">
        <v>45782</v>
      </c>
      <c r="D4530" s="10" t="s">
        <v>1842</v>
      </c>
      <c r="E4530" s="3" t="s">
        <v>71</v>
      </c>
      <c r="G4530" s="2">
        <v>3957.97</v>
      </c>
      <c r="H4530" s="4">
        <f t="shared" si="83"/>
        <v>131017.38000000015</v>
      </c>
      <c r="J4530" s="3" t="s">
        <v>4314</v>
      </c>
    </row>
    <row r="4531" spans="1:10" ht="22.5" hidden="1" customHeight="1" x14ac:dyDescent="0.25">
      <c r="A4531" s="3">
        <v>2025</v>
      </c>
      <c r="B4531" s="3" t="s">
        <v>123</v>
      </c>
      <c r="C4531" s="5">
        <v>45782</v>
      </c>
      <c r="D4531" s="10" t="s">
        <v>3761</v>
      </c>
      <c r="E4531" s="3" t="s">
        <v>99</v>
      </c>
      <c r="F4531" s="88">
        <v>5220</v>
      </c>
      <c r="G4531" s="88"/>
      <c r="H4531" s="4">
        <f t="shared" si="83"/>
        <v>136237.38000000015</v>
      </c>
      <c r="J4531" s="3" t="s">
        <v>4612</v>
      </c>
    </row>
    <row r="4532" spans="1:10" ht="22.5" hidden="1" customHeight="1" x14ac:dyDescent="0.25">
      <c r="A4532" s="3">
        <v>2025</v>
      </c>
      <c r="B4532" s="3" t="s">
        <v>123</v>
      </c>
      <c r="C4532" s="5">
        <v>45783</v>
      </c>
      <c r="D4532" s="10" t="s">
        <v>541</v>
      </c>
      <c r="E4532" s="3" t="s">
        <v>71</v>
      </c>
      <c r="G4532" s="2">
        <v>4950</v>
      </c>
      <c r="H4532" s="4">
        <f t="shared" si="83"/>
        <v>131287.38000000015</v>
      </c>
      <c r="J4532" s="3" t="s">
        <v>4316</v>
      </c>
    </row>
    <row r="4533" spans="1:10" ht="22.5" hidden="1" customHeight="1" x14ac:dyDescent="0.25">
      <c r="A4533" s="3">
        <v>2025</v>
      </c>
      <c r="B4533" s="3" t="s">
        <v>123</v>
      </c>
      <c r="C4533" s="5">
        <v>45783</v>
      </c>
      <c r="D4533" s="10" t="s">
        <v>3971</v>
      </c>
      <c r="E4533" s="3" t="s">
        <v>22</v>
      </c>
      <c r="F4533" s="2">
        <v>848</v>
      </c>
      <c r="H4533" s="4">
        <f t="shared" si="83"/>
        <v>132135.38000000015</v>
      </c>
      <c r="J4533" s="3" t="s">
        <v>4315</v>
      </c>
    </row>
    <row r="4534" spans="1:10" ht="22.5" hidden="1" customHeight="1" x14ac:dyDescent="0.25">
      <c r="A4534" s="3">
        <v>2025</v>
      </c>
      <c r="B4534" s="3" t="s">
        <v>123</v>
      </c>
      <c r="C4534" s="5">
        <v>45783</v>
      </c>
      <c r="D4534" s="10" t="s">
        <v>3581</v>
      </c>
      <c r="E4534" s="3" t="s">
        <v>71</v>
      </c>
      <c r="G4534" s="2">
        <v>8261.83</v>
      </c>
      <c r="H4534" s="4">
        <f t="shared" si="83"/>
        <v>123873.55000000015</v>
      </c>
      <c r="J4534" s="3" t="s">
        <v>4320</v>
      </c>
    </row>
    <row r="4535" spans="1:10" ht="22.5" hidden="1" customHeight="1" x14ac:dyDescent="0.25">
      <c r="A4535" s="3">
        <v>2025</v>
      </c>
      <c r="B4535" s="3" t="s">
        <v>123</v>
      </c>
      <c r="C4535" s="5">
        <v>45783</v>
      </c>
      <c r="D4535" s="10" t="s">
        <v>4297</v>
      </c>
      <c r="E4535" s="3" t="s">
        <v>71</v>
      </c>
      <c r="G4535" s="2">
        <v>750</v>
      </c>
      <c r="H4535" s="4">
        <f t="shared" si="83"/>
        <v>123123.55000000015</v>
      </c>
      <c r="I4535" s="1" t="s">
        <v>4298</v>
      </c>
      <c r="J4535" s="3" t="s">
        <v>4454</v>
      </c>
    </row>
    <row r="4536" spans="1:10" ht="22.5" hidden="1" customHeight="1" x14ac:dyDescent="0.25">
      <c r="A4536" s="3">
        <v>2025</v>
      </c>
      <c r="B4536" s="3" t="s">
        <v>123</v>
      </c>
      <c r="C4536" s="5">
        <v>45784</v>
      </c>
      <c r="D4536" s="10" t="s">
        <v>151</v>
      </c>
      <c r="E4536" s="3" t="s">
        <v>22</v>
      </c>
      <c r="F4536" s="2">
        <v>2950</v>
      </c>
      <c r="H4536" s="4">
        <f t="shared" si="83"/>
        <v>126073.55000000015</v>
      </c>
      <c r="J4536" s="3" t="s">
        <v>4317</v>
      </c>
    </row>
    <row r="4537" spans="1:10" ht="22.5" hidden="1" customHeight="1" x14ac:dyDescent="0.25">
      <c r="A4537" s="3">
        <v>2025</v>
      </c>
      <c r="B4537" s="3" t="s">
        <v>123</v>
      </c>
      <c r="C4537" s="5">
        <v>45784</v>
      </c>
      <c r="D4537" s="10" t="s">
        <v>608</v>
      </c>
      <c r="E4537" s="3" t="s">
        <v>22</v>
      </c>
      <c r="F4537" s="2">
        <v>1600</v>
      </c>
      <c r="H4537" s="4">
        <f t="shared" si="83"/>
        <v>127673.55000000015</v>
      </c>
      <c r="J4537" s="3" t="s">
        <v>4318</v>
      </c>
    </row>
    <row r="4538" spans="1:10" ht="22.5" hidden="1" customHeight="1" x14ac:dyDescent="0.25">
      <c r="A4538" s="3">
        <v>2025</v>
      </c>
      <c r="B4538" s="3" t="s">
        <v>123</v>
      </c>
      <c r="C4538" s="5">
        <v>45784</v>
      </c>
      <c r="D4538" s="10" t="s">
        <v>86</v>
      </c>
      <c r="E4538" s="3" t="s">
        <v>99</v>
      </c>
      <c r="G4538" s="2">
        <v>11199.9</v>
      </c>
      <c r="H4538" s="4">
        <f t="shared" si="83"/>
        <v>116473.65000000015</v>
      </c>
      <c r="J4538" s="3" t="s">
        <v>4319</v>
      </c>
    </row>
    <row r="4539" spans="1:10" ht="22.5" hidden="1" customHeight="1" x14ac:dyDescent="0.25">
      <c r="A4539" s="3">
        <v>2025</v>
      </c>
      <c r="B4539" s="3" t="s">
        <v>123</v>
      </c>
      <c r="C4539" s="5">
        <v>45785</v>
      </c>
      <c r="D4539" s="10" t="s">
        <v>169</v>
      </c>
      <c r="E4539" s="3" t="s">
        <v>99</v>
      </c>
      <c r="G4539" s="2">
        <v>10000</v>
      </c>
      <c r="H4539" s="4">
        <f t="shared" si="83"/>
        <v>106473.65000000015</v>
      </c>
      <c r="J4539" s="3" t="s">
        <v>4339</v>
      </c>
    </row>
    <row r="4540" spans="1:10" ht="22.5" hidden="1" customHeight="1" x14ac:dyDescent="0.25">
      <c r="A4540" s="3">
        <v>2025</v>
      </c>
      <c r="B4540" s="3" t="s">
        <v>123</v>
      </c>
      <c r="C4540" s="5">
        <v>45785</v>
      </c>
      <c r="D4540" s="10" t="s">
        <v>461</v>
      </c>
      <c r="E4540" s="3" t="s">
        <v>22</v>
      </c>
      <c r="F4540" s="88">
        <v>15158</v>
      </c>
      <c r="G4540" s="88"/>
      <c r="H4540" s="4">
        <f t="shared" ref="H4540:H4573" si="84">H4539+F4540-G4540</f>
        <v>121631.65000000015</v>
      </c>
      <c r="I4540" s="1" t="s">
        <v>4405</v>
      </c>
      <c r="J4540" s="3" t="s">
        <v>4406</v>
      </c>
    </row>
    <row r="4541" spans="1:10" ht="22.5" hidden="1" customHeight="1" x14ac:dyDescent="0.25">
      <c r="A4541" s="3">
        <v>2025</v>
      </c>
      <c r="B4541" s="3" t="s">
        <v>123</v>
      </c>
      <c r="C4541" s="5">
        <v>45789</v>
      </c>
      <c r="D4541" s="10" t="s">
        <v>322</v>
      </c>
      <c r="E4541" s="3" t="s">
        <v>99</v>
      </c>
      <c r="G4541" s="2">
        <v>5000</v>
      </c>
      <c r="H4541" s="4">
        <f t="shared" si="84"/>
        <v>116631.65000000015</v>
      </c>
      <c r="J4541" s="3" t="s">
        <v>4342</v>
      </c>
    </row>
    <row r="4542" spans="1:10" ht="22.5" hidden="1" customHeight="1" x14ac:dyDescent="0.25">
      <c r="A4542" s="3">
        <v>2025</v>
      </c>
      <c r="B4542" s="3" t="s">
        <v>123</v>
      </c>
      <c r="C4542" s="5">
        <v>45789</v>
      </c>
      <c r="D4542" s="10" t="s">
        <v>169</v>
      </c>
      <c r="E4542" s="3" t="s">
        <v>99</v>
      </c>
      <c r="G4542" s="2">
        <v>5000</v>
      </c>
      <c r="H4542" s="4">
        <f t="shared" si="84"/>
        <v>111631.65000000015</v>
      </c>
      <c r="J4542" s="3" t="s">
        <v>4340</v>
      </c>
    </row>
    <row r="4543" spans="1:10" ht="22.5" hidden="1" customHeight="1" x14ac:dyDescent="0.25">
      <c r="A4543" s="3">
        <v>2025</v>
      </c>
      <c r="B4543" s="3" t="s">
        <v>123</v>
      </c>
      <c r="C4543" s="5">
        <v>45790</v>
      </c>
      <c r="D4543" s="10" t="s">
        <v>110</v>
      </c>
      <c r="E4543" s="3" t="s">
        <v>22</v>
      </c>
      <c r="F4543" s="2">
        <v>3000</v>
      </c>
      <c r="H4543" s="4">
        <f t="shared" si="84"/>
        <v>114631.65000000015</v>
      </c>
      <c r="J4543" s="3" t="s">
        <v>4343</v>
      </c>
    </row>
    <row r="4544" spans="1:10" ht="22.5" hidden="1" customHeight="1" x14ac:dyDescent="0.25">
      <c r="A4544" s="3">
        <v>2025</v>
      </c>
      <c r="B4544" s="3" t="s">
        <v>123</v>
      </c>
      <c r="C4544" s="5">
        <v>45790</v>
      </c>
      <c r="D4544" s="10" t="s">
        <v>3519</v>
      </c>
      <c r="E4544" s="3" t="s">
        <v>71</v>
      </c>
      <c r="G4544" s="2">
        <v>260</v>
      </c>
      <c r="H4544" s="4">
        <f t="shared" si="84"/>
        <v>114371.65000000015</v>
      </c>
      <c r="J4544" s="3" t="s">
        <v>4344</v>
      </c>
    </row>
    <row r="4545" spans="1:11" ht="22.5" hidden="1" customHeight="1" x14ac:dyDescent="0.25">
      <c r="A4545" s="3">
        <v>2025</v>
      </c>
      <c r="B4545" s="3" t="s">
        <v>123</v>
      </c>
      <c r="C4545" s="5">
        <v>45791</v>
      </c>
      <c r="D4545" s="10" t="s">
        <v>3581</v>
      </c>
      <c r="E4545" s="3" t="s">
        <v>71</v>
      </c>
      <c r="G4545" s="2">
        <v>14429.4</v>
      </c>
      <c r="H4545" s="4">
        <f t="shared" si="84"/>
        <v>99942.25000000016</v>
      </c>
      <c r="J4545" s="3" t="s">
        <v>4346</v>
      </c>
    </row>
    <row r="4546" spans="1:11" ht="22.5" hidden="1" customHeight="1" x14ac:dyDescent="0.25">
      <c r="A4546" s="3">
        <v>2025</v>
      </c>
      <c r="B4546" s="3" t="s">
        <v>123</v>
      </c>
      <c r="C4546" s="5">
        <v>45791</v>
      </c>
      <c r="D4546" s="10" t="s">
        <v>42</v>
      </c>
      <c r="E4546" s="3" t="s">
        <v>99</v>
      </c>
      <c r="G4546" s="25">
        <v>3360</v>
      </c>
      <c r="H4546" s="4">
        <f t="shared" si="84"/>
        <v>96582.25000000016</v>
      </c>
      <c r="J4546" s="3" t="s">
        <v>4506</v>
      </c>
    </row>
    <row r="4547" spans="1:11" ht="22.5" hidden="1" customHeight="1" x14ac:dyDescent="0.25">
      <c r="A4547" s="3">
        <v>2025</v>
      </c>
      <c r="B4547" s="3" t="s">
        <v>123</v>
      </c>
      <c r="C4547" s="5">
        <v>45791</v>
      </c>
      <c r="D4547" s="10" t="s">
        <v>30</v>
      </c>
      <c r="E4547" s="3" t="s">
        <v>99</v>
      </c>
      <c r="G4547" s="2">
        <v>283.7</v>
      </c>
      <c r="H4547" s="4">
        <f t="shared" si="84"/>
        <v>96298.550000000163</v>
      </c>
      <c r="J4547" s="3" t="s">
        <v>4347</v>
      </c>
    </row>
    <row r="4548" spans="1:11" ht="22.5" hidden="1" customHeight="1" x14ac:dyDescent="0.25">
      <c r="A4548" s="3">
        <v>2025</v>
      </c>
      <c r="B4548" s="3" t="s">
        <v>123</v>
      </c>
      <c r="C4548" s="5">
        <v>45791</v>
      </c>
      <c r="D4548" s="10" t="s">
        <v>112</v>
      </c>
      <c r="E4548" s="3" t="s">
        <v>99</v>
      </c>
      <c r="G4548" s="2">
        <v>45</v>
      </c>
      <c r="H4548" s="4">
        <f t="shared" si="84"/>
        <v>96253.550000000163</v>
      </c>
      <c r="J4548" s="3" t="s">
        <v>4348</v>
      </c>
    </row>
    <row r="4549" spans="1:11" ht="22.5" hidden="1" customHeight="1" x14ac:dyDescent="0.25">
      <c r="A4549" s="3">
        <v>2025</v>
      </c>
      <c r="B4549" s="3" t="s">
        <v>123</v>
      </c>
      <c r="C4549" s="5">
        <v>45791</v>
      </c>
      <c r="D4549" s="10" t="s">
        <v>35</v>
      </c>
      <c r="E4549" s="3" t="s">
        <v>99</v>
      </c>
      <c r="G4549" s="25">
        <v>225</v>
      </c>
      <c r="H4549" s="4">
        <f t="shared" si="84"/>
        <v>96028.550000000163</v>
      </c>
      <c r="J4549" s="3" t="s">
        <v>4349</v>
      </c>
    </row>
    <row r="4550" spans="1:11" ht="22.5" hidden="1" customHeight="1" x14ac:dyDescent="0.25">
      <c r="A4550" s="3">
        <v>2025</v>
      </c>
      <c r="B4550" s="3" t="s">
        <v>123</v>
      </c>
      <c r="C4550" s="5">
        <v>45792</v>
      </c>
      <c r="D4550" s="10" t="s">
        <v>323</v>
      </c>
      <c r="E4550" s="3" t="s">
        <v>99</v>
      </c>
      <c r="G4550" s="2">
        <v>10000</v>
      </c>
      <c r="H4550" s="4">
        <f t="shared" si="84"/>
        <v>86028.550000000163</v>
      </c>
      <c r="J4550" s="3" t="s">
        <v>4350</v>
      </c>
    </row>
    <row r="4551" spans="1:11" ht="22.5" hidden="1" customHeight="1" x14ac:dyDescent="0.25">
      <c r="A4551" s="3">
        <v>2025</v>
      </c>
      <c r="B4551" s="3" t="s">
        <v>123</v>
      </c>
      <c r="C4551" s="5">
        <v>45792</v>
      </c>
      <c r="D4551" s="10" t="s">
        <v>3519</v>
      </c>
      <c r="E4551" s="3" t="s">
        <v>22</v>
      </c>
      <c r="G4551" s="2">
        <v>280</v>
      </c>
      <c r="H4551" s="4">
        <f t="shared" si="84"/>
        <v>85748.550000000163</v>
      </c>
      <c r="J4551" s="3" t="s">
        <v>4345</v>
      </c>
    </row>
    <row r="4552" spans="1:11" ht="22.5" hidden="1" customHeight="1" x14ac:dyDescent="0.25">
      <c r="A4552" s="3">
        <v>2025</v>
      </c>
      <c r="B4552" s="3" t="s">
        <v>123</v>
      </c>
      <c r="C4552" s="5">
        <v>45793</v>
      </c>
      <c r="D4552" s="146" t="s">
        <v>4327</v>
      </c>
      <c r="E4552" s="3" t="s">
        <v>99</v>
      </c>
      <c r="F4552" s="2">
        <v>1567.86</v>
      </c>
      <c r="H4552" s="4">
        <f t="shared" si="84"/>
        <v>87316.410000000164</v>
      </c>
      <c r="J4552" s="3" t="s">
        <v>5252</v>
      </c>
    </row>
    <row r="4553" spans="1:11" ht="22.5" hidden="1" customHeight="1" x14ac:dyDescent="0.25">
      <c r="A4553" s="3">
        <v>2025</v>
      </c>
      <c r="B4553" s="3" t="s">
        <v>123</v>
      </c>
      <c r="C4553" s="5">
        <v>45796</v>
      </c>
      <c r="D4553" s="10" t="s">
        <v>4328</v>
      </c>
      <c r="E4553" s="3" t="s">
        <v>22</v>
      </c>
      <c r="F4553" s="2">
        <v>857.01</v>
      </c>
      <c r="H4553" s="4">
        <f t="shared" si="84"/>
        <v>88173.420000000158</v>
      </c>
      <c r="J4553" s="3" t="s">
        <v>4351</v>
      </c>
    </row>
    <row r="4554" spans="1:11" ht="22.5" hidden="1" customHeight="1" x14ac:dyDescent="0.25">
      <c r="A4554" s="3">
        <v>2025</v>
      </c>
      <c r="B4554" s="3" t="s">
        <v>123</v>
      </c>
      <c r="C4554" s="5">
        <v>45797</v>
      </c>
      <c r="D4554" s="10" t="s">
        <v>1211</v>
      </c>
      <c r="E4554" s="3" t="s">
        <v>71</v>
      </c>
      <c r="G4554" s="2">
        <v>34176.699999999997</v>
      </c>
      <c r="H4554" s="4">
        <f t="shared" si="84"/>
        <v>53996.720000000161</v>
      </c>
      <c r="J4554" s="3" t="s">
        <v>4356</v>
      </c>
    </row>
    <row r="4555" spans="1:11" ht="22.5" hidden="1" customHeight="1" x14ac:dyDescent="0.25">
      <c r="A4555" s="3">
        <v>2025</v>
      </c>
      <c r="B4555" s="3" t="s">
        <v>123</v>
      </c>
      <c r="C4555" s="5">
        <v>45797</v>
      </c>
      <c r="D4555" s="10" t="s">
        <v>3229</v>
      </c>
      <c r="E4555" s="3" t="s">
        <v>22</v>
      </c>
      <c r="F4555" s="2">
        <v>7521.63</v>
      </c>
      <c r="H4555" s="4">
        <f t="shared" si="84"/>
        <v>61518.350000000159</v>
      </c>
      <c r="J4555" s="3" t="s">
        <v>4352</v>
      </c>
    </row>
    <row r="4556" spans="1:11" ht="22.5" hidden="1" customHeight="1" x14ac:dyDescent="0.25">
      <c r="A4556" s="3">
        <v>2025</v>
      </c>
      <c r="B4556" s="3" t="s">
        <v>123</v>
      </c>
      <c r="C4556" s="5">
        <v>45797</v>
      </c>
      <c r="D4556" s="146" t="s">
        <v>4329</v>
      </c>
      <c r="E4556" s="3" t="s">
        <v>99</v>
      </c>
      <c r="G4556" s="2">
        <v>10000</v>
      </c>
      <c r="H4556" s="4">
        <f t="shared" si="84"/>
        <v>51518.350000000159</v>
      </c>
      <c r="J4556" s="3" t="s">
        <v>5171</v>
      </c>
      <c r="K4556" s="10" t="s">
        <v>553</v>
      </c>
    </row>
    <row r="4557" spans="1:11" ht="22.5" hidden="1" customHeight="1" x14ac:dyDescent="0.25">
      <c r="A4557" s="3">
        <v>2025</v>
      </c>
      <c r="B4557" s="3" t="s">
        <v>123</v>
      </c>
      <c r="C4557" s="5">
        <v>45797</v>
      </c>
      <c r="D4557" s="146" t="s">
        <v>4330</v>
      </c>
      <c r="E4557" s="3" t="s">
        <v>99</v>
      </c>
      <c r="G4557" s="2">
        <v>10000</v>
      </c>
      <c r="H4557" s="4">
        <f t="shared" si="84"/>
        <v>41518.350000000159</v>
      </c>
      <c r="J4557" s="3" t="s">
        <v>5172</v>
      </c>
      <c r="K4557" s="10" t="s">
        <v>553</v>
      </c>
    </row>
    <row r="4558" spans="1:11" ht="22.5" hidden="1" customHeight="1" x14ac:dyDescent="0.25">
      <c r="A4558" s="3">
        <v>2025</v>
      </c>
      <c r="B4558" s="3" t="s">
        <v>123</v>
      </c>
      <c r="C4558" s="5">
        <v>45797</v>
      </c>
      <c r="D4558" s="10" t="s">
        <v>169</v>
      </c>
      <c r="E4558" s="3" t="s">
        <v>99</v>
      </c>
      <c r="G4558" s="2">
        <v>5000</v>
      </c>
      <c r="H4558" s="4">
        <f t="shared" si="84"/>
        <v>36518.350000000159</v>
      </c>
      <c r="J4558" s="3" t="s">
        <v>4341</v>
      </c>
    </row>
    <row r="4559" spans="1:11" ht="22.5" hidden="1" customHeight="1" x14ac:dyDescent="0.25">
      <c r="A4559" s="3">
        <v>2025</v>
      </c>
      <c r="B4559" s="3" t="s">
        <v>123</v>
      </c>
      <c r="C4559" s="5">
        <v>45799</v>
      </c>
      <c r="D4559" s="10" t="s">
        <v>613</v>
      </c>
      <c r="E4559" s="3" t="s">
        <v>22</v>
      </c>
      <c r="F4559" s="2">
        <v>2500</v>
      </c>
      <c r="H4559" s="4">
        <f t="shared" si="84"/>
        <v>39018.350000000159</v>
      </c>
      <c r="J4559" s="3" t="s">
        <v>4354</v>
      </c>
      <c r="K4559" s="10" t="s">
        <v>4353</v>
      </c>
    </row>
    <row r="4560" spans="1:11" ht="22.5" hidden="1" customHeight="1" x14ac:dyDescent="0.25">
      <c r="A4560" s="3">
        <v>2025</v>
      </c>
      <c r="B4560" s="3" t="s">
        <v>123</v>
      </c>
      <c r="C4560" s="5">
        <v>45799</v>
      </c>
      <c r="D4560" s="10" t="s">
        <v>183</v>
      </c>
      <c r="E4560" s="3" t="s">
        <v>22</v>
      </c>
      <c r="F4560" s="2">
        <v>4305.1000000000004</v>
      </c>
      <c r="H4560" s="4">
        <f t="shared" si="84"/>
        <v>43323.450000000157</v>
      </c>
      <c r="J4560" s="3" t="s">
        <v>4355</v>
      </c>
    </row>
    <row r="4561" spans="1:11" ht="22.5" hidden="1" customHeight="1" x14ac:dyDescent="0.25">
      <c r="A4561" s="3">
        <v>2025</v>
      </c>
      <c r="B4561" s="3" t="s">
        <v>123</v>
      </c>
      <c r="C4561" s="5">
        <v>45799</v>
      </c>
      <c r="D4561" s="10" t="s">
        <v>461</v>
      </c>
      <c r="E4561" s="3" t="s">
        <v>22</v>
      </c>
      <c r="F4561" s="88">
        <v>22048</v>
      </c>
      <c r="G4561" s="88"/>
      <c r="H4561" s="4">
        <f t="shared" si="84"/>
        <v>65371.450000000157</v>
      </c>
      <c r="I4561" s="1" t="s">
        <v>4404</v>
      </c>
      <c r="J4561" s="3" t="s">
        <v>4407</v>
      </c>
    </row>
    <row r="4562" spans="1:11" ht="22.5" hidden="1" customHeight="1" x14ac:dyDescent="0.25">
      <c r="A4562" s="3">
        <v>2025</v>
      </c>
      <c r="B4562" s="3" t="s">
        <v>123</v>
      </c>
      <c r="C4562" s="5">
        <v>45799</v>
      </c>
      <c r="D4562" s="10" t="s">
        <v>401</v>
      </c>
      <c r="E4562" s="3" t="s">
        <v>22</v>
      </c>
      <c r="F4562" s="88">
        <v>4250</v>
      </c>
      <c r="G4562" s="88"/>
      <c r="H4562" s="4">
        <f t="shared" si="84"/>
        <v>69621.450000000157</v>
      </c>
      <c r="J4562" s="3" t="s">
        <v>4408</v>
      </c>
    </row>
    <row r="4563" spans="1:11" ht="22.5" hidden="1" customHeight="1" x14ac:dyDescent="0.25">
      <c r="A4563" s="3">
        <v>2025</v>
      </c>
      <c r="B4563" s="3" t="s">
        <v>123</v>
      </c>
      <c r="C4563" s="5">
        <v>45803</v>
      </c>
      <c r="D4563" s="10" t="s">
        <v>3519</v>
      </c>
      <c r="E4563" s="3" t="s">
        <v>71</v>
      </c>
      <c r="G4563" s="2">
        <v>480</v>
      </c>
      <c r="H4563" s="4">
        <f t="shared" si="84"/>
        <v>69141.450000000157</v>
      </c>
      <c r="J4563" s="3" t="s">
        <v>4359</v>
      </c>
      <c r="K4563" s="10" t="s">
        <v>4357</v>
      </c>
    </row>
    <row r="4564" spans="1:11" ht="22.5" hidden="1" customHeight="1" x14ac:dyDescent="0.25">
      <c r="A4564" s="3">
        <v>2025</v>
      </c>
      <c r="B4564" s="3" t="s">
        <v>123</v>
      </c>
      <c r="C4564" s="5">
        <v>45803</v>
      </c>
      <c r="D4564" s="10" t="s">
        <v>4358</v>
      </c>
      <c r="E4564" s="3" t="s">
        <v>22</v>
      </c>
      <c r="F4564" s="2">
        <v>2201.31</v>
      </c>
      <c r="H4564" s="4">
        <f t="shared" si="84"/>
        <v>71342.760000000155</v>
      </c>
      <c r="J4564" s="3" t="s">
        <v>4360</v>
      </c>
    </row>
    <row r="4565" spans="1:11" ht="22.5" hidden="1" customHeight="1" x14ac:dyDescent="0.25">
      <c r="A4565" s="3">
        <v>2025</v>
      </c>
      <c r="B4565" s="3" t="s">
        <v>123</v>
      </c>
      <c r="C4565" s="5">
        <v>45804</v>
      </c>
      <c r="D4565" s="10" t="s">
        <v>359</v>
      </c>
      <c r="E4565" s="3" t="s">
        <v>22</v>
      </c>
      <c r="F4565" s="2">
        <v>14770</v>
      </c>
      <c r="H4565" s="4">
        <f t="shared" si="84"/>
        <v>86112.760000000155</v>
      </c>
      <c r="J4565" s="3" t="s">
        <v>4361</v>
      </c>
    </row>
    <row r="4566" spans="1:11" ht="22.5" hidden="1" customHeight="1" x14ac:dyDescent="0.25">
      <c r="A4566" s="3">
        <v>2025</v>
      </c>
      <c r="B4566" s="3" t="s">
        <v>123</v>
      </c>
      <c r="C4566" s="5">
        <v>45804</v>
      </c>
      <c r="D4566" s="10" t="s">
        <v>323</v>
      </c>
      <c r="E4566" s="3" t="s">
        <v>99</v>
      </c>
      <c r="G4566" s="2">
        <v>5000</v>
      </c>
      <c r="H4566" s="4">
        <f t="shared" si="84"/>
        <v>81112.760000000155</v>
      </c>
      <c r="J4566" s="3" t="s">
        <v>4362</v>
      </c>
    </row>
    <row r="4567" spans="1:11" ht="22.5" hidden="1" customHeight="1" x14ac:dyDescent="0.25">
      <c r="A4567" s="3">
        <v>2025</v>
      </c>
      <c r="B4567" s="3" t="s">
        <v>123</v>
      </c>
      <c r="C4567" s="5">
        <v>45805</v>
      </c>
      <c r="D4567" s="10" t="s">
        <v>3025</v>
      </c>
      <c r="E4567" s="3" t="s">
        <v>99</v>
      </c>
      <c r="G4567" s="2">
        <v>6000</v>
      </c>
      <c r="H4567" s="4">
        <f t="shared" si="84"/>
        <v>75112.760000000155</v>
      </c>
      <c r="J4567" s="3" t="s">
        <v>4364</v>
      </c>
    </row>
    <row r="4568" spans="1:11" ht="22.5" hidden="1" customHeight="1" x14ac:dyDescent="0.25">
      <c r="A4568" s="3">
        <v>2025</v>
      </c>
      <c r="B4568" s="3" t="s">
        <v>123</v>
      </c>
      <c r="C4568" s="5">
        <v>45805</v>
      </c>
      <c r="D4568" s="10" t="s">
        <v>3746</v>
      </c>
      <c r="E4568" s="3" t="s">
        <v>99</v>
      </c>
      <c r="G4568" s="2">
        <v>3000</v>
      </c>
      <c r="H4568" s="4">
        <f t="shared" si="84"/>
        <v>72112.760000000155</v>
      </c>
      <c r="J4568" s="3" t="s">
        <v>4363</v>
      </c>
    </row>
    <row r="4569" spans="1:11" ht="22.5" hidden="1" customHeight="1" x14ac:dyDescent="0.25">
      <c r="A4569" s="3">
        <v>2025</v>
      </c>
      <c r="B4569" s="3" t="s">
        <v>123</v>
      </c>
      <c r="C4569" s="5">
        <v>45805</v>
      </c>
      <c r="D4569" s="10" t="s">
        <v>285</v>
      </c>
      <c r="E4569" s="3" t="s">
        <v>99</v>
      </c>
      <c r="G4569" s="2">
        <v>2180</v>
      </c>
      <c r="H4569" s="4">
        <f t="shared" si="84"/>
        <v>69932.760000000155</v>
      </c>
      <c r="J4569" s="3" t="s">
        <v>4365</v>
      </c>
    </row>
    <row r="4570" spans="1:11" ht="22.5" hidden="1" customHeight="1" x14ac:dyDescent="0.25">
      <c r="A4570" s="3">
        <v>2025</v>
      </c>
      <c r="B4570" s="3" t="s">
        <v>123</v>
      </c>
      <c r="C4570" s="5">
        <v>45805</v>
      </c>
      <c r="D4570" s="10" t="s">
        <v>3911</v>
      </c>
      <c r="E4570" s="3" t="s">
        <v>99</v>
      </c>
      <c r="G4570" s="2">
        <v>1780</v>
      </c>
      <c r="H4570" s="4">
        <f t="shared" si="84"/>
        <v>68152.760000000155</v>
      </c>
      <c r="J4570" s="3" t="s">
        <v>4366</v>
      </c>
    </row>
    <row r="4571" spans="1:11" ht="22.5" hidden="1" customHeight="1" x14ac:dyDescent="0.25">
      <c r="A4571" s="3">
        <v>2025</v>
      </c>
      <c r="B4571" s="3" t="s">
        <v>123</v>
      </c>
      <c r="C4571" s="5">
        <v>45805</v>
      </c>
      <c r="D4571" s="10" t="s">
        <v>313</v>
      </c>
      <c r="E4571" s="3" t="s">
        <v>99</v>
      </c>
      <c r="F4571" s="2">
        <v>90000</v>
      </c>
      <c r="H4571" s="4">
        <f t="shared" si="84"/>
        <v>158152.76000000015</v>
      </c>
      <c r="J4571" s="3" t="s">
        <v>4367</v>
      </c>
    </row>
    <row r="4572" spans="1:11" ht="22.5" hidden="1" customHeight="1" x14ac:dyDescent="0.25">
      <c r="A4572" s="3">
        <v>2025</v>
      </c>
      <c r="B4572" s="3" t="s">
        <v>123</v>
      </c>
      <c r="C4572" s="5">
        <v>45805</v>
      </c>
      <c r="D4572" s="10" t="s">
        <v>608</v>
      </c>
      <c r="E4572" s="3" t="s">
        <v>22</v>
      </c>
      <c r="F4572" s="88">
        <v>1350</v>
      </c>
      <c r="G4572" s="88"/>
      <c r="H4572" s="4">
        <f t="shared" si="84"/>
        <v>159502.76000000015</v>
      </c>
      <c r="J4572" s="3" t="s">
        <v>4409</v>
      </c>
    </row>
    <row r="4573" spans="1:11" ht="22.5" hidden="1" customHeight="1" x14ac:dyDescent="0.25">
      <c r="A4573" s="3">
        <v>2025</v>
      </c>
      <c r="B4573" s="3" t="s">
        <v>123</v>
      </c>
      <c r="C4573" s="5">
        <v>45806</v>
      </c>
      <c r="D4573" s="10" t="s">
        <v>1808</v>
      </c>
      <c r="E4573" s="3" t="s">
        <v>22</v>
      </c>
      <c r="F4573" s="2">
        <v>6200</v>
      </c>
      <c r="H4573" s="4">
        <f t="shared" si="84"/>
        <v>165702.76000000015</v>
      </c>
      <c r="J4573" s="3" t="s">
        <v>4374</v>
      </c>
    </row>
    <row r="4574" spans="1:11" ht="22.5" hidden="1" customHeight="1" x14ac:dyDescent="0.25">
      <c r="A4574" s="3">
        <v>2025</v>
      </c>
      <c r="B4574" s="3" t="s">
        <v>123</v>
      </c>
      <c r="C4574" s="5">
        <v>45807</v>
      </c>
      <c r="D4574" s="10" t="s">
        <v>608</v>
      </c>
      <c r="E4574" s="3" t="s">
        <v>22</v>
      </c>
      <c r="F4574" s="88">
        <v>2550</v>
      </c>
      <c r="G4574" s="88"/>
      <c r="H4574" s="4">
        <f t="shared" ref="H4574:H4585" si="85">H4573+F4574-G4574</f>
        <v>168252.76000000015</v>
      </c>
      <c r="J4574" s="3" t="s">
        <v>4639</v>
      </c>
    </row>
    <row r="4575" spans="1:11" ht="22.5" hidden="1" customHeight="1" x14ac:dyDescent="0.25">
      <c r="A4575" s="3">
        <v>2025</v>
      </c>
      <c r="B4575" s="3" t="s">
        <v>123</v>
      </c>
      <c r="C4575" s="5">
        <v>45808</v>
      </c>
      <c r="D4575" s="10" t="s">
        <v>313</v>
      </c>
      <c r="E4575" s="3" t="s">
        <v>99</v>
      </c>
      <c r="F4575" s="2">
        <v>100000</v>
      </c>
      <c r="H4575" s="4">
        <f t="shared" si="85"/>
        <v>268252.76000000013</v>
      </c>
      <c r="J4575" s="3" t="s">
        <v>4373</v>
      </c>
    </row>
    <row r="4576" spans="1:11" ht="22.5" hidden="1" customHeight="1" x14ac:dyDescent="0.25">
      <c r="A4576" s="3">
        <v>2025</v>
      </c>
      <c r="B4576" s="3" t="s">
        <v>123</v>
      </c>
      <c r="C4576" s="5">
        <v>45808</v>
      </c>
      <c r="D4576" s="10" t="s">
        <v>404</v>
      </c>
      <c r="E4576" s="3" t="s">
        <v>71</v>
      </c>
      <c r="G4576" s="2">
        <v>17760.88</v>
      </c>
      <c r="H4576" s="4">
        <f t="shared" si="85"/>
        <v>250491.88000000012</v>
      </c>
      <c r="J4576" s="3" t="s">
        <v>4375</v>
      </c>
    </row>
    <row r="4577" spans="1:11" ht="22.5" hidden="1" customHeight="1" x14ac:dyDescent="0.25">
      <c r="A4577" s="3">
        <v>2025</v>
      </c>
      <c r="B4577" s="3" t="s">
        <v>123</v>
      </c>
      <c r="C4577" s="5">
        <v>45808</v>
      </c>
      <c r="D4577" s="10" t="s">
        <v>611</v>
      </c>
      <c r="E4577" s="3" t="s">
        <v>71</v>
      </c>
      <c r="G4577" s="2">
        <v>1230</v>
      </c>
      <c r="H4577" s="4">
        <f t="shared" si="85"/>
        <v>249261.88000000012</v>
      </c>
      <c r="J4577" s="3" t="s">
        <v>4376</v>
      </c>
    </row>
    <row r="4578" spans="1:11" ht="22.5" hidden="1" customHeight="1" x14ac:dyDescent="0.25">
      <c r="A4578" s="3">
        <v>2025</v>
      </c>
      <c r="B4578" s="3" t="s">
        <v>123</v>
      </c>
      <c r="C4578" s="5">
        <v>45808</v>
      </c>
      <c r="D4578" s="10" t="s">
        <v>45</v>
      </c>
      <c r="E4578" s="3" t="s">
        <v>71</v>
      </c>
      <c r="G4578" s="2">
        <v>3219.7</v>
      </c>
      <c r="H4578" s="4">
        <f t="shared" si="85"/>
        <v>246042.18000000011</v>
      </c>
      <c r="J4578" s="3" t="s">
        <v>4377</v>
      </c>
    </row>
    <row r="4579" spans="1:11" ht="22.5" hidden="1" customHeight="1" x14ac:dyDescent="0.25">
      <c r="A4579" s="3">
        <v>2025</v>
      </c>
      <c r="B4579" s="3" t="s">
        <v>123</v>
      </c>
      <c r="C4579" s="5">
        <v>45808</v>
      </c>
      <c r="D4579" s="10" t="s">
        <v>3533</v>
      </c>
      <c r="E4579" s="3" t="s">
        <v>71</v>
      </c>
      <c r="G4579" s="2">
        <v>2500</v>
      </c>
      <c r="H4579" s="4">
        <f t="shared" si="85"/>
        <v>243542.18000000011</v>
      </c>
      <c r="J4579" s="3" t="s">
        <v>4378</v>
      </c>
    </row>
    <row r="4580" spans="1:11" ht="22.5" hidden="1" customHeight="1" x14ac:dyDescent="0.25">
      <c r="A4580" s="3">
        <v>2025</v>
      </c>
      <c r="B4580" s="3" t="s">
        <v>123</v>
      </c>
      <c r="C4580" s="5">
        <v>45808</v>
      </c>
      <c r="D4580" s="10" t="s">
        <v>3083</v>
      </c>
      <c r="E4580" s="3" t="s">
        <v>71</v>
      </c>
      <c r="G4580" s="2">
        <v>3674.6099999999997</v>
      </c>
      <c r="H4580" s="4">
        <f t="shared" si="85"/>
        <v>239867.57000000012</v>
      </c>
      <c r="J4580" s="3" t="s">
        <v>4380</v>
      </c>
      <c r="K4580" s="10" t="s">
        <v>4379</v>
      </c>
    </row>
    <row r="4581" spans="1:11" ht="22.5" hidden="1" customHeight="1" x14ac:dyDescent="0.25">
      <c r="A4581" s="3">
        <v>2025</v>
      </c>
      <c r="B4581" s="3" t="s">
        <v>123</v>
      </c>
      <c r="C4581" s="5">
        <v>45808</v>
      </c>
      <c r="D4581" s="10" t="s">
        <v>25</v>
      </c>
      <c r="E4581" s="3" t="s">
        <v>71</v>
      </c>
      <c r="G4581" s="2">
        <v>6400</v>
      </c>
      <c r="H4581" s="4">
        <f t="shared" si="85"/>
        <v>233467.57000000012</v>
      </c>
      <c r="J4581" s="3" t="s">
        <v>4381</v>
      </c>
    </row>
    <row r="4582" spans="1:11" ht="22.5" hidden="1" customHeight="1" x14ac:dyDescent="0.25">
      <c r="A4582" s="3">
        <v>2025</v>
      </c>
      <c r="B4582" s="3" t="s">
        <v>123</v>
      </c>
      <c r="C4582" s="5">
        <v>45808</v>
      </c>
      <c r="D4582" s="10" t="s">
        <v>77</v>
      </c>
      <c r="E4582" s="3" t="s">
        <v>71</v>
      </c>
      <c r="G4582" s="2">
        <v>5400</v>
      </c>
      <c r="H4582" s="4">
        <f t="shared" si="85"/>
        <v>228067.57000000012</v>
      </c>
      <c r="J4582" s="3" t="s">
        <v>4382</v>
      </c>
    </row>
    <row r="4583" spans="1:11" ht="22.5" hidden="1" customHeight="1" x14ac:dyDescent="0.25">
      <c r="A4583" s="3">
        <v>2025</v>
      </c>
      <c r="B4583" s="3" t="s">
        <v>123</v>
      </c>
      <c r="C4583" s="5">
        <v>45808</v>
      </c>
      <c r="D4583" s="10" t="s">
        <v>4096</v>
      </c>
      <c r="E4583" s="3" t="s">
        <v>71</v>
      </c>
      <c r="G4583" s="2">
        <v>750</v>
      </c>
      <c r="H4583" s="4">
        <f t="shared" si="85"/>
        <v>227317.57000000012</v>
      </c>
      <c r="J4583" s="3" t="s">
        <v>4383</v>
      </c>
    </row>
    <row r="4584" spans="1:11" ht="22.5" hidden="1" customHeight="1" x14ac:dyDescent="0.25">
      <c r="A4584" s="3">
        <v>2025</v>
      </c>
      <c r="B4584" s="3" t="s">
        <v>123</v>
      </c>
      <c r="C4584" s="5">
        <v>45808</v>
      </c>
      <c r="D4584" s="10" t="s">
        <v>2662</v>
      </c>
      <c r="E4584" s="3" t="s">
        <v>71</v>
      </c>
      <c r="G4584" s="2">
        <v>7270</v>
      </c>
      <c r="H4584" s="4">
        <f t="shared" si="85"/>
        <v>220047.57000000012</v>
      </c>
      <c r="J4584" s="3" t="s">
        <v>4384</v>
      </c>
    </row>
    <row r="4585" spans="1:11" ht="22.5" hidden="1" customHeight="1" x14ac:dyDescent="0.25">
      <c r="A4585" s="3">
        <v>2025</v>
      </c>
      <c r="B4585" s="3" t="s">
        <v>123</v>
      </c>
      <c r="C4585" s="5">
        <v>45808</v>
      </c>
      <c r="D4585" s="10" t="s">
        <v>2987</v>
      </c>
      <c r="E4585" s="3" t="s">
        <v>71</v>
      </c>
      <c r="G4585" s="2">
        <v>4004.16</v>
      </c>
      <c r="H4585" s="4">
        <f t="shared" si="85"/>
        <v>216043.41000000012</v>
      </c>
      <c r="J4585" s="3" t="s">
        <v>4385</v>
      </c>
    </row>
    <row r="4586" spans="1:11" ht="22.5" hidden="1" customHeight="1" x14ac:dyDescent="0.25">
      <c r="A4586" s="3">
        <v>2025</v>
      </c>
      <c r="B4586" s="3" t="s">
        <v>123</v>
      </c>
      <c r="C4586" s="5">
        <v>45808</v>
      </c>
      <c r="D4586" s="10" t="s">
        <v>3193</v>
      </c>
      <c r="E4586" s="3" t="s">
        <v>71</v>
      </c>
      <c r="G4586" s="2">
        <v>8217.44</v>
      </c>
      <c r="H4586" s="4">
        <f t="shared" ref="H4586:H4598" si="86">H4585+F4586-G4586</f>
        <v>207825.97000000012</v>
      </c>
      <c r="J4586" s="3" t="s">
        <v>4386</v>
      </c>
    </row>
    <row r="4587" spans="1:11" ht="22.5" hidden="1" customHeight="1" x14ac:dyDescent="0.25">
      <c r="A4587" s="3">
        <v>2025</v>
      </c>
      <c r="B4587" s="3" t="s">
        <v>123</v>
      </c>
      <c r="C4587" s="5">
        <v>45808</v>
      </c>
      <c r="D4587" s="10" t="s">
        <v>2828</v>
      </c>
      <c r="E4587" s="3" t="s">
        <v>71</v>
      </c>
      <c r="G4587" s="2">
        <v>1750</v>
      </c>
      <c r="H4587" s="4">
        <f t="shared" si="86"/>
        <v>206075.97000000012</v>
      </c>
      <c r="J4587" s="3" t="s">
        <v>4387</v>
      </c>
      <c r="K4587" s="10" t="s">
        <v>4388</v>
      </c>
    </row>
    <row r="4588" spans="1:11" ht="22.5" hidden="1" customHeight="1" x14ac:dyDescent="0.25">
      <c r="A4588" s="3">
        <v>2025</v>
      </c>
      <c r="B4588" s="3" t="s">
        <v>123</v>
      </c>
      <c r="C4588" s="5">
        <v>45808</v>
      </c>
      <c r="D4588" s="10" t="s">
        <v>3884</v>
      </c>
      <c r="E4588" s="3" t="s">
        <v>71</v>
      </c>
      <c r="G4588" s="2">
        <v>3441.63</v>
      </c>
      <c r="H4588" s="4">
        <f t="shared" si="86"/>
        <v>202634.34000000011</v>
      </c>
      <c r="J4588" s="3" t="s">
        <v>4389</v>
      </c>
      <c r="K4588" s="10" t="s">
        <v>4390</v>
      </c>
    </row>
    <row r="4589" spans="1:11" ht="22.5" hidden="1" customHeight="1" x14ac:dyDescent="0.25">
      <c r="A4589" s="3">
        <v>2025</v>
      </c>
      <c r="B4589" s="3" t="s">
        <v>123</v>
      </c>
      <c r="C4589" s="5">
        <v>45808</v>
      </c>
      <c r="D4589" s="10" t="s">
        <v>405</v>
      </c>
      <c r="E4589" s="3" t="s">
        <v>71</v>
      </c>
      <c r="G4589" s="2">
        <v>22725.85</v>
      </c>
      <c r="H4589" s="4">
        <f t="shared" si="86"/>
        <v>179908.49000000011</v>
      </c>
      <c r="J4589" s="3" t="s">
        <v>4391</v>
      </c>
    </row>
    <row r="4590" spans="1:11" ht="22.5" hidden="1" customHeight="1" x14ac:dyDescent="0.25">
      <c r="A4590" s="3">
        <v>2025</v>
      </c>
      <c r="B4590" s="3" t="s">
        <v>123</v>
      </c>
      <c r="C4590" s="5">
        <v>45808</v>
      </c>
      <c r="D4590" s="10" t="s">
        <v>111</v>
      </c>
      <c r="E4590" s="3" t="s">
        <v>71</v>
      </c>
      <c r="G4590" s="2">
        <v>11696.68</v>
      </c>
      <c r="H4590" s="4">
        <f t="shared" si="86"/>
        <v>168211.81000000011</v>
      </c>
      <c r="J4590" s="3" t="s">
        <v>4392</v>
      </c>
    </row>
    <row r="4591" spans="1:11" ht="22.5" hidden="1" customHeight="1" x14ac:dyDescent="0.25">
      <c r="A4591" s="3">
        <v>2025</v>
      </c>
      <c r="B4591" s="3" t="s">
        <v>123</v>
      </c>
      <c r="C4591" s="5">
        <v>45808</v>
      </c>
      <c r="D4591" s="10" t="s">
        <v>573</v>
      </c>
      <c r="E4591" s="3" t="s">
        <v>71</v>
      </c>
      <c r="G4591" s="2">
        <v>4476.3999999999996</v>
      </c>
      <c r="H4591" s="4">
        <f t="shared" si="86"/>
        <v>163735.41000000012</v>
      </c>
      <c r="J4591" s="3" t="s">
        <v>4393</v>
      </c>
    </row>
    <row r="4592" spans="1:11" ht="22.5" hidden="1" customHeight="1" x14ac:dyDescent="0.25">
      <c r="A4592" s="3">
        <v>2025</v>
      </c>
      <c r="B4592" s="3" t="s">
        <v>123</v>
      </c>
      <c r="C4592" s="5">
        <v>45808</v>
      </c>
      <c r="D4592" s="10" t="s">
        <v>610</v>
      </c>
      <c r="E4592" s="3" t="s">
        <v>71</v>
      </c>
      <c r="G4592" s="2">
        <v>13701.19</v>
      </c>
      <c r="H4592" s="4">
        <f t="shared" si="86"/>
        <v>150034.22000000012</v>
      </c>
      <c r="J4592" s="3" t="s">
        <v>4395</v>
      </c>
      <c r="K4592" s="10" t="s">
        <v>4394</v>
      </c>
    </row>
    <row r="4593" spans="1:11" ht="22.5" hidden="1" customHeight="1" x14ac:dyDescent="0.25">
      <c r="A4593" s="3">
        <v>2025</v>
      </c>
      <c r="B4593" s="3" t="s">
        <v>123</v>
      </c>
      <c r="C4593" s="5">
        <v>45808</v>
      </c>
      <c r="D4593" s="10" t="s">
        <v>462</v>
      </c>
      <c r="E4593" s="3" t="s">
        <v>71</v>
      </c>
      <c r="G4593" s="2">
        <v>9600</v>
      </c>
      <c r="H4593" s="4">
        <f t="shared" si="86"/>
        <v>140434.22000000012</v>
      </c>
      <c r="J4593" s="3" t="s">
        <v>4396</v>
      </c>
    </row>
    <row r="4594" spans="1:11" ht="22.5" hidden="1" customHeight="1" x14ac:dyDescent="0.25">
      <c r="A4594" s="3">
        <v>2025</v>
      </c>
      <c r="B4594" s="3" t="s">
        <v>123</v>
      </c>
      <c r="C4594" s="5">
        <v>45808</v>
      </c>
      <c r="D4594" s="10" t="s">
        <v>513</v>
      </c>
      <c r="E4594" s="3" t="s">
        <v>71</v>
      </c>
      <c r="G4594" s="2">
        <v>6150</v>
      </c>
      <c r="H4594" s="4">
        <f t="shared" si="86"/>
        <v>134284.22000000012</v>
      </c>
      <c r="J4594" s="3" t="s">
        <v>4397</v>
      </c>
    </row>
    <row r="4595" spans="1:11" ht="22.5" hidden="1" customHeight="1" x14ac:dyDescent="0.25">
      <c r="A4595" s="3">
        <v>2025</v>
      </c>
      <c r="B4595" s="3" t="s">
        <v>123</v>
      </c>
      <c r="C4595" s="5">
        <v>45808</v>
      </c>
      <c r="D4595" s="10" t="s">
        <v>541</v>
      </c>
      <c r="E4595" s="3" t="s">
        <v>71</v>
      </c>
      <c r="G4595" s="2">
        <v>7535</v>
      </c>
      <c r="H4595" s="4">
        <f t="shared" si="86"/>
        <v>126749.22000000012</v>
      </c>
      <c r="J4595" s="3" t="s">
        <v>4398</v>
      </c>
    </row>
    <row r="4596" spans="1:11" ht="22.5" hidden="1" customHeight="1" x14ac:dyDescent="0.25">
      <c r="A4596" s="3">
        <v>2025</v>
      </c>
      <c r="B4596" s="3" t="s">
        <v>123</v>
      </c>
      <c r="C4596" s="5">
        <v>45808</v>
      </c>
      <c r="D4596" s="10" t="s">
        <v>401</v>
      </c>
      <c r="E4596" s="3" t="s">
        <v>71</v>
      </c>
      <c r="G4596" s="2">
        <v>8950</v>
      </c>
      <c r="H4596" s="4">
        <f t="shared" si="86"/>
        <v>117799.22000000012</v>
      </c>
      <c r="J4596" s="3" t="s">
        <v>4399</v>
      </c>
    </row>
    <row r="4597" spans="1:11" ht="22.5" hidden="1" customHeight="1" x14ac:dyDescent="0.25">
      <c r="A4597" s="3">
        <v>2025</v>
      </c>
      <c r="B4597" s="3" t="s">
        <v>123</v>
      </c>
      <c r="C4597" s="5">
        <v>45808</v>
      </c>
      <c r="D4597" s="10" t="s">
        <v>547</v>
      </c>
      <c r="E4597" s="3" t="s">
        <v>71</v>
      </c>
      <c r="G4597" s="2">
        <v>360</v>
      </c>
      <c r="H4597" s="4">
        <f t="shared" si="86"/>
        <v>117439.22000000012</v>
      </c>
      <c r="J4597" s="3" t="s">
        <v>4400</v>
      </c>
    </row>
    <row r="4598" spans="1:11" s="24" customFormat="1" ht="22.5" hidden="1" customHeight="1" thickBot="1" x14ac:dyDescent="0.3">
      <c r="A4598" s="34">
        <v>2025</v>
      </c>
      <c r="B4598" s="34" t="s">
        <v>123</v>
      </c>
      <c r="C4598" s="19">
        <v>45808</v>
      </c>
      <c r="D4598" s="20" t="s">
        <v>562</v>
      </c>
      <c r="E4598" s="34" t="s">
        <v>71</v>
      </c>
      <c r="F4598" s="21"/>
      <c r="G4598" s="21">
        <v>233.1</v>
      </c>
      <c r="H4598" s="22">
        <f t="shared" si="86"/>
        <v>117206.12000000011</v>
      </c>
      <c r="J4598" s="34" t="s">
        <v>4401</v>
      </c>
      <c r="K4598" s="20"/>
    </row>
    <row r="4599" spans="1:11" ht="22.5" hidden="1" customHeight="1" x14ac:dyDescent="0.25">
      <c r="A4599" s="3">
        <v>2025</v>
      </c>
      <c r="B4599" s="3" t="s">
        <v>132</v>
      </c>
      <c r="C4599" s="5">
        <v>45811</v>
      </c>
      <c r="D4599" s="10" t="s">
        <v>4050</v>
      </c>
      <c r="E4599" s="3" t="s">
        <v>22</v>
      </c>
      <c r="F4599" s="2">
        <v>1166</v>
      </c>
      <c r="H4599" s="4">
        <f t="shared" ref="H4599:H4617" si="87">H4598+F4599-G4599</f>
        <v>118372.12000000011</v>
      </c>
      <c r="J4599" s="3" t="s">
        <v>4410</v>
      </c>
    </row>
    <row r="4600" spans="1:11" ht="22.5" hidden="1" customHeight="1" x14ac:dyDescent="0.25">
      <c r="A4600" s="3">
        <v>2025</v>
      </c>
      <c r="B4600" s="3" t="s">
        <v>132</v>
      </c>
      <c r="C4600" s="5">
        <v>45811</v>
      </c>
      <c r="D4600" s="10" t="s">
        <v>3177</v>
      </c>
      <c r="E4600" s="3" t="s">
        <v>99</v>
      </c>
      <c r="G4600" s="2">
        <v>33177.94</v>
      </c>
      <c r="H4600" s="4">
        <f t="shared" si="87"/>
        <v>85194.180000000109</v>
      </c>
      <c r="J4600" s="3" t="s">
        <v>4411</v>
      </c>
    </row>
    <row r="4601" spans="1:11" ht="22.5" hidden="1" customHeight="1" x14ac:dyDescent="0.25">
      <c r="A4601" s="3">
        <v>2025</v>
      </c>
      <c r="B4601" s="3" t="s">
        <v>132</v>
      </c>
      <c r="C4601" s="5">
        <v>45813</v>
      </c>
      <c r="D4601" s="10" t="s">
        <v>3956</v>
      </c>
      <c r="E4601" s="3" t="s">
        <v>22</v>
      </c>
      <c r="F4601" s="2">
        <v>4350</v>
      </c>
      <c r="H4601" s="4">
        <f t="shared" si="87"/>
        <v>89544.180000000109</v>
      </c>
      <c r="J4601" s="3" t="s">
        <v>4418</v>
      </c>
    </row>
    <row r="4602" spans="1:11" ht="22.5" hidden="1" customHeight="1" x14ac:dyDescent="0.25">
      <c r="A4602" s="3">
        <v>2025</v>
      </c>
      <c r="B4602" s="3" t="s">
        <v>132</v>
      </c>
      <c r="C4602" s="5">
        <v>45813</v>
      </c>
      <c r="D4602" s="10" t="s">
        <v>3971</v>
      </c>
      <c r="E4602" s="3" t="s">
        <v>22</v>
      </c>
      <c r="F4602" s="2">
        <v>424</v>
      </c>
      <c r="H4602" s="4">
        <f t="shared" si="87"/>
        <v>89968.180000000109</v>
      </c>
      <c r="J4602" s="3" t="s">
        <v>4419</v>
      </c>
    </row>
    <row r="4603" spans="1:11" ht="22.5" hidden="1" customHeight="1" x14ac:dyDescent="0.25">
      <c r="A4603" s="3">
        <v>2025</v>
      </c>
      <c r="B4603" s="3" t="s">
        <v>132</v>
      </c>
      <c r="C4603" s="5">
        <v>45814</v>
      </c>
      <c r="D4603" s="10" t="s">
        <v>3362</v>
      </c>
      <c r="E4603" s="3" t="s">
        <v>71</v>
      </c>
      <c r="G4603" s="2">
        <v>30215.79</v>
      </c>
      <c r="H4603" s="4">
        <f t="shared" si="87"/>
        <v>59752.390000000109</v>
      </c>
      <c r="J4603" s="3" t="s">
        <v>4421</v>
      </c>
    </row>
    <row r="4604" spans="1:11" ht="22.5" hidden="1" customHeight="1" x14ac:dyDescent="0.25">
      <c r="A4604" s="3">
        <v>2025</v>
      </c>
      <c r="B4604" s="3" t="s">
        <v>132</v>
      </c>
      <c r="C4604" s="5">
        <v>45814</v>
      </c>
      <c r="D4604" s="10" t="s">
        <v>86</v>
      </c>
      <c r="E4604" s="3" t="s">
        <v>99</v>
      </c>
      <c r="G4604" s="2">
        <v>10901.7</v>
      </c>
      <c r="H4604" s="4">
        <f t="shared" si="87"/>
        <v>48850.690000000104</v>
      </c>
      <c r="J4604" s="3" t="s">
        <v>4412</v>
      </c>
    </row>
    <row r="4605" spans="1:11" ht="22.5" hidden="1" customHeight="1" x14ac:dyDescent="0.25">
      <c r="A4605" s="3">
        <v>2025</v>
      </c>
      <c r="B4605" s="3" t="s">
        <v>132</v>
      </c>
      <c r="C4605" s="5">
        <v>45814</v>
      </c>
      <c r="D4605" s="10" t="s">
        <v>3711</v>
      </c>
      <c r="E4605" s="3" t="s">
        <v>71</v>
      </c>
      <c r="G4605" s="2">
        <v>32800.910000000003</v>
      </c>
      <c r="H4605" s="4">
        <f t="shared" si="87"/>
        <v>16049.780000000101</v>
      </c>
      <c r="J4605" s="3" t="s">
        <v>4420</v>
      </c>
    </row>
    <row r="4606" spans="1:11" ht="22.5" hidden="1" customHeight="1" x14ac:dyDescent="0.25">
      <c r="A4606" s="3">
        <v>2025</v>
      </c>
      <c r="B4606" s="3" t="s">
        <v>132</v>
      </c>
      <c r="C4606" s="5">
        <v>45814</v>
      </c>
      <c r="D4606" s="10" t="s">
        <v>615</v>
      </c>
      <c r="E4606" s="3" t="s">
        <v>99</v>
      </c>
      <c r="G4606" s="2">
        <v>600</v>
      </c>
      <c r="H4606" s="4">
        <f t="shared" si="87"/>
        <v>15449.780000000101</v>
      </c>
      <c r="J4606" s="3" t="s">
        <v>4413</v>
      </c>
    </row>
    <row r="4607" spans="1:11" ht="22.5" hidden="1" customHeight="1" x14ac:dyDescent="0.25">
      <c r="A4607" s="3">
        <v>2025</v>
      </c>
      <c r="B4607" s="3" t="s">
        <v>132</v>
      </c>
      <c r="C4607" s="5">
        <v>45814</v>
      </c>
      <c r="D4607" s="164" t="s">
        <v>376</v>
      </c>
      <c r="E4607" s="3" t="s">
        <v>99</v>
      </c>
      <c r="G4607" s="2">
        <v>1500</v>
      </c>
      <c r="H4607" s="4">
        <f t="shared" si="87"/>
        <v>13949.780000000101</v>
      </c>
      <c r="J4607" s="3" t="s">
        <v>4497</v>
      </c>
      <c r="K4607" s="10" t="s">
        <v>179</v>
      </c>
    </row>
    <row r="4608" spans="1:11" s="170" customFormat="1" ht="22.5" hidden="1" customHeight="1" x14ac:dyDescent="0.25">
      <c r="A4608" s="226">
        <v>2025</v>
      </c>
      <c r="B4608" s="226" t="s">
        <v>132</v>
      </c>
      <c r="C4608" s="227">
        <v>45814</v>
      </c>
      <c r="D4608" s="228" t="s">
        <v>3761</v>
      </c>
      <c r="E4608" s="226" t="s">
        <v>22</v>
      </c>
      <c r="F4608" s="229">
        <v>700</v>
      </c>
      <c r="G4608" s="229"/>
      <c r="H4608" s="230">
        <f t="shared" si="87"/>
        <v>14649.780000000101</v>
      </c>
      <c r="J4608" s="226" t="s">
        <v>5255</v>
      </c>
      <c r="K4608" s="228"/>
    </row>
    <row r="4609" spans="1:12" ht="22.5" hidden="1" customHeight="1" x14ac:dyDescent="0.25">
      <c r="A4609" s="3">
        <v>2025</v>
      </c>
      <c r="B4609" s="3" t="s">
        <v>132</v>
      </c>
      <c r="C4609" s="5">
        <v>45815</v>
      </c>
      <c r="D4609" s="10" t="s">
        <v>169</v>
      </c>
      <c r="E4609" s="3" t="s">
        <v>99</v>
      </c>
      <c r="G4609" s="2">
        <v>5000</v>
      </c>
      <c r="H4609" s="4">
        <f t="shared" si="87"/>
        <v>9649.7800000001007</v>
      </c>
      <c r="J4609" s="3" t="s">
        <v>4414</v>
      </c>
    </row>
    <row r="4610" spans="1:12" ht="22.5" hidden="1" customHeight="1" x14ac:dyDescent="0.25">
      <c r="A4610" s="3">
        <v>2025</v>
      </c>
      <c r="B4610" s="3" t="s">
        <v>132</v>
      </c>
      <c r="C4610" s="5">
        <v>45818</v>
      </c>
      <c r="D4610" s="10" t="s">
        <v>461</v>
      </c>
      <c r="E4610" s="3" t="s">
        <v>22</v>
      </c>
      <c r="F4610" s="88">
        <v>24804</v>
      </c>
      <c r="G4610" s="88"/>
      <c r="H4610" s="4">
        <f t="shared" si="87"/>
        <v>34453.780000000101</v>
      </c>
      <c r="J4610" s="3" t="s">
        <v>4493</v>
      </c>
    </row>
    <row r="4611" spans="1:12" s="170" customFormat="1" ht="22.5" hidden="1" customHeight="1" x14ac:dyDescent="0.25">
      <c r="A4611" s="3">
        <v>2025</v>
      </c>
      <c r="B4611" s="3" t="s">
        <v>132</v>
      </c>
      <c r="C4611" s="5">
        <v>45821</v>
      </c>
      <c r="D4611" s="10" t="s">
        <v>608</v>
      </c>
      <c r="E4611" s="3" t="s">
        <v>22</v>
      </c>
      <c r="F4611" s="88">
        <v>2550</v>
      </c>
      <c r="G4611" s="88"/>
      <c r="H4611" s="4">
        <f t="shared" si="87"/>
        <v>37003.780000000101</v>
      </c>
      <c r="I4611" s="1"/>
      <c r="J4611" s="3" t="s">
        <v>4507</v>
      </c>
      <c r="K4611" s="10"/>
      <c r="L4611" s="1"/>
    </row>
    <row r="4612" spans="1:12" ht="22.5" hidden="1" customHeight="1" x14ac:dyDescent="0.25">
      <c r="A4612" s="3">
        <v>2025</v>
      </c>
      <c r="B4612" s="3" t="s">
        <v>132</v>
      </c>
      <c r="C4612" s="5">
        <v>45823</v>
      </c>
      <c r="D4612" s="10" t="s">
        <v>112</v>
      </c>
      <c r="E4612" s="3" t="s">
        <v>99</v>
      </c>
      <c r="G4612" s="2">
        <v>80.599999999999994</v>
      </c>
      <c r="H4612" s="4">
        <f t="shared" si="87"/>
        <v>36923.180000000102</v>
      </c>
      <c r="J4612" s="3" t="s">
        <v>4393</v>
      </c>
    </row>
    <row r="4613" spans="1:12" ht="22.5" hidden="1" customHeight="1" x14ac:dyDescent="0.25">
      <c r="A4613" s="3">
        <v>2025</v>
      </c>
      <c r="B4613" s="3" t="s">
        <v>132</v>
      </c>
      <c r="C4613" s="5">
        <v>45823</v>
      </c>
      <c r="D4613" s="10" t="s">
        <v>42</v>
      </c>
      <c r="E4613" s="3" t="s">
        <v>99</v>
      </c>
      <c r="G4613" s="25">
        <v>5520</v>
      </c>
      <c r="H4613" s="4">
        <f t="shared" si="87"/>
        <v>31403.180000000102</v>
      </c>
      <c r="I4613" s="36" t="s">
        <v>179</v>
      </c>
      <c r="J4613" s="35" t="s">
        <v>4515</v>
      </c>
    </row>
    <row r="4614" spans="1:12" ht="22.5" hidden="1" customHeight="1" x14ac:dyDescent="0.25">
      <c r="A4614" s="3">
        <v>2025</v>
      </c>
      <c r="B4614" s="3" t="s">
        <v>132</v>
      </c>
      <c r="C4614" s="5">
        <v>45823</v>
      </c>
      <c r="D4614" s="10" t="s">
        <v>35</v>
      </c>
      <c r="E4614" s="3" t="s">
        <v>99</v>
      </c>
      <c r="G4614" s="2">
        <v>216</v>
      </c>
      <c r="H4614" s="4">
        <f t="shared" si="87"/>
        <v>31187.180000000102</v>
      </c>
      <c r="J4614" s="3" t="s">
        <v>4423</v>
      </c>
    </row>
    <row r="4615" spans="1:12" ht="22.5" hidden="1" customHeight="1" x14ac:dyDescent="0.25">
      <c r="A4615" s="3">
        <v>2025</v>
      </c>
      <c r="B4615" s="3" t="s">
        <v>132</v>
      </c>
      <c r="C4615" s="5">
        <v>45823</v>
      </c>
      <c r="D4615" s="146" t="s">
        <v>5169</v>
      </c>
      <c r="E4615" s="3" t="s">
        <v>71</v>
      </c>
      <c r="G4615" s="25">
        <v>15000</v>
      </c>
      <c r="H4615" s="4">
        <f t="shared" si="87"/>
        <v>16187.180000000102</v>
      </c>
      <c r="I4615" s="1" t="s">
        <v>179</v>
      </c>
      <c r="J4615" s="3" t="s">
        <v>5175</v>
      </c>
      <c r="K4615" s="1" t="s">
        <v>5170</v>
      </c>
    </row>
    <row r="4616" spans="1:12" ht="22.5" hidden="1" customHeight="1" x14ac:dyDescent="0.25">
      <c r="A4616" s="3">
        <v>2025</v>
      </c>
      <c r="B4616" s="3" t="s">
        <v>132</v>
      </c>
      <c r="C4616" s="5">
        <v>45823</v>
      </c>
      <c r="D4616" s="10" t="s">
        <v>30</v>
      </c>
      <c r="E4616" s="3" t="s">
        <v>99</v>
      </c>
      <c r="G4616" s="2">
        <v>484</v>
      </c>
      <c r="H4616" s="4">
        <f t="shared" si="87"/>
        <v>15703.180000000102</v>
      </c>
      <c r="J4616" s="3" t="s">
        <v>4422</v>
      </c>
    </row>
    <row r="4617" spans="1:12" ht="22.5" hidden="1" customHeight="1" x14ac:dyDescent="0.25">
      <c r="A4617" s="3">
        <v>2025</v>
      </c>
      <c r="B4617" s="3" t="s">
        <v>132</v>
      </c>
      <c r="C4617" s="5">
        <v>45824</v>
      </c>
      <c r="D4617" s="10" t="s">
        <v>151</v>
      </c>
      <c r="E4617" s="3" t="s">
        <v>22</v>
      </c>
      <c r="F4617" s="2">
        <v>4710</v>
      </c>
      <c r="H4617" s="4">
        <f t="shared" si="87"/>
        <v>20413.180000000102</v>
      </c>
      <c r="J4617" s="3" t="s">
        <v>4424</v>
      </c>
    </row>
    <row r="4618" spans="1:12" ht="22.5" hidden="1" customHeight="1" x14ac:dyDescent="0.25">
      <c r="A4618" s="3">
        <v>2025</v>
      </c>
      <c r="B4618" s="3" t="s">
        <v>435</v>
      </c>
      <c r="C4618" s="5">
        <v>45825</v>
      </c>
      <c r="D4618" s="10" t="s">
        <v>151</v>
      </c>
      <c r="E4618" s="3" t="s">
        <v>22</v>
      </c>
      <c r="F4618" s="2">
        <v>2040</v>
      </c>
      <c r="H4618" s="4">
        <f t="shared" ref="H4618:H4649" si="88">H4617+F4618-G4618</f>
        <v>22453.180000000102</v>
      </c>
      <c r="J4618" s="3" t="s">
        <v>4538</v>
      </c>
    </row>
    <row r="4619" spans="1:12" ht="22.5" hidden="1" customHeight="1" x14ac:dyDescent="0.25">
      <c r="A4619" s="3">
        <v>2025</v>
      </c>
      <c r="B4619" s="3" t="s">
        <v>132</v>
      </c>
      <c r="C4619" s="5">
        <v>45826</v>
      </c>
      <c r="D4619" s="10" t="s">
        <v>2440</v>
      </c>
      <c r="E4619" s="3" t="s">
        <v>22</v>
      </c>
      <c r="F4619" s="2">
        <v>3869</v>
      </c>
      <c r="H4619" s="4">
        <f t="shared" si="88"/>
        <v>26322.180000000102</v>
      </c>
      <c r="J4619" s="3" t="s">
        <v>4425</v>
      </c>
    </row>
    <row r="4620" spans="1:12" ht="21.6" hidden="1" customHeight="1" x14ac:dyDescent="0.25">
      <c r="A4620" s="3">
        <v>2025</v>
      </c>
      <c r="B4620" s="3" t="s">
        <v>132</v>
      </c>
      <c r="C4620" s="5">
        <v>45826</v>
      </c>
      <c r="D4620" s="10" t="s">
        <v>323</v>
      </c>
      <c r="E4620" s="3" t="s">
        <v>99</v>
      </c>
      <c r="G4620" s="2">
        <v>5000</v>
      </c>
      <c r="H4620" s="4">
        <f t="shared" si="88"/>
        <v>21322.180000000102</v>
      </c>
      <c r="J4620" s="3" t="s">
        <v>4415</v>
      </c>
    </row>
    <row r="4621" spans="1:12" ht="22.5" hidden="1" customHeight="1" x14ac:dyDescent="0.25">
      <c r="A4621" s="3">
        <v>2025</v>
      </c>
      <c r="B4621" s="3" t="s">
        <v>435</v>
      </c>
      <c r="C4621" s="5">
        <v>45826</v>
      </c>
      <c r="D4621" s="10" t="s">
        <v>3519</v>
      </c>
      <c r="E4621" s="3" t="s">
        <v>71</v>
      </c>
      <c r="G4621" s="2">
        <v>400</v>
      </c>
      <c r="H4621" s="4">
        <f t="shared" si="88"/>
        <v>20922.180000000102</v>
      </c>
      <c r="J4621" s="3" t="s">
        <v>4539</v>
      </c>
    </row>
    <row r="4622" spans="1:12" ht="22.5" hidden="1" customHeight="1" x14ac:dyDescent="0.25">
      <c r="A4622" s="3">
        <v>2025</v>
      </c>
      <c r="B4622" s="3" t="s">
        <v>132</v>
      </c>
      <c r="C4622" s="5">
        <v>45828</v>
      </c>
      <c r="D4622" s="10" t="s">
        <v>461</v>
      </c>
      <c r="E4622" s="3" t="s">
        <v>22</v>
      </c>
      <c r="F4622" s="88">
        <v>2809</v>
      </c>
      <c r="G4622" s="88"/>
      <c r="H4622" s="4">
        <f t="shared" si="88"/>
        <v>23731.180000000102</v>
      </c>
      <c r="J4622" s="3" t="s">
        <v>4494</v>
      </c>
      <c r="K4622" s="10" t="s">
        <v>179</v>
      </c>
    </row>
    <row r="4623" spans="1:12" ht="22.5" hidden="1" customHeight="1" x14ac:dyDescent="0.25">
      <c r="A4623" s="3">
        <v>2025</v>
      </c>
      <c r="B4623" s="3" t="s">
        <v>132</v>
      </c>
      <c r="C4623" s="5">
        <v>45828</v>
      </c>
      <c r="D4623" s="10" t="s">
        <v>3674</v>
      </c>
      <c r="E4623" s="3" t="s">
        <v>22</v>
      </c>
      <c r="F4623" s="2">
        <v>1037.5999999999999</v>
      </c>
      <c r="H4623" s="4">
        <f t="shared" si="88"/>
        <v>24768.780000000101</v>
      </c>
      <c r="J4623" s="3" t="s">
        <v>4426</v>
      </c>
    </row>
    <row r="4624" spans="1:12" ht="22.5" hidden="1" customHeight="1" x14ac:dyDescent="0.25">
      <c r="A4624" s="3">
        <v>2025</v>
      </c>
      <c r="B4624" s="3" t="s">
        <v>132</v>
      </c>
      <c r="C4624" s="5">
        <v>45829</v>
      </c>
      <c r="D4624" s="10" t="s">
        <v>313</v>
      </c>
      <c r="E4624" s="3" t="s">
        <v>99</v>
      </c>
      <c r="F4624" s="2">
        <v>150000</v>
      </c>
      <c r="H4624" s="4">
        <f t="shared" si="88"/>
        <v>174768.78000000009</v>
      </c>
      <c r="J4624" s="3" t="s">
        <v>4417</v>
      </c>
    </row>
    <row r="4625" spans="1:12" s="36" customFormat="1" ht="22.5" hidden="1" customHeight="1" x14ac:dyDescent="0.25">
      <c r="A4625" s="3">
        <v>2025</v>
      </c>
      <c r="B4625" s="3" t="s">
        <v>132</v>
      </c>
      <c r="C4625" s="5">
        <v>45829</v>
      </c>
      <c r="D4625" s="10" t="s">
        <v>1211</v>
      </c>
      <c r="E4625" s="3" t="s">
        <v>71</v>
      </c>
      <c r="F4625" s="2"/>
      <c r="G4625" s="2">
        <v>32438.53</v>
      </c>
      <c r="H4625" s="4">
        <f t="shared" si="88"/>
        <v>142330.25000000009</v>
      </c>
      <c r="I4625" s="1"/>
      <c r="J4625" s="3" t="s">
        <v>4416</v>
      </c>
      <c r="K4625" s="10"/>
      <c r="L4625" s="1"/>
    </row>
    <row r="4626" spans="1:12" ht="22.5" hidden="1" customHeight="1" x14ac:dyDescent="0.25">
      <c r="A4626" s="3">
        <v>2025</v>
      </c>
      <c r="B4626" s="3" t="s">
        <v>132</v>
      </c>
      <c r="C4626" s="5">
        <v>45831</v>
      </c>
      <c r="D4626" s="10" t="s">
        <v>4050</v>
      </c>
      <c r="E4626" s="3" t="s">
        <v>22</v>
      </c>
      <c r="F4626" s="2">
        <v>1272</v>
      </c>
      <c r="H4626" s="4">
        <f t="shared" si="88"/>
        <v>143602.25000000009</v>
      </c>
      <c r="J4626" s="3" t="s">
        <v>4438</v>
      </c>
    </row>
    <row r="4627" spans="1:12" ht="22.5" hidden="1" customHeight="1" x14ac:dyDescent="0.25">
      <c r="A4627" s="35">
        <v>2025</v>
      </c>
      <c r="B4627" s="35" t="s">
        <v>132</v>
      </c>
      <c r="C4627" s="63">
        <v>45831</v>
      </c>
      <c r="D4627" s="146" t="s">
        <v>4435</v>
      </c>
      <c r="E4627" s="35" t="s">
        <v>71</v>
      </c>
      <c r="F4627" s="25"/>
      <c r="G4627" s="25">
        <v>15000</v>
      </c>
      <c r="H4627" s="70">
        <f t="shared" si="88"/>
        <v>128602.25000000009</v>
      </c>
      <c r="I4627" s="36" t="s">
        <v>4954</v>
      </c>
      <c r="J4627" s="35" t="s">
        <v>4957</v>
      </c>
      <c r="K4627" s="146" t="s">
        <v>4436</v>
      </c>
      <c r="L4627" s="36" t="s">
        <v>5036</v>
      </c>
    </row>
    <row r="4628" spans="1:12" ht="22.5" hidden="1" customHeight="1" x14ac:dyDescent="0.25">
      <c r="A4628" s="3">
        <v>2025</v>
      </c>
      <c r="B4628" s="3" t="s">
        <v>132</v>
      </c>
      <c r="C4628" s="5">
        <v>45832</v>
      </c>
      <c r="D4628" s="10" t="s">
        <v>183</v>
      </c>
      <c r="E4628" s="3" t="s">
        <v>22</v>
      </c>
      <c r="F4628" s="2">
        <v>3928.8</v>
      </c>
      <c r="H4628" s="4">
        <f t="shared" si="88"/>
        <v>132531.05000000008</v>
      </c>
      <c r="J4628" s="3" t="s">
        <v>4439</v>
      </c>
    </row>
    <row r="4629" spans="1:12" ht="22.5" hidden="1" customHeight="1" x14ac:dyDescent="0.25">
      <c r="A4629" s="3">
        <v>2025</v>
      </c>
      <c r="B4629" s="3" t="s">
        <v>132</v>
      </c>
      <c r="C4629" s="5">
        <v>45833</v>
      </c>
      <c r="D4629" s="10" t="s">
        <v>4358</v>
      </c>
      <c r="E4629" s="3" t="s">
        <v>22</v>
      </c>
      <c r="F4629" s="2">
        <v>1308.32</v>
      </c>
      <c r="H4629" s="4">
        <f t="shared" si="88"/>
        <v>133839.37000000008</v>
      </c>
      <c r="J4629" s="3" t="s">
        <v>4440</v>
      </c>
    </row>
    <row r="4630" spans="1:12" ht="22.5" hidden="1" customHeight="1" x14ac:dyDescent="0.25">
      <c r="A4630" s="3">
        <v>2025</v>
      </c>
      <c r="B4630" s="3" t="s">
        <v>132</v>
      </c>
      <c r="C4630" s="5">
        <v>45834</v>
      </c>
      <c r="D4630" s="10" t="s">
        <v>45</v>
      </c>
      <c r="E4630" s="3" t="s">
        <v>22</v>
      </c>
      <c r="F4630" s="2">
        <v>3300</v>
      </c>
      <c r="H4630" s="4">
        <f t="shared" si="88"/>
        <v>137139.37000000008</v>
      </c>
      <c r="J4630" s="3" t="s">
        <v>4443</v>
      </c>
    </row>
    <row r="4631" spans="1:12" ht="22.5" hidden="1" customHeight="1" x14ac:dyDescent="0.25">
      <c r="A4631" s="3">
        <v>2025</v>
      </c>
      <c r="B4631" s="3" t="s">
        <v>132</v>
      </c>
      <c r="C4631" s="5">
        <v>45834</v>
      </c>
      <c r="D4631" s="10" t="s">
        <v>359</v>
      </c>
      <c r="E4631" s="3" t="s">
        <v>22</v>
      </c>
      <c r="F4631" s="2">
        <v>6900</v>
      </c>
      <c r="H4631" s="4">
        <f t="shared" si="88"/>
        <v>144039.37000000008</v>
      </c>
      <c r="J4631" s="3" t="s">
        <v>4444</v>
      </c>
    </row>
    <row r="4632" spans="1:12" ht="22.5" hidden="1" customHeight="1" x14ac:dyDescent="0.25">
      <c r="A4632" s="3">
        <v>2025</v>
      </c>
      <c r="B4632" s="3" t="s">
        <v>132</v>
      </c>
      <c r="C4632" s="5">
        <v>45834</v>
      </c>
      <c r="D4632" s="10" t="s">
        <v>3519</v>
      </c>
      <c r="E4632" s="3" t="s">
        <v>71</v>
      </c>
      <c r="G4632" s="2">
        <v>400</v>
      </c>
      <c r="H4632" s="4">
        <f t="shared" si="88"/>
        <v>143639.37000000008</v>
      </c>
      <c r="J4632" s="3" t="s">
        <v>4491</v>
      </c>
      <c r="K4632" s="10" t="s">
        <v>4437</v>
      </c>
    </row>
    <row r="4633" spans="1:12" ht="22.5" hidden="1" customHeight="1" x14ac:dyDescent="0.25">
      <c r="A4633" s="3">
        <v>2025</v>
      </c>
      <c r="B4633" s="3" t="s">
        <v>132</v>
      </c>
      <c r="C4633" s="5">
        <v>45834</v>
      </c>
      <c r="D4633" s="10" t="s">
        <v>158</v>
      </c>
      <c r="E4633" s="3" t="s">
        <v>22</v>
      </c>
      <c r="F4633" s="2">
        <v>5000</v>
      </c>
      <c r="H4633" s="4">
        <f t="shared" si="88"/>
        <v>148639.37000000008</v>
      </c>
      <c r="J4633" s="3" t="s">
        <v>4445</v>
      </c>
    </row>
    <row r="4634" spans="1:12" ht="22.5" hidden="1" customHeight="1" x14ac:dyDescent="0.25">
      <c r="A4634" s="3">
        <v>2025</v>
      </c>
      <c r="B4634" s="3" t="s">
        <v>132</v>
      </c>
      <c r="C4634" s="5">
        <v>45834</v>
      </c>
      <c r="D4634" s="10" t="s">
        <v>4207</v>
      </c>
      <c r="E4634" s="3" t="s">
        <v>22</v>
      </c>
      <c r="F4634" s="2">
        <v>1334.08</v>
      </c>
      <c r="H4634" s="4">
        <f t="shared" si="88"/>
        <v>149973.45000000007</v>
      </c>
      <c r="J4634" s="3" t="s">
        <v>4441</v>
      </c>
    </row>
    <row r="4635" spans="1:12" ht="22.5" hidden="1" customHeight="1" x14ac:dyDescent="0.25">
      <c r="A4635" s="3">
        <v>2025</v>
      </c>
      <c r="B4635" s="3" t="s">
        <v>132</v>
      </c>
      <c r="C4635" s="5">
        <v>45834</v>
      </c>
      <c r="D4635" s="10" t="s">
        <v>1808</v>
      </c>
      <c r="E4635" s="3" t="s">
        <v>22</v>
      </c>
      <c r="F4635" s="2">
        <v>3900</v>
      </c>
      <c r="H4635" s="4">
        <f t="shared" si="88"/>
        <v>153873.45000000007</v>
      </c>
      <c r="J4635" s="3" t="s">
        <v>4442</v>
      </c>
    </row>
    <row r="4636" spans="1:12" ht="22.5" hidden="1" customHeight="1" x14ac:dyDescent="0.25">
      <c r="A4636" s="3">
        <v>2025</v>
      </c>
      <c r="B4636" s="3" t="s">
        <v>132</v>
      </c>
      <c r="C4636" s="5">
        <v>45835</v>
      </c>
      <c r="D4636" s="10" t="s">
        <v>3911</v>
      </c>
      <c r="E4636" s="3" t="s">
        <v>99</v>
      </c>
      <c r="G4636" s="2">
        <v>1780</v>
      </c>
      <c r="H4636" s="4">
        <f t="shared" si="88"/>
        <v>152093.45000000007</v>
      </c>
      <c r="J4636" s="3" t="s">
        <v>4449</v>
      </c>
    </row>
    <row r="4637" spans="1:12" ht="22.5" hidden="1" customHeight="1" x14ac:dyDescent="0.25">
      <c r="A4637" s="3">
        <v>2025</v>
      </c>
      <c r="B4637" s="3" t="s">
        <v>132</v>
      </c>
      <c r="C4637" s="5">
        <v>45835</v>
      </c>
      <c r="D4637" s="10" t="s">
        <v>3746</v>
      </c>
      <c r="E4637" s="3" t="s">
        <v>99</v>
      </c>
      <c r="G4637" s="2">
        <v>3000</v>
      </c>
      <c r="H4637" s="4">
        <f t="shared" si="88"/>
        <v>149093.45000000007</v>
      </c>
      <c r="J4637" s="3" t="s">
        <v>4446</v>
      </c>
    </row>
    <row r="4638" spans="1:12" ht="22.5" hidden="1" customHeight="1" x14ac:dyDescent="0.25">
      <c r="A4638" s="3">
        <v>2025</v>
      </c>
      <c r="B4638" s="3" t="s">
        <v>132</v>
      </c>
      <c r="C4638" s="5">
        <v>45835</v>
      </c>
      <c r="D4638" s="10" t="s">
        <v>3025</v>
      </c>
      <c r="E4638" s="3" t="s">
        <v>99</v>
      </c>
      <c r="G4638" s="2">
        <v>6000</v>
      </c>
      <c r="H4638" s="4">
        <f t="shared" si="88"/>
        <v>143093.45000000007</v>
      </c>
      <c r="J4638" s="3" t="s">
        <v>4447</v>
      </c>
    </row>
    <row r="4639" spans="1:12" ht="22.5" hidden="1" customHeight="1" x14ac:dyDescent="0.25">
      <c r="A4639" s="3">
        <v>2025</v>
      </c>
      <c r="B4639" s="3" t="s">
        <v>132</v>
      </c>
      <c r="C4639" s="5">
        <v>45835</v>
      </c>
      <c r="D4639" s="10" t="s">
        <v>3519</v>
      </c>
      <c r="E4639" s="3" t="s">
        <v>71</v>
      </c>
      <c r="G4639" s="2">
        <v>300</v>
      </c>
      <c r="H4639" s="4">
        <f t="shared" si="88"/>
        <v>142793.45000000007</v>
      </c>
      <c r="J4639" s="3" t="s">
        <v>4492</v>
      </c>
    </row>
    <row r="4640" spans="1:12" ht="22.5" hidden="1" customHeight="1" x14ac:dyDescent="0.25">
      <c r="A4640" s="3">
        <v>2025</v>
      </c>
      <c r="B4640" s="3" t="s">
        <v>132</v>
      </c>
      <c r="C4640" s="5">
        <v>45835</v>
      </c>
      <c r="D4640" s="10" t="s">
        <v>285</v>
      </c>
      <c r="E4640" s="3" t="s">
        <v>99</v>
      </c>
      <c r="G4640" s="2">
        <v>2180</v>
      </c>
      <c r="H4640" s="4">
        <f t="shared" si="88"/>
        <v>140613.45000000007</v>
      </c>
      <c r="J4640" s="3" t="s">
        <v>4448</v>
      </c>
    </row>
    <row r="4641" spans="1:12" ht="22.5" hidden="1" customHeight="1" x14ac:dyDescent="0.25">
      <c r="A4641" s="3">
        <v>2025</v>
      </c>
      <c r="B4641" s="3" t="s">
        <v>132</v>
      </c>
      <c r="C4641" s="5">
        <v>45836</v>
      </c>
      <c r="D4641" s="10" t="s">
        <v>3533</v>
      </c>
      <c r="E4641" s="3" t="s">
        <v>71</v>
      </c>
      <c r="G4641" s="2">
        <v>700</v>
      </c>
      <c r="H4641" s="4">
        <f t="shared" si="88"/>
        <v>139913.45000000007</v>
      </c>
      <c r="J4641" s="3" t="s">
        <v>4457</v>
      </c>
    </row>
    <row r="4642" spans="1:12" ht="22.5" hidden="1" customHeight="1" x14ac:dyDescent="0.25">
      <c r="A4642" s="35">
        <v>2025</v>
      </c>
      <c r="B4642" s="35" t="s">
        <v>132</v>
      </c>
      <c r="C4642" s="63">
        <v>45836</v>
      </c>
      <c r="D4642" s="146" t="s">
        <v>4456</v>
      </c>
      <c r="E4642" s="35" t="s">
        <v>71</v>
      </c>
      <c r="F4642" s="25"/>
      <c r="G4642" s="25">
        <v>750</v>
      </c>
      <c r="H4642" s="70">
        <f t="shared" si="88"/>
        <v>139163.45000000007</v>
      </c>
      <c r="I4642" s="36" t="s">
        <v>4954</v>
      </c>
      <c r="J4642" s="35" t="s">
        <v>4955</v>
      </c>
      <c r="K4642" s="146"/>
      <c r="L4642" s="36"/>
    </row>
    <row r="4643" spans="1:12" ht="22.5" hidden="1" customHeight="1" x14ac:dyDescent="0.25">
      <c r="A4643" s="3">
        <v>2025</v>
      </c>
      <c r="B4643" s="3" t="s">
        <v>132</v>
      </c>
      <c r="C4643" s="5">
        <v>45836</v>
      </c>
      <c r="D4643" s="10" t="s">
        <v>576</v>
      </c>
      <c r="E4643" s="3" t="s">
        <v>71</v>
      </c>
      <c r="G4643" s="2">
        <v>1200</v>
      </c>
      <c r="H4643" s="4">
        <f t="shared" si="88"/>
        <v>137963.45000000007</v>
      </c>
      <c r="J4643" s="3" t="s">
        <v>4459</v>
      </c>
    </row>
    <row r="4644" spans="1:12" ht="22.5" hidden="1" customHeight="1" x14ac:dyDescent="0.25">
      <c r="A4644" s="3">
        <v>2025</v>
      </c>
      <c r="B4644" s="3" t="s">
        <v>132</v>
      </c>
      <c r="C4644" s="5">
        <v>45836</v>
      </c>
      <c r="D4644" s="10" t="s">
        <v>3083</v>
      </c>
      <c r="E4644" s="3" t="s">
        <v>71</v>
      </c>
      <c r="G4644" s="2">
        <v>135.42000000000007</v>
      </c>
      <c r="H4644" s="4">
        <f t="shared" si="88"/>
        <v>137828.03000000006</v>
      </c>
      <c r="J4644" s="3" t="s">
        <v>4498</v>
      </c>
      <c r="K4644" s="238" t="s">
        <v>4466</v>
      </c>
    </row>
    <row r="4645" spans="1:12" ht="22.5" hidden="1" customHeight="1" x14ac:dyDescent="0.25">
      <c r="A4645" s="3">
        <v>2025</v>
      </c>
      <c r="B4645" s="3" t="s">
        <v>132</v>
      </c>
      <c r="C4645" s="5">
        <v>45836</v>
      </c>
      <c r="D4645" s="10" t="s">
        <v>484</v>
      </c>
      <c r="E4645" s="3" t="s">
        <v>71</v>
      </c>
      <c r="G4645" s="2">
        <v>1550</v>
      </c>
      <c r="H4645" s="4">
        <f t="shared" si="88"/>
        <v>136278.03000000006</v>
      </c>
      <c r="J4645" s="3" t="s">
        <v>4460</v>
      </c>
    </row>
    <row r="4646" spans="1:12" ht="22.5" hidden="1" customHeight="1" x14ac:dyDescent="0.25">
      <c r="A4646" s="3">
        <v>2025</v>
      </c>
      <c r="B4646" s="3" t="s">
        <v>132</v>
      </c>
      <c r="C4646" s="5">
        <v>45836</v>
      </c>
      <c r="D4646" s="10" t="s">
        <v>4266</v>
      </c>
      <c r="E4646" s="3" t="s">
        <v>71</v>
      </c>
      <c r="G4646" s="2">
        <v>388</v>
      </c>
      <c r="H4646" s="4">
        <f t="shared" si="88"/>
        <v>135890.03000000006</v>
      </c>
      <c r="J4646" s="3" t="s">
        <v>4499</v>
      </c>
      <c r="K4646" s="238" t="s">
        <v>4466</v>
      </c>
    </row>
    <row r="4647" spans="1:12" ht="22.5" hidden="1" customHeight="1" x14ac:dyDescent="0.25">
      <c r="A4647" s="3">
        <v>2025</v>
      </c>
      <c r="B4647" s="3" t="s">
        <v>132</v>
      </c>
      <c r="C4647" s="5">
        <v>45836</v>
      </c>
      <c r="D4647" s="10" t="s">
        <v>562</v>
      </c>
      <c r="E4647" s="3" t="s">
        <v>71</v>
      </c>
      <c r="G4647" s="2">
        <v>211.65</v>
      </c>
      <c r="H4647" s="4">
        <f t="shared" si="88"/>
        <v>135678.38000000006</v>
      </c>
      <c r="J4647" s="3" t="s">
        <v>4458</v>
      </c>
    </row>
    <row r="4648" spans="1:12" ht="22.5" hidden="1" customHeight="1" x14ac:dyDescent="0.25">
      <c r="A4648" s="3">
        <v>2025</v>
      </c>
      <c r="B4648" s="3" t="s">
        <v>132</v>
      </c>
      <c r="C4648" s="5">
        <v>45836</v>
      </c>
      <c r="D4648" s="10" t="s">
        <v>2662</v>
      </c>
      <c r="E4648" s="3" t="s">
        <v>71</v>
      </c>
      <c r="G4648" s="2">
        <v>1600</v>
      </c>
      <c r="H4648" s="4">
        <f t="shared" si="88"/>
        <v>134078.38000000006</v>
      </c>
      <c r="J4648" s="3" t="s">
        <v>4461</v>
      </c>
    </row>
    <row r="4649" spans="1:12" ht="22.5" hidden="1" customHeight="1" x14ac:dyDescent="0.25">
      <c r="A4649" s="3">
        <v>2025</v>
      </c>
      <c r="B4649" s="3" t="s">
        <v>132</v>
      </c>
      <c r="C4649" s="5">
        <v>45836</v>
      </c>
      <c r="D4649" s="10" t="s">
        <v>3193</v>
      </c>
      <c r="E4649" s="3" t="s">
        <v>71</v>
      </c>
      <c r="G4649" s="2">
        <v>3808.9</v>
      </c>
      <c r="H4649" s="4">
        <f t="shared" si="88"/>
        <v>130269.48000000007</v>
      </c>
      <c r="J4649" s="3" t="s">
        <v>4467</v>
      </c>
    </row>
    <row r="4650" spans="1:12" ht="22.5" hidden="1" customHeight="1" x14ac:dyDescent="0.25">
      <c r="A4650" s="3">
        <v>2025</v>
      </c>
      <c r="B4650" s="3" t="s">
        <v>132</v>
      </c>
      <c r="C4650" s="5">
        <v>45836</v>
      </c>
      <c r="D4650" s="10" t="s">
        <v>3767</v>
      </c>
      <c r="E4650" s="3" t="s">
        <v>71</v>
      </c>
      <c r="G4650" s="2">
        <v>2640</v>
      </c>
      <c r="H4650" s="4">
        <f t="shared" ref="H4650:H4681" si="89">H4649+F4650-G4650</f>
        <v>127629.48000000007</v>
      </c>
      <c r="J4650" s="3" t="s">
        <v>4468</v>
      </c>
    </row>
    <row r="4651" spans="1:12" ht="22.5" hidden="1" customHeight="1" x14ac:dyDescent="0.25">
      <c r="A4651" s="3">
        <v>2025</v>
      </c>
      <c r="B4651" s="3" t="s">
        <v>132</v>
      </c>
      <c r="C4651" s="5">
        <v>45836</v>
      </c>
      <c r="D4651" s="10" t="s">
        <v>2381</v>
      </c>
      <c r="E4651" s="3" t="s">
        <v>71</v>
      </c>
      <c r="G4651" s="2">
        <v>1100</v>
      </c>
      <c r="H4651" s="4">
        <f t="shared" si="89"/>
        <v>126529.48000000007</v>
      </c>
      <c r="J4651" s="3" t="s">
        <v>4469</v>
      </c>
    </row>
    <row r="4652" spans="1:12" ht="22.5" hidden="1" customHeight="1" x14ac:dyDescent="0.25">
      <c r="A4652" s="3">
        <v>2025</v>
      </c>
      <c r="B4652" s="3" t="s">
        <v>132</v>
      </c>
      <c r="C4652" s="5">
        <v>45836</v>
      </c>
      <c r="D4652" s="10" t="s">
        <v>1842</v>
      </c>
      <c r="E4652" s="3" t="s">
        <v>71</v>
      </c>
      <c r="G4652" s="2">
        <v>10222.06</v>
      </c>
      <c r="H4652" s="4">
        <f t="shared" si="89"/>
        <v>116307.42000000007</v>
      </c>
      <c r="J4652" s="3" t="s">
        <v>4470</v>
      </c>
    </row>
    <row r="4653" spans="1:12" ht="22.5" hidden="1" customHeight="1" x14ac:dyDescent="0.25">
      <c r="A4653" s="3">
        <v>2025</v>
      </c>
      <c r="B4653" s="3" t="s">
        <v>132</v>
      </c>
      <c r="C4653" s="5">
        <v>45836</v>
      </c>
      <c r="D4653" s="10" t="s">
        <v>111</v>
      </c>
      <c r="E4653" s="3" t="s">
        <v>71</v>
      </c>
      <c r="G4653" s="2">
        <v>4784.4399999999996</v>
      </c>
      <c r="H4653" s="4">
        <f t="shared" si="89"/>
        <v>111522.98000000007</v>
      </c>
      <c r="J4653" s="3" t="s">
        <v>4472</v>
      </c>
    </row>
    <row r="4654" spans="1:12" ht="22.5" hidden="1" customHeight="1" x14ac:dyDescent="0.25">
      <c r="A4654" s="3">
        <v>2025</v>
      </c>
      <c r="B4654" s="3" t="s">
        <v>132</v>
      </c>
      <c r="C4654" s="5">
        <v>45836</v>
      </c>
      <c r="D4654" s="10" t="s">
        <v>405</v>
      </c>
      <c r="E4654" s="3" t="s">
        <v>71</v>
      </c>
      <c r="G4654" s="2">
        <v>16744.97</v>
      </c>
      <c r="H4654" s="4">
        <f t="shared" si="89"/>
        <v>94778.010000000068</v>
      </c>
      <c r="J4654" s="3" t="s">
        <v>4471</v>
      </c>
    </row>
    <row r="4655" spans="1:12" ht="22.5" hidden="1" customHeight="1" x14ac:dyDescent="0.25">
      <c r="A4655" s="3">
        <v>2025</v>
      </c>
      <c r="B4655" s="3" t="s">
        <v>132</v>
      </c>
      <c r="C4655" s="5">
        <v>45836</v>
      </c>
      <c r="D4655" s="10" t="s">
        <v>573</v>
      </c>
      <c r="E4655" s="3" t="s">
        <v>71</v>
      </c>
      <c r="G4655" s="2">
        <v>777.6</v>
      </c>
      <c r="H4655" s="4">
        <f t="shared" si="89"/>
        <v>94000.410000000062</v>
      </c>
      <c r="J4655" s="3" t="s">
        <v>4473</v>
      </c>
    </row>
    <row r="4656" spans="1:12" ht="22.5" hidden="1" customHeight="1" x14ac:dyDescent="0.25">
      <c r="A4656" s="3">
        <v>2025</v>
      </c>
      <c r="B4656" s="3" t="s">
        <v>132</v>
      </c>
      <c r="C4656" s="5">
        <v>45836</v>
      </c>
      <c r="D4656" s="10" t="s">
        <v>3674</v>
      </c>
      <c r="E4656" s="3" t="s">
        <v>71</v>
      </c>
      <c r="G4656" s="2">
        <v>2500</v>
      </c>
      <c r="H4656" s="4">
        <f t="shared" si="89"/>
        <v>91500.410000000062</v>
      </c>
      <c r="J4656" s="3" t="s">
        <v>4474</v>
      </c>
    </row>
    <row r="4657" spans="1:12" ht="22.5" hidden="1" customHeight="1" x14ac:dyDescent="0.25">
      <c r="A4657" s="3">
        <v>2025</v>
      </c>
      <c r="B4657" s="3" t="s">
        <v>132</v>
      </c>
      <c r="C4657" s="5">
        <v>45836</v>
      </c>
      <c r="D4657" s="10" t="s">
        <v>610</v>
      </c>
      <c r="E4657" s="3" t="s">
        <v>71</v>
      </c>
      <c r="G4657" s="2">
        <v>14308.240000000002</v>
      </c>
      <c r="H4657" s="4">
        <f t="shared" si="89"/>
        <v>77192.170000000056</v>
      </c>
      <c r="J4657" s="3" t="s">
        <v>4501</v>
      </c>
      <c r="K4657" s="238" t="s">
        <v>4475</v>
      </c>
    </row>
    <row r="4658" spans="1:12" ht="22.5" hidden="1" customHeight="1" x14ac:dyDescent="0.25">
      <c r="A4658" s="3">
        <v>2025</v>
      </c>
      <c r="B4658" s="3" t="s">
        <v>132</v>
      </c>
      <c r="C4658" s="5">
        <v>45836</v>
      </c>
      <c r="D4658" s="10" t="s">
        <v>462</v>
      </c>
      <c r="E4658" s="3" t="s">
        <v>71</v>
      </c>
      <c r="G4658" s="2">
        <v>7200</v>
      </c>
      <c r="H4658" s="4">
        <f t="shared" si="89"/>
        <v>69992.170000000056</v>
      </c>
      <c r="J4658" s="3" t="s">
        <v>4476</v>
      </c>
    </row>
    <row r="4659" spans="1:12" ht="22.5" hidden="1" customHeight="1" x14ac:dyDescent="0.25">
      <c r="A4659" s="3">
        <v>2025</v>
      </c>
      <c r="B4659" s="3" t="s">
        <v>132</v>
      </c>
      <c r="C4659" s="5">
        <v>45836</v>
      </c>
      <c r="D4659" s="10" t="s">
        <v>4455</v>
      </c>
      <c r="E4659" s="3" t="s">
        <v>71</v>
      </c>
      <c r="F4659" s="26"/>
      <c r="G4659" s="26">
        <v>1400</v>
      </c>
      <c r="H4659" s="4">
        <f t="shared" si="89"/>
        <v>68592.170000000056</v>
      </c>
      <c r="J4659" s="3" t="s">
        <v>4477</v>
      </c>
    </row>
    <row r="4660" spans="1:12" ht="22.5" hidden="1" customHeight="1" x14ac:dyDescent="0.25">
      <c r="A4660" s="3">
        <v>2025</v>
      </c>
      <c r="B4660" s="3" t="s">
        <v>132</v>
      </c>
      <c r="C4660" s="5">
        <v>45836</v>
      </c>
      <c r="D4660" s="10" t="s">
        <v>502</v>
      </c>
      <c r="E4660" s="3" t="s">
        <v>71</v>
      </c>
      <c r="G4660" s="2">
        <v>78</v>
      </c>
      <c r="H4660" s="4">
        <f t="shared" si="89"/>
        <v>68514.170000000056</v>
      </c>
      <c r="J4660" s="3" t="s">
        <v>4449</v>
      </c>
    </row>
    <row r="4661" spans="1:12" ht="22.5" hidden="1" customHeight="1" x14ac:dyDescent="0.25">
      <c r="A4661" s="3">
        <v>2025</v>
      </c>
      <c r="B4661" s="3" t="s">
        <v>132</v>
      </c>
      <c r="C4661" s="5">
        <v>45836</v>
      </c>
      <c r="D4661" s="10" t="s">
        <v>513</v>
      </c>
      <c r="E4661" s="3" t="s">
        <v>71</v>
      </c>
      <c r="G4661" s="2">
        <v>195</v>
      </c>
      <c r="H4661" s="4">
        <f t="shared" si="89"/>
        <v>68319.170000000056</v>
      </c>
      <c r="J4661" s="3" t="s">
        <v>4478</v>
      </c>
    </row>
    <row r="4662" spans="1:12" ht="22.5" hidden="1" customHeight="1" x14ac:dyDescent="0.25">
      <c r="A4662" s="3">
        <v>2025</v>
      </c>
      <c r="B4662" s="3" t="s">
        <v>132</v>
      </c>
      <c r="C4662" s="5">
        <v>45836</v>
      </c>
      <c r="D4662" s="10" t="s">
        <v>553</v>
      </c>
      <c r="E4662" s="3" t="s">
        <v>71</v>
      </c>
      <c r="G4662" s="2">
        <v>5981.4</v>
      </c>
      <c r="H4662" s="4">
        <f t="shared" si="89"/>
        <v>62337.770000000055</v>
      </c>
      <c r="J4662" s="3" t="s">
        <v>4480</v>
      </c>
    </row>
    <row r="4663" spans="1:12" ht="22.5" hidden="1" customHeight="1" x14ac:dyDescent="0.25">
      <c r="A4663" s="3">
        <v>2025</v>
      </c>
      <c r="B4663" s="3" t="s">
        <v>132</v>
      </c>
      <c r="C4663" s="5">
        <v>45836</v>
      </c>
      <c r="D4663" s="10" t="s">
        <v>151</v>
      </c>
      <c r="E4663" s="3" t="s">
        <v>71</v>
      </c>
      <c r="G4663" s="2">
        <v>1650</v>
      </c>
      <c r="H4663" s="4">
        <f t="shared" si="89"/>
        <v>60687.770000000055</v>
      </c>
      <c r="J4663" s="3" t="s">
        <v>4479</v>
      </c>
    </row>
    <row r="4664" spans="1:12" s="36" customFormat="1" ht="22.5" hidden="1" customHeight="1" x14ac:dyDescent="0.25">
      <c r="A4664" s="3">
        <v>2025</v>
      </c>
      <c r="B4664" s="3" t="s">
        <v>132</v>
      </c>
      <c r="C4664" s="5">
        <v>45836</v>
      </c>
      <c r="D4664" s="10" t="s">
        <v>601</v>
      </c>
      <c r="E4664" s="3" t="s">
        <v>71</v>
      </c>
      <c r="F4664" s="2"/>
      <c r="G4664" s="2">
        <v>1900</v>
      </c>
      <c r="H4664" s="4">
        <f t="shared" si="89"/>
        <v>58787.770000000055</v>
      </c>
      <c r="I4664" s="1"/>
      <c r="J4664" s="3" t="s">
        <v>4481</v>
      </c>
      <c r="K4664" s="10"/>
      <c r="L4664" s="1"/>
    </row>
    <row r="4665" spans="1:12" ht="22.5" hidden="1" customHeight="1" x14ac:dyDescent="0.25">
      <c r="A4665" s="3">
        <v>2025</v>
      </c>
      <c r="B4665" s="3" t="s">
        <v>132</v>
      </c>
      <c r="C4665" s="5">
        <v>45836</v>
      </c>
      <c r="D4665" s="10" t="s">
        <v>2989</v>
      </c>
      <c r="E4665" s="3" t="s">
        <v>71</v>
      </c>
      <c r="G4665" s="2">
        <v>5300</v>
      </c>
      <c r="H4665" s="4">
        <f t="shared" si="89"/>
        <v>53487.770000000055</v>
      </c>
      <c r="J4665" s="3" t="s">
        <v>4500</v>
      </c>
      <c r="K4665" s="238" t="s">
        <v>4482</v>
      </c>
    </row>
    <row r="4666" spans="1:12" ht="22.5" hidden="1" customHeight="1" x14ac:dyDescent="0.25">
      <c r="A4666" s="3">
        <v>2025</v>
      </c>
      <c r="B4666" s="3" t="s">
        <v>132</v>
      </c>
      <c r="C4666" s="5">
        <v>45836</v>
      </c>
      <c r="D4666" s="10" t="s">
        <v>547</v>
      </c>
      <c r="E4666" s="3" t="s">
        <v>71</v>
      </c>
      <c r="G4666" s="2">
        <v>360</v>
      </c>
      <c r="H4666" s="4">
        <f t="shared" si="89"/>
        <v>53127.770000000055</v>
      </c>
      <c r="J4666" s="3" t="s">
        <v>4496</v>
      </c>
      <c r="K4666" s="10" t="s">
        <v>179</v>
      </c>
    </row>
    <row r="4667" spans="1:12" ht="22.5" hidden="1" customHeight="1" x14ac:dyDescent="0.25">
      <c r="A4667" s="3">
        <v>2025</v>
      </c>
      <c r="B4667" s="3" t="s">
        <v>132</v>
      </c>
      <c r="C4667" s="5">
        <v>45838</v>
      </c>
      <c r="D4667" s="10" t="s">
        <v>45</v>
      </c>
      <c r="E4667" s="3" t="s">
        <v>71</v>
      </c>
      <c r="G4667" s="2">
        <v>2400</v>
      </c>
      <c r="H4667" s="4">
        <f t="shared" si="89"/>
        <v>50727.770000000055</v>
      </c>
      <c r="J4667" s="3" t="s">
        <v>4483</v>
      </c>
    </row>
    <row r="4668" spans="1:12" ht="22.5" hidden="1" customHeight="1" x14ac:dyDescent="0.25">
      <c r="A4668" s="3">
        <v>2025</v>
      </c>
      <c r="B4668" s="3" t="s">
        <v>132</v>
      </c>
      <c r="C4668" s="5">
        <v>45838</v>
      </c>
      <c r="D4668" s="10" t="s">
        <v>461</v>
      </c>
      <c r="E4668" s="3" t="s">
        <v>22</v>
      </c>
      <c r="F4668" s="239">
        <v>11024</v>
      </c>
      <c r="G4668" s="239"/>
      <c r="H4668" s="4">
        <f t="shared" si="89"/>
        <v>61751.770000000055</v>
      </c>
      <c r="J4668" s="3" t="s">
        <v>4495</v>
      </c>
    </row>
    <row r="4669" spans="1:12" ht="22.5" hidden="1" customHeight="1" x14ac:dyDescent="0.25">
      <c r="A4669" s="3">
        <v>2025</v>
      </c>
      <c r="B4669" s="3" t="s">
        <v>132</v>
      </c>
      <c r="C4669" s="5">
        <v>45838</v>
      </c>
      <c r="D4669" s="10" t="s">
        <v>25</v>
      </c>
      <c r="E4669" s="3" t="s">
        <v>71</v>
      </c>
      <c r="G4669" s="2">
        <v>1200</v>
      </c>
      <c r="H4669" s="4">
        <f t="shared" si="89"/>
        <v>60551.770000000055</v>
      </c>
      <c r="J4669" s="3" t="s">
        <v>4484</v>
      </c>
    </row>
    <row r="4670" spans="1:12" ht="22.5" hidden="1" customHeight="1" x14ac:dyDescent="0.25">
      <c r="A4670" s="3">
        <v>2025</v>
      </c>
      <c r="B4670" s="3" t="s">
        <v>132</v>
      </c>
      <c r="C4670" s="5">
        <v>45838</v>
      </c>
      <c r="D4670" s="10" t="s">
        <v>77</v>
      </c>
      <c r="E4670" s="3" t="s">
        <v>71</v>
      </c>
      <c r="G4670" s="2">
        <v>5650</v>
      </c>
      <c r="H4670" s="4">
        <f t="shared" si="89"/>
        <v>54901.770000000055</v>
      </c>
      <c r="J4670" s="3" t="s">
        <v>4485</v>
      </c>
    </row>
    <row r="4671" spans="1:12" ht="22.5" hidden="1" customHeight="1" x14ac:dyDescent="0.25">
      <c r="A4671" s="3">
        <v>2025</v>
      </c>
      <c r="B4671" s="3" t="s">
        <v>132</v>
      </c>
      <c r="C4671" s="5">
        <v>45838</v>
      </c>
      <c r="D4671" s="10" t="s">
        <v>313</v>
      </c>
      <c r="E4671" s="3" t="s">
        <v>99</v>
      </c>
      <c r="F4671" s="2">
        <v>70000</v>
      </c>
      <c r="H4671" s="4">
        <f t="shared" si="89"/>
        <v>124901.77000000005</v>
      </c>
      <c r="J4671" s="3" t="s">
        <v>4488</v>
      </c>
    </row>
    <row r="4672" spans="1:12" ht="22.5" hidden="1" customHeight="1" x14ac:dyDescent="0.25">
      <c r="A4672" s="3">
        <v>2025</v>
      </c>
      <c r="B4672" s="3" t="s">
        <v>132</v>
      </c>
      <c r="C4672" s="5">
        <v>45838</v>
      </c>
      <c r="D4672" s="10" t="s">
        <v>2987</v>
      </c>
      <c r="E4672" s="3" t="s">
        <v>71</v>
      </c>
      <c r="G4672" s="2">
        <v>12775.65</v>
      </c>
      <c r="H4672" s="4">
        <f t="shared" si="89"/>
        <v>112126.12000000005</v>
      </c>
      <c r="J4672" s="3" t="s">
        <v>4486</v>
      </c>
    </row>
    <row r="4673" spans="1:16382" s="24" customFormat="1" ht="22.5" hidden="1" customHeight="1" thickBot="1" x14ac:dyDescent="0.3">
      <c r="A4673" s="34">
        <v>2025</v>
      </c>
      <c r="B4673" s="34" t="s">
        <v>132</v>
      </c>
      <c r="C4673" s="19">
        <v>45838</v>
      </c>
      <c r="D4673" s="20" t="s">
        <v>4685</v>
      </c>
      <c r="E4673" s="34" t="s">
        <v>22</v>
      </c>
      <c r="F4673" s="21">
        <v>1362.6</v>
      </c>
      <c r="G4673" s="21"/>
      <c r="H4673" s="22">
        <f t="shared" si="89"/>
        <v>113488.72000000006</v>
      </c>
      <c r="J4673" s="34" t="s">
        <v>4462</v>
      </c>
      <c r="K4673" s="20"/>
    </row>
    <row r="4674" spans="1:16382" ht="22.5" hidden="1" customHeight="1" x14ac:dyDescent="0.25">
      <c r="A4674" s="3">
        <v>2025</v>
      </c>
      <c r="B4674" s="3" t="s">
        <v>132</v>
      </c>
      <c r="C4674" s="5">
        <v>45838</v>
      </c>
      <c r="D4674" s="10" t="s">
        <v>401</v>
      </c>
      <c r="E4674" s="3" t="s">
        <v>71</v>
      </c>
      <c r="G4674" s="2">
        <v>6190</v>
      </c>
      <c r="H4674" s="4">
        <f t="shared" si="89"/>
        <v>107298.72000000006</v>
      </c>
      <c r="J4674" s="3" t="s">
        <v>4487</v>
      </c>
    </row>
    <row r="4675" spans="1:16382" ht="22.5" hidden="1" customHeight="1" x14ac:dyDescent="0.25">
      <c r="A4675" s="3">
        <v>2025</v>
      </c>
      <c r="B4675" s="3" t="s">
        <v>132</v>
      </c>
      <c r="C4675" s="5">
        <v>45838</v>
      </c>
      <c r="D4675" s="10" t="s">
        <v>3971</v>
      </c>
      <c r="E4675" s="3" t="s">
        <v>22</v>
      </c>
      <c r="F4675" s="2">
        <v>424</v>
      </c>
      <c r="H4675" s="4">
        <f t="shared" si="89"/>
        <v>107722.72000000006</v>
      </c>
      <c r="J4675" s="3" t="s">
        <v>4463</v>
      </c>
    </row>
    <row r="4676" spans="1:16382" ht="22.5" hidden="1" customHeight="1" x14ac:dyDescent="0.25">
      <c r="A4676" s="3">
        <v>2025</v>
      </c>
      <c r="B4676" s="3" t="s">
        <v>435</v>
      </c>
      <c r="C4676" s="5">
        <v>45839</v>
      </c>
      <c r="D4676" s="10" t="s">
        <v>3229</v>
      </c>
      <c r="E4676" s="3" t="s">
        <v>22</v>
      </c>
      <c r="F4676" s="2">
        <v>10655.53</v>
      </c>
      <c r="H4676" s="4">
        <f t="shared" si="89"/>
        <v>118378.25000000006</v>
      </c>
      <c r="J4676" s="3" t="s">
        <v>4464</v>
      </c>
    </row>
    <row r="4677" spans="1:16382" ht="22.5" hidden="1" customHeight="1" x14ac:dyDescent="0.25">
      <c r="A4677" s="3">
        <v>2025</v>
      </c>
      <c r="B4677" s="3" t="s">
        <v>435</v>
      </c>
      <c r="C4677" s="5">
        <v>45840</v>
      </c>
      <c r="D4677" s="10" t="s">
        <v>323</v>
      </c>
      <c r="E4677" s="3" t="s">
        <v>99</v>
      </c>
      <c r="G4677" s="2">
        <v>5000</v>
      </c>
      <c r="H4677" s="4">
        <f t="shared" si="89"/>
        <v>113378.25000000006</v>
      </c>
      <c r="J4677" s="3" t="s">
        <v>4502</v>
      </c>
    </row>
    <row r="4678" spans="1:16382" ht="22.5" hidden="1" customHeight="1" x14ac:dyDescent="0.25">
      <c r="A4678" s="3">
        <v>2025</v>
      </c>
      <c r="B4678" s="3" t="s">
        <v>435</v>
      </c>
      <c r="C4678" s="5">
        <v>45840</v>
      </c>
      <c r="D4678" s="10" t="s">
        <v>613</v>
      </c>
      <c r="E4678" s="3" t="s">
        <v>22</v>
      </c>
      <c r="F4678" s="2">
        <v>273.2</v>
      </c>
      <c r="H4678" s="4">
        <f t="shared" si="89"/>
        <v>113651.45000000006</v>
      </c>
      <c r="J4678" s="3" t="s">
        <v>4505</v>
      </c>
      <c r="K4678" s="10" t="s">
        <v>4544</v>
      </c>
    </row>
    <row r="4679" spans="1:16382" ht="22.5" hidden="1" customHeight="1" x14ac:dyDescent="0.25">
      <c r="A4679" s="3">
        <v>2025</v>
      </c>
      <c r="B4679" s="3" t="s">
        <v>435</v>
      </c>
      <c r="C4679" s="5">
        <v>45842</v>
      </c>
      <c r="D4679" s="10" t="s">
        <v>4050</v>
      </c>
      <c r="E4679" s="3" t="s">
        <v>22</v>
      </c>
      <c r="F4679" s="2">
        <v>1113</v>
      </c>
      <c r="H4679" s="4">
        <f t="shared" si="89"/>
        <v>114764.45000000006</v>
      </c>
      <c r="J4679" s="3" t="s">
        <v>4508</v>
      </c>
    </row>
    <row r="4680" spans="1:16382" ht="22.5" hidden="1" customHeight="1" x14ac:dyDescent="0.25">
      <c r="A4680" s="3">
        <v>2025</v>
      </c>
      <c r="B4680" s="3" t="s">
        <v>435</v>
      </c>
      <c r="C4680" s="5">
        <v>45842</v>
      </c>
      <c r="D4680" s="10" t="s">
        <v>3767</v>
      </c>
      <c r="E4680" s="3" t="s">
        <v>22</v>
      </c>
      <c r="F4680" s="2">
        <v>4200</v>
      </c>
      <c r="H4680" s="4">
        <f t="shared" si="89"/>
        <v>118964.45000000006</v>
      </c>
      <c r="J4680" s="3" t="s">
        <v>4517</v>
      </c>
    </row>
    <row r="4681" spans="1:16382" ht="22.5" hidden="1" customHeight="1" x14ac:dyDescent="0.25">
      <c r="A4681" s="3">
        <v>2025</v>
      </c>
      <c r="B4681" s="3" t="s">
        <v>435</v>
      </c>
      <c r="C4681" s="5">
        <v>45845</v>
      </c>
      <c r="D4681" s="10" t="s">
        <v>1479</v>
      </c>
      <c r="E4681" s="3" t="s">
        <v>99</v>
      </c>
      <c r="G4681" s="2">
        <v>200</v>
      </c>
      <c r="H4681" s="4">
        <f t="shared" si="89"/>
        <v>118764.45000000006</v>
      </c>
      <c r="J4681" s="3" t="s">
        <v>4511</v>
      </c>
    </row>
    <row r="4682" spans="1:16382" ht="22.5" hidden="1" customHeight="1" x14ac:dyDescent="0.25">
      <c r="A4682" s="3">
        <v>2025</v>
      </c>
      <c r="B4682" s="3" t="s">
        <v>435</v>
      </c>
      <c r="C4682" s="5">
        <v>45845</v>
      </c>
      <c r="D4682" s="10" t="s">
        <v>86</v>
      </c>
      <c r="E4682" s="3" t="s">
        <v>99</v>
      </c>
      <c r="G4682" s="2">
        <v>11422.6</v>
      </c>
      <c r="H4682" s="4">
        <f t="shared" ref="H4682:H4713" si="90">H4681+F4682-G4682</f>
        <v>107341.85000000005</v>
      </c>
      <c r="J4682" s="3" t="s">
        <v>4512</v>
      </c>
    </row>
    <row r="4683" spans="1:16382" ht="22.5" hidden="1" customHeight="1" x14ac:dyDescent="0.25">
      <c r="A4683" s="3">
        <v>2025</v>
      </c>
      <c r="B4683" s="3" t="s">
        <v>435</v>
      </c>
      <c r="C4683" s="5">
        <v>45846</v>
      </c>
      <c r="D4683" s="10" t="s">
        <v>615</v>
      </c>
      <c r="E4683" s="3" t="s">
        <v>99</v>
      </c>
      <c r="G4683" s="2">
        <v>600</v>
      </c>
      <c r="H4683" s="4">
        <f t="shared" si="90"/>
        <v>106741.85000000005</v>
      </c>
      <c r="J4683" s="3" t="s">
        <v>4518</v>
      </c>
    </row>
    <row r="4684" spans="1:16382" ht="22.5" hidden="1" customHeight="1" x14ac:dyDescent="0.25">
      <c r="A4684" s="3">
        <v>2025</v>
      </c>
      <c r="B4684" s="3" t="s">
        <v>435</v>
      </c>
      <c r="C4684" s="5">
        <v>45846</v>
      </c>
      <c r="D4684" s="10" t="s">
        <v>376</v>
      </c>
      <c r="E4684" s="3" t="s">
        <v>71</v>
      </c>
      <c r="G4684" s="2">
        <v>1500</v>
      </c>
      <c r="H4684" s="4">
        <f t="shared" si="90"/>
        <v>105241.85000000005</v>
      </c>
      <c r="J4684" s="3" t="s">
        <v>4519</v>
      </c>
      <c r="M4684" s="170"/>
      <c r="N4684" s="170"/>
      <c r="O4684" s="170"/>
      <c r="P4684" s="170"/>
      <c r="Q4684" s="170"/>
      <c r="R4684" s="170"/>
      <c r="S4684" s="170"/>
      <c r="T4684" s="170"/>
      <c r="U4684" s="170"/>
      <c r="V4684" s="170"/>
      <c r="W4684" s="170"/>
      <c r="X4684" s="170"/>
      <c r="Y4684" s="170"/>
      <c r="Z4684" s="170"/>
      <c r="AA4684" s="170"/>
      <c r="AB4684" s="170"/>
      <c r="AC4684" s="170"/>
      <c r="AD4684" s="170"/>
      <c r="AE4684" s="170"/>
      <c r="AF4684" s="170"/>
      <c r="AG4684" s="170"/>
      <c r="AH4684" s="170"/>
      <c r="AI4684" s="170"/>
      <c r="AJ4684" s="170"/>
      <c r="AK4684" s="170"/>
      <c r="AL4684" s="170"/>
      <c r="AM4684" s="170"/>
      <c r="AN4684" s="170"/>
      <c r="AO4684" s="170"/>
      <c r="AP4684" s="170"/>
      <c r="AQ4684" s="170"/>
      <c r="AR4684" s="170"/>
      <c r="AS4684" s="170"/>
      <c r="AT4684" s="170"/>
      <c r="AU4684" s="170"/>
      <c r="AV4684" s="170"/>
      <c r="AW4684" s="170"/>
      <c r="AX4684" s="170"/>
      <c r="AY4684" s="170"/>
      <c r="AZ4684" s="170"/>
      <c r="BA4684" s="170"/>
      <c r="BB4684" s="170"/>
      <c r="BC4684" s="170"/>
      <c r="BD4684" s="170"/>
      <c r="BE4684" s="170"/>
      <c r="BF4684" s="170"/>
      <c r="BG4684" s="170"/>
      <c r="BH4684" s="170"/>
      <c r="BI4684" s="170"/>
      <c r="BJ4684" s="170"/>
      <c r="BK4684" s="170"/>
      <c r="BL4684" s="170"/>
      <c r="BM4684" s="170"/>
      <c r="BN4684" s="170"/>
      <c r="BO4684" s="170"/>
      <c r="BP4684" s="170"/>
      <c r="BQ4684" s="170"/>
      <c r="BR4684" s="170"/>
      <c r="BS4684" s="170"/>
      <c r="BT4684" s="170"/>
      <c r="BU4684" s="170"/>
      <c r="BV4684" s="170"/>
      <c r="BW4684" s="170"/>
      <c r="BX4684" s="170"/>
      <c r="BY4684" s="170"/>
      <c r="BZ4684" s="170"/>
      <c r="CA4684" s="170"/>
      <c r="CB4684" s="170"/>
      <c r="CC4684" s="170"/>
      <c r="CD4684" s="170"/>
      <c r="CE4684" s="170"/>
      <c r="CF4684" s="170"/>
      <c r="CG4684" s="170"/>
      <c r="CH4684" s="170"/>
      <c r="CI4684" s="170"/>
      <c r="CJ4684" s="170"/>
      <c r="CK4684" s="170"/>
      <c r="CL4684" s="170"/>
      <c r="CM4684" s="170"/>
      <c r="CN4684" s="170"/>
      <c r="CO4684" s="170"/>
      <c r="CP4684" s="170"/>
      <c r="CQ4684" s="170"/>
      <c r="CR4684" s="170"/>
      <c r="CS4684" s="170"/>
      <c r="CT4684" s="170"/>
      <c r="CU4684" s="170"/>
      <c r="CV4684" s="170"/>
      <c r="CW4684" s="170"/>
      <c r="CX4684" s="170"/>
      <c r="CY4684" s="170"/>
      <c r="CZ4684" s="170"/>
      <c r="DA4684" s="170"/>
      <c r="DB4684" s="170"/>
      <c r="DC4684" s="170"/>
      <c r="DD4684" s="170"/>
      <c r="DE4684" s="170"/>
      <c r="DF4684" s="170"/>
      <c r="DG4684" s="170"/>
      <c r="DH4684" s="170"/>
      <c r="DI4684" s="170"/>
      <c r="DJ4684" s="170"/>
      <c r="DK4684" s="170"/>
      <c r="DL4684" s="170"/>
      <c r="DM4684" s="170"/>
      <c r="DN4684" s="170"/>
      <c r="DO4684" s="170"/>
      <c r="DP4684" s="170"/>
      <c r="DQ4684" s="170"/>
      <c r="DR4684" s="170"/>
      <c r="DS4684" s="170"/>
      <c r="DT4684" s="170"/>
      <c r="DU4684" s="170"/>
      <c r="DV4684" s="170"/>
      <c r="DW4684" s="170"/>
      <c r="DX4684" s="170"/>
      <c r="DY4684" s="170"/>
      <c r="DZ4684" s="170"/>
      <c r="EA4684" s="170"/>
      <c r="EB4684" s="170"/>
      <c r="EC4684" s="170"/>
      <c r="ED4684" s="170"/>
      <c r="EE4684" s="170"/>
      <c r="EF4684" s="170"/>
      <c r="EG4684" s="170"/>
      <c r="EH4684" s="170"/>
      <c r="EI4684" s="170"/>
      <c r="EJ4684" s="170"/>
      <c r="EK4684" s="170"/>
      <c r="EL4684" s="170"/>
      <c r="EM4684" s="170"/>
      <c r="EN4684" s="170"/>
      <c r="EO4684" s="170"/>
      <c r="EP4684" s="170"/>
      <c r="EQ4684" s="170"/>
      <c r="ER4684" s="170"/>
      <c r="ES4684" s="170"/>
      <c r="ET4684" s="170"/>
      <c r="EU4684" s="170"/>
      <c r="EV4684" s="170"/>
      <c r="EW4684" s="170"/>
      <c r="EX4684" s="170"/>
      <c r="EY4684" s="170"/>
      <c r="EZ4684" s="170"/>
      <c r="FA4684" s="170"/>
      <c r="FB4684" s="170"/>
      <c r="FC4684" s="170"/>
      <c r="FD4684" s="170"/>
      <c r="FE4684" s="170"/>
      <c r="FF4684" s="170"/>
      <c r="FG4684" s="170"/>
      <c r="FH4684" s="170"/>
      <c r="FI4684" s="170"/>
      <c r="FJ4684" s="170"/>
      <c r="FK4684" s="170"/>
      <c r="FL4684" s="170"/>
      <c r="FM4684" s="170"/>
      <c r="FN4684" s="170"/>
      <c r="FO4684" s="170"/>
      <c r="FP4684" s="170"/>
      <c r="FQ4684" s="170"/>
      <c r="FR4684" s="170"/>
      <c r="FS4684" s="170"/>
      <c r="FT4684" s="170"/>
      <c r="FU4684" s="170"/>
      <c r="FV4684" s="170"/>
      <c r="FW4684" s="170"/>
      <c r="FX4684" s="170"/>
      <c r="FY4684" s="170"/>
      <c r="FZ4684" s="170"/>
      <c r="GA4684" s="170"/>
      <c r="GB4684" s="170"/>
      <c r="GC4684" s="170"/>
      <c r="GD4684" s="170"/>
      <c r="GE4684" s="170"/>
      <c r="GF4684" s="170"/>
      <c r="GG4684" s="170"/>
      <c r="GH4684" s="170"/>
      <c r="GI4684" s="170"/>
      <c r="GJ4684" s="170"/>
      <c r="GK4684" s="170"/>
      <c r="GL4684" s="170"/>
      <c r="GM4684" s="170"/>
      <c r="GN4684" s="170"/>
      <c r="GO4684" s="170"/>
      <c r="GP4684" s="170"/>
      <c r="GQ4684" s="170"/>
      <c r="GR4684" s="170"/>
      <c r="GS4684" s="170"/>
      <c r="GT4684" s="170"/>
      <c r="GU4684" s="170"/>
      <c r="GV4684" s="170"/>
      <c r="GW4684" s="170"/>
      <c r="GX4684" s="170"/>
      <c r="GY4684" s="170"/>
      <c r="GZ4684" s="170"/>
      <c r="HA4684" s="170"/>
      <c r="HB4684" s="170"/>
      <c r="HC4684" s="170"/>
      <c r="HD4684" s="170"/>
      <c r="HE4684" s="170"/>
      <c r="HF4684" s="170"/>
      <c r="HG4684" s="170"/>
      <c r="HH4684" s="170"/>
      <c r="HI4684" s="170"/>
      <c r="HJ4684" s="170"/>
      <c r="HK4684" s="170"/>
      <c r="HL4684" s="170"/>
      <c r="HM4684" s="170"/>
      <c r="HN4684" s="170"/>
      <c r="HO4684" s="170"/>
      <c r="HP4684" s="170"/>
      <c r="HQ4684" s="170"/>
      <c r="HR4684" s="170"/>
      <c r="HS4684" s="170"/>
      <c r="HT4684" s="170"/>
      <c r="HU4684" s="170"/>
      <c r="HV4684" s="170"/>
      <c r="HW4684" s="170"/>
      <c r="HX4684" s="170"/>
      <c r="HY4684" s="170"/>
      <c r="HZ4684" s="170"/>
      <c r="IA4684" s="170"/>
      <c r="IB4684" s="170"/>
      <c r="IC4684" s="170"/>
      <c r="ID4684" s="170"/>
      <c r="IE4684" s="170"/>
      <c r="IF4684" s="170"/>
      <c r="IG4684" s="170"/>
      <c r="IH4684" s="170"/>
      <c r="II4684" s="170"/>
      <c r="IJ4684" s="170"/>
      <c r="IK4684" s="170"/>
      <c r="IL4684" s="170"/>
      <c r="IM4684" s="170"/>
      <c r="IN4684" s="170"/>
      <c r="IO4684" s="170"/>
      <c r="IP4684" s="170"/>
      <c r="IQ4684" s="170"/>
      <c r="IR4684" s="170"/>
      <c r="IS4684" s="170"/>
      <c r="IT4684" s="170"/>
      <c r="IU4684" s="170"/>
      <c r="IV4684" s="170"/>
      <c r="IW4684" s="170"/>
      <c r="IX4684" s="170"/>
      <c r="IY4684" s="170"/>
      <c r="IZ4684" s="170"/>
      <c r="JA4684" s="170"/>
      <c r="JB4684" s="170"/>
      <c r="JC4684" s="170"/>
      <c r="JD4684" s="170"/>
      <c r="JE4684" s="170"/>
      <c r="JF4684" s="170"/>
      <c r="JG4684" s="170"/>
      <c r="JH4684" s="170"/>
      <c r="JI4684" s="170"/>
      <c r="JJ4684" s="170"/>
      <c r="JK4684" s="170"/>
      <c r="JL4684" s="170"/>
      <c r="JM4684" s="170"/>
      <c r="JN4684" s="170"/>
      <c r="JO4684" s="170"/>
      <c r="JP4684" s="170"/>
      <c r="JQ4684" s="170"/>
      <c r="JR4684" s="170"/>
      <c r="JS4684" s="170"/>
      <c r="JT4684" s="170"/>
      <c r="JU4684" s="170"/>
      <c r="JV4684" s="170"/>
      <c r="JW4684" s="170"/>
      <c r="JX4684" s="170"/>
      <c r="JY4684" s="170"/>
      <c r="JZ4684" s="170"/>
      <c r="KA4684" s="170"/>
      <c r="KB4684" s="170"/>
      <c r="KC4684" s="170"/>
      <c r="KD4684" s="170"/>
      <c r="KE4684" s="170"/>
      <c r="KF4684" s="170"/>
      <c r="KG4684" s="170"/>
      <c r="KH4684" s="170"/>
      <c r="KI4684" s="170"/>
      <c r="KJ4684" s="170"/>
      <c r="KK4684" s="170"/>
      <c r="KL4684" s="170"/>
      <c r="KM4684" s="170"/>
      <c r="KN4684" s="170"/>
      <c r="KO4684" s="170"/>
      <c r="KP4684" s="170"/>
      <c r="KQ4684" s="170"/>
      <c r="KR4684" s="170"/>
      <c r="KS4684" s="170"/>
      <c r="KT4684" s="170"/>
      <c r="KU4684" s="170"/>
      <c r="KV4684" s="170"/>
      <c r="KW4684" s="170"/>
      <c r="KX4684" s="170"/>
      <c r="KY4684" s="170"/>
      <c r="KZ4684" s="170"/>
      <c r="LA4684" s="170"/>
      <c r="LB4684" s="170"/>
      <c r="LC4684" s="170"/>
      <c r="LD4684" s="170"/>
      <c r="LE4684" s="170"/>
      <c r="LF4684" s="170"/>
      <c r="LG4684" s="170"/>
      <c r="LH4684" s="170"/>
      <c r="LI4684" s="170"/>
      <c r="LJ4684" s="170"/>
      <c r="LK4684" s="170"/>
      <c r="LL4684" s="170"/>
      <c r="LM4684" s="170"/>
      <c r="LN4684" s="170"/>
      <c r="LO4684" s="170"/>
      <c r="LP4684" s="170"/>
      <c r="LQ4684" s="170"/>
      <c r="LR4684" s="170"/>
      <c r="LS4684" s="170"/>
      <c r="LT4684" s="170"/>
      <c r="LU4684" s="170"/>
      <c r="LV4684" s="170"/>
      <c r="LW4684" s="170"/>
      <c r="LX4684" s="170"/>
      <c r="LY4684" s="170"/>
      <c r="LZ4684" s="170"/>
      <c r="MA4684" s="170"/>
      <c r="MB4684" s="170"/>
      <c r="MC4684" s="170"/>
      <c r="MD4684" s="170"/>
      <c r="ME4684" s="170"/>
      <c r="MF4684" s="170"/>
      <c r="MG4684" s="170"/>
      <c r="MH4684" s="170"/>
      <c r="MI4684" s="170"/>
      <c r="MJ4684" s="170"/>
      <c r="MK4684" s="170"/>
      <c r="ML4684" s="170"/>
      <c r="MM4684" s="170"/>
      <c r="MN4684" s="170"/>
      <c r="MO4684" s="170"/>
      <c r="MP4684" s="170"/>
      <c r="MQ4684" s="170"/>
      <c r="MR4684" s="170"/>
      <c r="MS4684" s="170"/>
      <c r="MT4684" s="170"/>
      <c r="MU4684" s="170"/>
      <c r="MV4684" s="170"/>
      <c r="MW4684" s="170"/>
      <c r="MX4684" s="170"/>
      <c r="MY4684" s="170"/>
      <c r="MZ4684" s="170"/>
      <c r="NA4684" s="170"/>
      <c r="NB4684" s="170"/>
      <c r="NC4684" s="170"/>
      <c r="ND4684" s="170"/>
      <c r="NE4684" s="170"/>
      <c r="NF4684" s="170"/>
      <c r="NG4684" s="170"/>
      <c r="NH4684" s="170"/>
      <c r="NI4684" s="170"/>
      <c r="NJ4684" s="170"/>
      <c r="NK4684" s="170"/>
      <c r="NL4684" s="170"/>
      <c r="NM4684" s="170"/>
      <c r="NN4684" s="170"/>
      <c r="NO4684" s="170"/>
      <c r="NP4684" s="170"/>
      <c r="NQ4684" s="170"/>
      <c r="NR4684" s="170"/>
      <c r="NS4684" s="170"/>
      <c r="NT4684" s="170"/>
      <c r="NU4684" s="170"/>
      <c r="NV4684" s="170"/>
      <c r="NW4684" s="170"/>
      <c r="NX4684" s="170"/>
      <c r="NY4684" s="170"/>
      <c r="NZ4684" s="170"/>
      <c r="OA4684" s="170"/>
      <c r="OB4684" s="170"/>
      <c r="OC4684" s="170"/>
      <c r="OD4684" s="170"/>
      <c r="OE4684" s="170"/>
      <c r="OF4684" s="170"/>
      <c r="OG4684" s="170"/>
      <c r="OH4684" s="170"/>
      <c r="OI4684" s="170"/>
      <c r="OJ4684" s="170"/>
      <c r="OK4684" s="170"/>
      <c r="OL4684" s="170"/>
      <c r="OM4684" s="170"/>
      <c r="ON4684" s="170"/>
      <c r="OO4684" s="170"/>
      <c r="OP4684" s="170"/>
      <c r="OQ4684" s="170"/>
      <c r="OR4684" s="170"/>
      <c r="OS4684" s="170"/>
      <c r="OT4684" s="170"/>
      <c r="OU4684" s="170"/>
      <c r="OV4684" s="170"/>
      <c r="OW4684" s="170"/>
      <c r="OX4684" s="170"/>
      <c r="OY4684" s="170"/>
      <c r="OZ4684" s="170"/>
      <c r="PA4684" s="170"/>
      <c r="PB4684" s="170"/>
      <c r="PC4684" s="170"/>
      <c r="PD4684" s="170"/>
      <c r="PE4684" s="170"/>
      <c r="PF4684" s="170"/>
      <c r="PG4684" s="170"/>
      <c r="PH4684" s="170"/>
      <c r="PI4684" s="170"/>
      <c r="PJ4684" s="170"/>
      <c r="PK4684" s="170"/>
      <c r="PL4684" s="170"/>
      <c r="PM4684" s="170"/>
      <c r="PN4684" s="170"/>
      <c r="PO4684" s="170"/>
      <c r="PP4684" s="170"/>
      <c r="PQ4684" s="170"/>
      <c r="PR4684" s="170"/>
      <c r="PS4684" s="170"/>
      <c r="PT4684" s="170"/>
      <c r="PU4684" s="170"/>
      <c r="PV4684" s="170"/>
      <c r="PW4684" s="170"/>
      <c r="PX4684" s="170"/>
      <c r="PY4684" s="170"/>
      <c r="PZ4684" s="170"/>
      <c r="QA4684" s="170"/>
      <c r="QB4684" s="170"/>
      <c r="QC4684" s="170"/>
      <c r="QD4684" s="170"/>
      <c r="QE4684" s="170"/>
      <c r="QF4684" s="170"/>
      <c r="QG4684" s="170"/>
      <c r="QH4684" s="170"/>
      <c r="QI4684" s="170"/>
      <c r="QJ4684" s="170"/>
      <c r="QK4684" s="170"/>
      <c r="QL4684" s="170"/>
      <c r="QM4684" s="170"/>
      <c r="QN4684" s="170"/>
      <c r="QO4684" s="170"/>
      <c r="QP4684" s="170"/>
      <c r="QQ4684" s="170"/>
      <c r="QR4684" s="170"/>
      <c r="QS4684" s="170"/>
      <c r="QT4684" s="170"/>
      <c r="QU4684" s="170"/>
      <c r="QV4684" s="170"/>
      <c r="QW4684" s="170"/>
      <c r="QX4684" s="170"/>
      <c r="QY4684" s="170"/>
      <c r="QZ4684" s="170"/>
      <c r="RA4684" s="170"/>
      <c r="RB4684" s="170"/>
      <c r="RC4684" s="170"/>
      <c r="RD4684" s="170"/>
      <c r="RE4684" s="170"/>
      <c r="RF4684" s="170"/>
      <c r="RG4684" s="170"/>
      <c r="RH4684" s="170"/>
      <c r="RI4684" s="170"/>
      <c r="RJ4684" s="170"/>
      <c r="RK4684" s="170"/>
      <c r="RL4684" s="170"/>
      <c r="RM4684" s="170"/>
      <c r="RN4684" s="170"/>
      <c r="RO4684" s="170"/>
      <c r="RP4684" s="170"/>
      <c r="RQ4684" s="170"/>
      <c r="RR4684" s="170"/>
      <c r="RS4684" s="170"/>
      <c r="RT4684" s="170"/>
      <c r="RU4684" s="170"/>
      <c r="RV4684" s="170"/>
      <c r="RW4684" s="170"/>
      <c r="RX4684" s="170"/>
      <c r="RY4684" s="170"/>
      <c r="RZ4684" s="170"/>
      <c r="SA4684" s="170"/>
      <c r="SB4684" s="170"/>
      <c r="SC4684" s="170"/>
      <c r="SD4684" s="170"/>
      <c r="SE4684" s="170"/>
      <c r="SF4684" s="170"/>
      <c r="SG4684" s="170"/>
      <c r="SH4684" s="170"/>
      <c r="SI4684" s="170"/>
      <c r="SJ4684" s="170"/>
      <c r="SK4684" s="170"/>
      <c r="SL4684" s="170"/>
      <c r="SM4684" s="170"/>
      <c r="SN4684" s="170"/>
      <c r="SO4684" s="170"/>
      <c r="SP4684" s="170"/>
      <c r="SQ4684" s="170"/>
      <c r="SR4684" s="170"/>
      <c r="SS4684" s="170"/>
      <c r="ST4684" s="170"/>
      <c r="SU4684" s="170"/>
      <c r="SV4684" s="170"/>
      <c r="SW4684" s="170"/>
      <c r="SX4684" s="170"/>
      <c r="SY4684" s="170"/>
      <c r="SZ4684" s="170"/>
      <c r="TA4684" s="170"/>
      <c r="TB4684" s="170"/>
      <c r="TC4684" s="170"/>
      <c r="TD4684" s="170"/>
      <c r="TE4684" s="170"/>
      <c r="TF4684" s="170"/>
      <c r="TG4684" s="170"/>
      <c r="TH4684" s="170"/>
      <c r="TI4684" s="170"/>
      <c r="TJ4684" s="170"/>
      <c r="TK4684" s="170"/>
      <c r="TL4684" s="170"/>
      <c r="TM4684" s="170"/>
      <c r="TN4684" s="170"/>
      <c r="TO4684" s="170"/>
      <c r="TP4684" s="170"/>
      <c r="TQ4684" s="170"/>
      <c r="TR4684" s="170"/>
      <c r="TS4684" s="170"/>
      <c r="TT4684" s="170"/>
      <c r="TU4684" s="170"/>
      <c r="TV4684" s="170"/>
      <c r="TW4684" s="170"/>
      <c r="TX4684" s="170"/>
      <c r="TY4684" s="170"/>
      <c r="TZ4684" s="170"/>
      <c r="UA4684" s="170"/>
      <c r="UB4684" s="170"/>
      <c r="UC4684" s="170"/>
      <c r="UD4684" s="170"/>
      <c r="UE4684" s="170"/>
      <c r="UF4684" s="170"/>
      <c r="UG4684" s="170"/>
      <c r="UH4684" s="170"/>
      <c r="UI4684" s="170"/>
      <c r="UJ4684" s="170"/>
      <c r="UK4684" s="170"/>
      <c r="UL4684" s="170"/>
      <c r="UM4684" s="170"/>
      <c r="UN4684" s="170"/>
      <c r="UO4684" s="170"/>
      <c r="UP4684" s="170"/>
      <c r="UQ4684" s="170"/>
      <c r="UR4684" s="170"/>
      <c r="US4684" s="170"/>
      <c r="UT4684" s="170"/>
      <c r="UU4684" s="170"/>
      <c r="UV4684" s="170"/>
      <c r="UW4684" s="170"/>
      <c r="UX4684" s="170"/>
      <c r="UY4684" s="170"/>
      <c r="UZ4684" s="170"/>
      <c r="VA4684" s="170"/>
      <c r="VB4684" s="170"/>
      <c r="VC4684" s="170"/>
      <c r="VD4684" s="170"/>
      <c r="VE4684" s="170"/>
      <c r="VF4684" s="170"/>
      <c r="VG4684" s="170"/>
      <c r="VH4684" s="170"/>
      <c r="VI4684" s="170"/>
      <c r="VJ4684" s="170"/>
      <c r="VK4684" s="170"/>
      <c r="VL4684" s="170"/>
      <c r="VM4684" s="170"/>
      <c r="VN4684" s="170"/>
      <c r="VO4684" s="170"/>
      <c r="VP4684" s="170"/>
      <c r="VQ4684" s="170"/>
      <c r="VR4684" s="170"/>
      <c r="VS4684" s="170"/>
      <c r="VT4684" s="170"/>
      <c r="VU4684" s="170"/>
      <c r="VV4684" s="170"/>
      <c r="VW4684" s="170"/>
      <c r="VX4684" s="170"/>
      <c r="VY4684" s="170"/>
      <c r="VZ4684" s="170"/>
      <c r="WA4684" s="170"/>
      <c r="WB4684" s="170"/>
      <c r="WC4684" s="170"/>
      <c r="WD4684" s="170"/>
      <c r="WE4684" s="170"/>
      <c r="WF4684" s="170"/>
      <c r="WG4684" s="170"/>
      <c r="WH4684" s="170"/>
      <c r="WI4684" s="170"/>
      <c r="WJ4684" s="170"/>
      <c r="WK4684" s="170"/>
      <c r="WL4684" s="170"/>
      <c r="WM4684" s="170"/>
      <c r="WN4684" s="170"/>
      <c r="WO4684" s="170"/>
      <c r="WP4684" s="170"/>
      <c r="WQ4684" s="170"/>
      <c r="WR4684" s="170"/>
      <c r="WS4684" s="170"/>
      <c r="WT4684" s="170"/>
      <c r="WU4684" s="170"/>
      <c r="WV4684" s="170"/>
      <c r="WW4684" s="170"/>
      <c r="WX4684" s="170"/>
      <c r="WY4684" s="170"/>
      <c r="WZ4684" s="170"/>
      <c r="XA4684" s="170"/>
      <c r="XB4684" s="170"/>
      <c r="XC4684" s="170"/>
      <c r="XD4684" s="170"/>
      <c r="XE4684" s="170"/>
      <c r="XF4684" s="170"/>
      <c r="XG4684" s="170"/>
      <c r="XH4684" s="170"/>
      <c r="XI4684" s="170"/>
      <c r="XJ4684" s="170"/>
      <c r="XK4684" s="170"/>
      <c r="XL4684" s="170"/>
      <c r="XM4684" s="170"/>
      <c r="XN4684" s="170"/>
      <c r="XO4684" s="170"/>
      <c r="XP4684" s="170"/>
      <c r="XQ4684" s="170"/>
      <c r="XR4684" s="170"/>
      <c r="XS4684" s="170"/>
      <c r="XT4684" s="170"/>
      <c r="XU4684" s="170"/>
      <c r="XV4684" s="170"/>
      <c r="XW4684" s="170"/>
      <c r="XX4684" s="170"/>
      <c r="XY4684" s="170"/>
      <c r="XZ4684" s="170"/>
      <c r="YA4684" s="170"/>
      <c r="YB4684" s="170"/>
      <c r="YC4684" s="170"/>
      <c r="YD4684" s="170"/>
      <c r="YE4684" s="170"/>
      <c r="YF4684" s="170"/>
      <c r="YG4684" s="170"/>
      <c r="YH4684" s="170"/>
      <c r="YI4684" s="170"/>
      <c r="YJ4684" s="170"/>
      <c r="YK4684" s="170"/>
      <c r="YL4684" s="170"/>
      <c r="YM4684" s="170"/>
      <c r="YN4684" s="170"/>
      <c r="YO4684" s="170"/>
      <c r="YP4684" s="170"/>
      <c r="YQ4684" s="170"/>
      <c r="YR4684" s="170"/>
      <c r="YS4684" s="170"/>
      <c r="YT4684" s="170"/>
      <c r="YU4684" s="170"/>
      <c r="YV4684" s="170"/>
      <c r="YW4684" s="170"/>
      <c r="YX4684" s="170"/>
      <c r="YY4684" s="170"/>
      <c r="YZ4684" s="170"/>
      <c r="ZA4684" s="170"/>
      <c r="ZB4684" s="170"/>
      <c r="ZC4684" s="170"/>
      <c r="ZD4684" s="170"/>
      <c r="ZE4684" s="170"/>
      <c r="ZF4684" s="170"/>
      <c r="ZG4684" s="170"/>
      <c r="ZH4684" s="170"/>
      <c r="ZI4684" s="170"/>
      <c r="ZJ4684" s="170"/>
      <c r="ZK4684" s="170"/>
      <c r="ZL4684" s="170"/>
      <c r="ZM4684" s="170"/>
      <c r="ZN4684" s="170"/>
      <c r="ZO4684" s="170"/>
      <c r="ZP4684" s="170"/>
      <c r="ZQ4684" s="170"/>
      <c r="ZR4684" s="170"/>
      <c r="ZS4684" s="170"/>
      <c r="ZT4684" s="170"/>
      <c r="ZU4684" s="170"/>
      <c r="ZV4684" s="170"/>
      <c r="ZW4684" s="170"/>
      <c r="ZX4684" s="170"/>
      <c r="ZY4684" s="170"/>
      <c r="ZZ4684" s="170"/>
      <c r="AAA4684" s="170"/>
      <c r="AAB4684" s="170"/>
      <c r="AAC4684" s="170"/>
      <c r="AAD4684" s="170"/>
      <c r="AAE4684" s="170"/>
      <c r="AAF4684" s="170"/>
      <c r="AAG4684" s="170"/>
      <c r="AAH4684" s="170"/>
      <c r="AAI4684" s="170"/>
      <c r="AAJ4684" s="170"/>
      <c r="AAK4684" s="170"/>
      <c r="AAL4684" s="170"/>
      <c r="AAM4684" s="170"/>
      <c r="AAN4684" s="170"/>
      <c r="AAO4684" s="170"/>
      <c r="AAP4684" s="170"/>
      <c r="AAQ4684" s="170"/>
      <c r="AAR4684" s="170"/>
      <c r="AAS4684" s="170"/>
      <c r="AAT4684" s="170"/>
      <c r="AAU4684" s="170"/>
      <c r="AAV4684" s="170"/>
      <c r="AAW4684" s="170"/>
      <c r="AAX4684" s="170"/>
      <c r="AAY4684" s="170"/>
      <c r="AAZ4684" s="170"/>
      <c r="ABA4684" s="170"/>
      <c r="ABB4684" s="170"/>
      <c r="ABC4684" s="170"/>
      <c r="ABD4684" s="170"/>
      <c r="ABE4684" s="170"/>
      <c r="ABF4684" s="170"/>
      <c r="ABG4684" s="170"/>
      <c r="ABH4684" s="170"/>
      <c r="ABI4684" s="170"/>
      <c r="ABJ4684" s="170"/>
      <c r="ABK4684" s="170"/>
      <c r="ABL4684" s="170"/>
      <c r="ABM4684" s="170"/>
      <c r="ABN4684" s="170"/>
      <c r="ABO4684" s="170"/>
      <c r="ABP4684" s="170"/>
      <c r="ABQ4684" s="170"/>
      <c r="ABR4684" s="170"/>
      <c r="ABS4684" s="170"/>
      <c r="ABT4684" s="170"/>
      <c r="ABU4684" s="170"/>
      <c r="ABV4684" s="170"/>
      <c r="ABW4684" s="170"/>
      <c r="ABX4684" s="170"/>
      <c r="ABY4684" s="170"/>
      <c r="ABZ4684" s="170"/>
      <c r="ACA4684" s="170"/>
      <c r="ACB4684" s="170"/>
      <c r="ACC4684" s="170"/>
      <c r="ACD4684" s="170"/>
      <c r="ACE4684" s="170"/>
      <c r="ACF4684" s="170"/>
      <c r="ACG4684" s="170"/>
      <c r="ACH4684" s="170"/>
      <c r="ACI4684" s="170"/>
      <c r="ACJ4684" s="170"/>
      <c r="ACK4684" s="170"/>
      <c r="ACL4684" s="170"/>
      <c r="ACM4684" s="170"/>
      <c r="ACN4684" s="170"/>
      <c r="ACO4684" s="170"/>
      <c r="ACP4684" s="170"/>
      <c r="ACQ4684" s="170"/>
      <c r="ACR4684" s="170"/>
      <c r="ACS4684" s="170"/>
      <c r="ACT4684" s="170"/>
      <c r="ACU4684" s="170"/>
      <c r="ACV4684" s="170"/>
      <c r="ACW4684" s="170"/>
      <c r="ACX4684" s="170"/>
      <c r="ACY4684" s="170"/>
      <c r="ACZ4684" s="170"/>
      <c r="ADA4684" s="170"/>
      <c r="ADB4684" s="170"/>
      <c r="ADC4684" s="170"/>
      <c r="ADD4684" s="170"/>
      <c r="ADE4684" s="170"/>
      <c r="ADF4684" s="170"/>
      <c r="ADG4684" s="170"/>
      <c r="ADH4684" s="170"/>
      <c r="ADI4684" s="170"/>
      <c r="ADJ4684" s="170"/>
      <c r="ADK4684" s="170"/>
      <c r="ADL4684" s="170"/>
      <c r="ADM4684" s="170"/>
      <c r="ADN4684" s="170"/>
      <c r="ADO4684" s="170"/>
      <c r="ADP4684" s="170"/>
      <c r="ADQ4684" s="170"/>
      <c r="ADR4684" s="170"/>
      <c r="ADS4684" s="170"/>
      <c r="ADT4684" s="170"/>
      <c r="ADU4684" s="170"/>
      <c r="ADV4684" s="170"/>
      <c r="ADW4684" s="170"/>
      <c r="ADX4684" s="170"/>
      <c r="ADY4684" s="170"/>
      <c r="ADZ4684" s="170"/>
      <c r="AEA4684" s="170"/>
      <c r="AEB4684" s="170"/>
      <c r="AEC4684" s="170"/>
      <c r="AED4684" s="170"/>
      <c r="AEE4684" s="170"/>
      <c r="AEF4684" s="170"/>
      <c r="AEG4684" s="170"/>
      <c r="AEH4684" s="170"/>
      <c r="AEI4684" s="170"/>
      <c r="AEJ4684" s="170"/>
      <c r="AEK4684" s="170"/>
      <c r="AEL4684" s="170"/>
      <c r="AEM4684" s="170"/>
      <c r="AEN4684" s="170"/>
      <c r="AEO4684" s="170"/>
      <c r="AEP4684" s="170"/>
      <c r="AEQ4684" s="170"/>
      <c r="AER4684" s="170"/>
      <c r="AES4684" s="170"/>
      <c r="AET4684" s="170"/>
      <c r="AEU4684" s="170"/>
      <c r="AEV4684" s="170"/>
      <c r="AEW4684" s="170"/>
      <c r="AEX4684" s="170"/>
      <c r="AEY4684" s="170"/>
      <c r="AEZ4684" s="170"/>
      <c r="AFA4684" s="170"/>
      <c r="AFB4684" s="170"/>
      <c r="AFC4684" s="170"/>
      <c r="AFD4684" s="170"/>
      <c r="AFE4684" s="170"/>
      <c r="AFF4684" s="170"/>
      <c r="AFG4684" s="170"/>
      <c r="AFH4684" s="170"/>
      <c r="AFI4684" s="170"/>
      <c r="AFJ4684" s="170"/>
      <c r="AFK4684" s="170"/>
      <c r="AFL4684" s="170"/>
      <c r="AFM4684" s="170"/>
      <c r="AFN4684" s="170"/>
      <c r="AFO4684" s="170"/>
      <c r="AFP4684" s="170"/>
      <c r="AFQ4684" s="170"/>
      <c r="AFR4684" s="170"/>
      <c r="AFS4684" s="170"/>
      <c r="AFT4684" s="170"/>
      <c r="AFU4684" s="170"/>
      <c r="AFV4684" s="170"/>
      <c r="AFW4684" s="170"/>
      <c r="AFX4684" s="170"/>
      <c r="AFY4684" s="170"/>
      <c r="AFZ4684" s="170"/>
      <c r="AGA4684" s="170"/>
      <c r="AGB4684" s="170"/>
      <c r="AGC4684" s="170"/>
      <c r="AGD4684" s="170"/>
      <c r="AGE4684" s="170"/>
      <c r="AGF4684" s="170"/>
      <c r="AGG4684" s="170"/>
      <c r="AGH4684" s="170"/>
      <c r="AGI4684" s="170"/>
      <c r="AGJ4684" s="170"/>
      <c r="AGK4684" s="170"/>
      <c r="AGL4684" s="170"/>
      <c r="AGM4684" s="170"/>
      <c r="AGN4684" s="170"/>
      <c r="AGO4684" s="170"/>
      <c r="AGP4684" s="170"/>
      <c r="AGQ4684" s="170"/>
      <c r="AGR4684" s="170"/>
      <c r="AGS4684" s="170"/>
      <c r="AGT4684" s="170"/>
      <c r="AGU4684" s="170"/>
      <c r="AGV4684" s="170"/>
      <c r="AGW4684" s="170"/>
      <c r="AGX4684" s="170"/>
      <c r="AGY4684" s="170"/>
      <c r="AGZ4684" s="170"/>
      <c r="AHA4684" s="170"/>
      <c r="AHB4684" s="170"/>
      <c r="AHC4684" s="170"/>
      <c r="AHD4684" s="170"/>
      <c r="AHE4684" s="170"/>
      <c r="AHF4684" s="170"/>
      <c r="AHG4684" s="170"/>
      <c r="AHH4684" s="170"/>
      <c r="AHI4684" s="170"/>
      <c r="AHJ4684" s="170"/>
      <c r="AHK4684" s="170"/>
      <c r="AHL4684" s="170"/>
      <c r="AHM4684" s="170"/>
      <c r="AHN4684" s="170"/>
      <c r="AHO4684" s="170"/>
      <c r="AHP4684" s="170"/>
      <c r="AHQ4684" s="170"/>
      <c r="AHR4684" s="170"/>
      <c r="AHS4684" s="170"/>
      <c r="AHT4684" s="170"/>
      <c r="AHU4684" s="170"/>
      <c r="AHV4684" s="170"/>
      <c r="AHW4684" s="170"/>
      <c r="AHX4684" s="170"/>
      <c r="AHY4684" s="170"/>
      <c r="AHZ4684" s="170"/>
      <c r="AIA4684" s="170"/>
      <c r="AIB4684" s="170"/>
      <c r="AIC4684" s="170"/>
      <c r="AID4684" s="170"/>
      <c r="AIE4684" s="170"/>
      <c r="AIF4684" s="170"/>
      <c r="AIG4684" s="170"/>
      <c r="AIH4684" s="170"/>
      <c r="AII4684" s="170"/>
      <c r="AIJ4684" s="170"/>
      <c r="AIK4684" s="170"/>
      <c r="AIL4684" s="170"/>
      <c r="AIM4684" s="170"/>
      <c r="AIN4684" s="170"/>
      <c r="AIO4684" s="170"/>
      <c r="AIP4684" s="170"/>
      <c r="AIQ4684" s="170"/>
      <c r="AIR4684" s="170"/>
      <c r="AIS4684" s="170"/>
      <c r="AIT4684" s="170"/>
      <c r="AIU4684" s="170"/>
      <c r="AIV4684" s="170"/>
      <c r="AIW4684" s="170"/>
      <c r="AIX4684" s="170"/>
      <c r="AIY4684" s="170"/>
      <c r="AIZ4684" s="170"/>
      <c r="AJA4684" s="170"/>
      <c r="AJB4684" s="170"/>
      <c r="AJC4684" s="170"/>
      <c r="AJD4684" s="170"/>
      <c r="AJE4684" s="170"/>
      <c r="AJF4684" s="170"/>
      <c r="AJG4684" s="170"/>
      <c r="AJH4684" s="170"/>
      <c r="AJI4684" s="170"/>
      <c r="AJJ4684" s="170"/>
      <c r="AJK4684" s="170"/>
      <c r="AJL4684" s="170"/>
      <c r="AJM4684" s="170"/>
      <c r="AJN4684" s="170"/>
      <c r="AJO4684" s="170"/>
      <c r="AJP4684" s="170"/>
      <c r="AJQ4684" s="170"/>
      <c r="AJR4684" s="170"/>
      <c r="AJS4684" s="170"/>
      <c r="AJT4684" s="170"/>
      <c r="AJU4684" s="170"/>
      <c r="AJV4684" s="170"/>
      <c r="AJW4684" s="170"/>
      <c r="AJX4684" s="170"/>
      <c r="AJY4684" s="170"/>
      <c r="AJZ4684" s="170"/>
      <c r="AKA4684" s="170"/>
      <c r="AKB4684" s="170"/>
      <c r="AKC4684" s="170"/>
      <c r="AKD4684" s="170"/>
      <c r="AKE4684" s="170"/>
      <c r="AKF4684" s="170"/>
      <c r="AKG4684" s="170"/>
      <c r="AKH4684" s="170"/>
      <c r="AKI4684" s="170"/>
      <c r="AKJ4684" s="170"/>
      <c r="AKK4684" s="170"/>
      <c r="AKL4684" s="170"/>
      <c r="AKM4684" s="170"/>
      <c r="AKN4684" s="170"/>
      <c r="AKO4684" s="170"/>
      <c r="AKP4684" s="170"/>
      <c r="AKQ4684" s="170"/>
      <c r="AKR4684" s="170"/>
      <c r="AKS4684" s="170"/>
      <c r="AKT4684" s="170"/>
      <c r="AKU4684" s="170"/>
      <c r="AKV4684" s="170"/>
      <c r="AKW4684" s="170"/>
      <c r="AKX4684" s="170"/>
      <c r="AKY4684" s="170"/>
      <c r="AKZ4684" s="170"/>
      <c r="ALA4684" s="170"/>
      <c r="ALB4684" s="170"/>
      <c r="ALC4684" s="170"/>
      <c r="ALD4684" s="170"/>
      <c r="ALE4684" s="170"/>
      <c r="ALF4684" s="170"/>
      <c r="ALG4684" s="170"/>
      <c r="ALH4684" s="170"/>
      <c r="ALI4684" s="170"/>
      <c r="ALJ4684" s="170"/>
      <c r="ALK4684" s="170"/>
      <c r="ALL4684" s="170"/>
      <c r="ALM4684" s="170"/>
      <c r="ALN4684" s="170"/>
      <c r="ALO4684" s="170"/>
      <c r="ALP4684" s="170"/>
      <c r="ALQ4684" s="170"/>
      <c r="ALR4684" s="170"/>
      <c r="ALS4684" s="170"/>
      <c r="ALT4684" s="170"/>
      <c r="ALU4684" s="170"/>
      <c r="ALV4684" s="170"/>
      <c r="ALW4684" s="170"/>
      <c r="ALX4684" s="170"/>
      <c r="ALY4684" s="170"/>
      <c r="ALZ4684" s="170"/>
      <c r="AMA4684" s="170"/>
      <c r="AMB4684" s="170"/>
      <c r="AMC4684" s="170"/>
      <c r="AMD4684" s="170"/>
      <c r="AME4684" s="170"/>
      <c r="AMF4684" s="170"/>
      <c r="AMG4684" s="170"/>
      <c r="AMH4684" s="170"/>
      <c r="AMI4684" s="170"/>
      <c r="AMJ4684" s="170"/>
      <c r="AMK4684" s="170"/>
      <c r="AML4684" s="170"/>
      <c r="AMM4684" s="170"/>
      <c r="AMN4684" s="170"/>
      <c r="AMO4684" s="170"/>
      <c r="AMP4684" s="170"/>
      <c r="AMQ4684" s="170"/>
      <c r="AMR4684" s="170"/>
      <c r="AMS4684" s="170"/>
      <c r="AMT4684" s="170"/>
      <c r="AMU4684" s="170"/>
      <c r="AMV4684" s="170"/>
      <c r="AMW4684" s="170"/>
      <c r="AMX4684" s="170"/>
      <c r="AMY4684" s="170"/>
      <c r="AMZ4684" s="170"/>
      <c r="ANA4684" s="170"/>
      <c r="ANB4684" s="170"/>
      <c r="ANC4684" s="170"/>
      <c r="AND4684" s="170"/>
      <c r="ANE4684" s="170"/>
      <c r="ANF4684" s="170"/>
      <c r="ANG4684" s="170"/>
      <c r="ANH4684" s="170"/>
      <c r="ANI4684" s="170"/>
      <c r="ANJ4684" s="170"/>
      <c r="ANK4684" s="170"/>
      <c r="ANL4684" s="170"/>
      <c r="ANM4684" s="170"/>
      <c r="ANN4684" s="170"/>
      <c r="ANO4684" s="170"/>
      <c r="ANP4684" s="170"/>
      <c r="ANQ4684" s="170"/>
      <c r="ANR4684" s="170"/>
      <c r="ANS4684" s="170"/>
      <c r="ANT4684" s="170"/>
      <c r="ANU4684" s="170"/>
      <c r="ANV4684" s="170"/>
      <c r="ANW4684" s="170"/>
      <c r="ANX4684" s="170"/>
      <c r="ANY4684" s="170"/>
      <c r="ANZ4684" s="170"/>
      <c r="AOA4684" s="170"/>
      <c r="AOB4684" s="170"/>
      <c r="AOC4684" s="170"/>
      <c r="AOD4684" s="170"/>
      <c r="AOE4684" s="170"/>
      <c r="AOF4684" s="170"/>
      <c r="AOG4684" s="170"/>
      <c r="AOH4684" s="170"/>
      <c r="AOI4684" s="170"/>
      <c r="AOJ4684" s="170"/>
      <c r="AOK4684" s="170"/>
      <c r="AOL4684" s="170"/>
      <c r="AOM4684" s="170"/>
      <c r="AON4684" s="170"/>
      <c r="AOO4684" s="170"/>
      <c r="AOP4684" s="170"/>
      <c r="AOQ4684" s="170"/>
      <c r="AOR4684" s="170"/>
      <c r="AOS4684" s="170"/>
      <c r="AOT4684" s="170"/>
      <c r="AOU4684" s="170"/>
      <c r="AOV4684" s="170"/>
      <c r="AOW4684" s="170"/>
      <c r="AOX4684" s="170"/>
      <c r="AOY4684" s="170"/>
      <c r="AOZ4684" s="170"/>
      <c r="APA4684" s="170"/>
      <c r="APB4684" s="170"/>
      <c r="APC4684" s="170"/>
      <c r="APD4684" s="170"/>
      <c r="APE4684" s="170"/>
      <c r="APF4684" s="170"/>
      <c r="APG4684" s="170"/>
      <c r="APH4684" s="170"/>
      <c r="API4684" s="170"/>
      <c r="APJ4684" s="170"/>
      <c r="APK4684" s="170"/>
      <c r="APL4684" s="170"/>
      <c r="APM4684" s="170"/>
      <c r="APN4684" s="170"/>
      <c r="APO4684" s="170"/>
      <c r="APP4684" s="170"/>
      <c r="APQ4684" s="170"/>
      <c r="APR4684" s="170"/>
      <c r="APS4684" s="170"/>
      <c r="APT4684" s="170"/>
      <c r="APU4684" s="170"/>
      <c r="APV4684" s="170"/>
      <c r="APW4684" s="170"/>
      <c r="APX4684" s="170"/>
      <c r="APY4684" s="170"/>
      <c r="APZ4684" s="170"/>
      <c r="AQA4684" s="170"/>
      <c r="AQB4684" s="170"/>
      <c r="AQC4684" s="170"/>
      <c r="AQD4684" s="170"/>
      <c r="AQE4684" s="170"/>
      <c r="AQF4684" s="170"/>
      <c r="AQG4684" s="170"/>
      <c r="AQH4684" s="170"/>
      <c r="AQI4684" s="170"/>
      <c r="AQJ4684" s="170"/>
      <c r="AQK4684" s="170"/>
      <c r="AQL4684" s="170"/>
      <c r="AQM4684" s="170"/>
      <c r="AQN4684" s="170"/>
      <c r="AQO4684" s="170"/>
      <c r="AQP4684" s="170"/>
      <c r="AQQ4684" s="170"/>
      <c r="AQR4684" s="170"/>
      <c r="AQS4684" s="170"/>
      <c r="AQT4684" s="170"/>
      <c r="AQU4684" s="170"/>
      <c r="AQV4684" s="170"/>
      <c r="AQW4684" s="170"/>
      <c r="AQX4684" s="170"/>
      <c r="AQY4684" s="170"/>
      <c r="AQZ4684" s="170"/>
      <c r="ARA4684" s="170"/>
      <c r="ARB4684" s="170"/>
      <c r="ARC4684" s="170"/>
      <c r="ARD4684" s="170"/>
      <c r="ARE4684" s="170"/>
      <c r="ARF4684" s="170"/>
      <c r="ARG4684" s="170"/>
      <c r="ARH4684" s="170"/>
      <c r="ARI4684" s="170"/>
      <c r="ARJ4684" s="170"/>
      <c r="ARK4684" s="170"/>
      <c r="ARL4684" s="170"/>
      <c r="ARM4684" s="170"/>
      <c r="ARN4684" s="170"/>
      <c r="ARO4684" s="170"/>
      <c r="ARP4684" s="170"/>
      <c r="ARQ4684" s="170"/>
      <c r="ARR4684" s="170"/>
      <c r="ARS4684" s="170"/>
      <c r="ART4684" s="170"/>
      <c r="ARU4684" s="170"/>
      <c r="ARV4684" s="170"/>
      <c r="ARW4684" s="170"/>
      <c r="ARX4684" s="170"/>
      <c r="ARY4684" s="170"/>
      <c r="ARZ4684" s="170"/>
      <c r="ASA4684" s="170"/>
      <c r="ASB4684" s="170"/>
      <c r="ASC4684" s="170"/>
      <c r="ASD4684" s="170"/>
      <c r="ASE4684" s="170"/>
      <c r="ASF4684" s="170"/>
      <c r="ASG4684" s="170"/>
      <c r="ASH4684" s="170"/>
      <c r="ASI4684" s="170"/>
      <c r="ASJ4684" s="170"/>
      <c r="ASK4684" s="170"/>
      <c r="ASL4684" s="170"/>
      <c r="ASM4684" s="170"/>
      <c r="ASN4684" s="170"/>
      <c r="ASO4684" s="170"/>
      <c r="ASP4684" s="170"/>
      <c r="ASQ4684" s="170"/>
      <c r="ASR4684" s="170"/>
      <c r="ASS4684" s="170"/>
      <c r="AST4684" s="170"/>
      <c r="ASU4684" s="170"/>
      <c r="ASV4684" s="170"/>
      <c r="ASW4684" s="170"/>
      <c r="ASX4684" s="170"/>
      <c r="ASY4684" s="170"/>
      <c r="ASZ4684" s="170"/>
      <c r="ATA4684" s="170"/>
      <c r="ATB4684" s="170"/>
      <c r="ATC4684" s="170"/>
      <c r="ATD4684" s="170"/>
      <c r="ATE4684" s="170"/>
      <c r="ATF4684" s="170"/>
      <c r="ATG4684" s="170"/>
      <c r="ATH4684" s="170"/>
      <c r="ATI4684" s="170"/>
      <c r="ATJ4684" s="170"/>
      <c r="ATK4684" s="170"/>
      <c r="ATL4684" s="170"/>
      <c r="ATM4684" s="170"/>
      <c r="ATN4684" s="170"/>
      <c r="ATO4684" s="170"/>
      <c r="ATP4684" s="170"/>
      <c r="ATQ4684" s="170"/>
      <c r="ATR4684" s="170"/>
      <c r="ATS4684" s="170"/>
      <c r="ATT4684" s="170"/>
      <c r="ATU4684" s="170"/>
      <c r="ATV4684" s="170"/>
      <c r="ATW4684" s="170"/>
      <c r="ATX4684" s="170"/>
      <c r="ATY4684" s="170"/>
      <c r="ATZ4684" s="170"/>
      <c r="AUA4684" s="170"/>
      <c r="AUB4684" s="170"/>
      <c r="AUC4684" s="170"/>
      <c r="AUD4684" s="170"/>
      <c r="AUE4684" s="170"/>
      <c r="AUF4684" s="170"/>
      <c r="AUG4684" s="170"/>
      <c r="AUH4684" s="170"/>
      <c r="AUI4684" s="170"/>
      <c r="AUJ4684" s="170"/>
      <c r="AUK4684" s="170"/>
      <c r="AUL4684" s="170"/>
      <c r="AUM4684" s="170"/>
      <c r="AUN4684" s="170"/>
      <c r="AUO4684" s="170"/>
      <c r="AUP4684" s="170"/>
      <c r="AUQ4684" s="170"/>
      <c r="AUR4684" s="170"/>
      <c r="AUS4684" s="170"/>
      <c r="AUT4684" s="170"/>
      <c r="AUU4684" s="170"/>
      <c r="AUV4684" s="170"/>
      <c r="AUW4684" s="170"/>
      <c r="AUX4684" s="170"/>
      <c r="AUY4684" s="170"/>
      <c r="AUZ4684" s="170"/>
      <c r="AVA4684" s="170"/>
      <c r="AVB4684" s="170"/>
      <c r="AVC4684" s="170"/>
      <c r="AVD4684" s="170"/>
      <c r="AVE4684" s="170"/>
      <c r="AVF4684" s="170"/>
      <c r="AVG4684" s="170"/>
      <c r="AVH4684" s="170"/>
      <c r="AVI4684" s="170"/>
      <c r="AVJ4684" s="170"/>
      <c r="AVK4684" s="170"/>
      <c r="AVL4684" s="170"/>
      <c r="AVM4684" s="170"/>
      <c r="AVN4684" s="170"/>
      <c r="AVO4684" s="170"/>
      <c r="AVP4684" s="170"/>
      <c r="AVQ4684" s="170"/>
      <c r="AVR4684" s="170"/>
      <c r="AVS4684" s="170"/>
      <c r="AVT4684" s="170"/>
      <c r="AVU4684" s="170"/>
      <c r="AVV4684" s="170"/>
      <c r="AVW4684" s="170"/>
      <c r="AVX4684" s="170"/>
      <c r="AVY4684" s="170"/>
      <c r="AVZ4684" s="170"/>
      <c r="AWA4684" s="170"/>
      <c r="AWB4684" s="170"/>
      <c r="AWC4684" s="170"/>
      <c r="AWD4684" s="170"/>
      <c r="AWE4684" s="170"/>
      <c r="AWF4684" s="170"/>
      <c r="AWG4684" s="170"/>
      <c r="AWH4684" s="170"/>
      <c r="AWI4684" s="170"/>
      <c r="AWJ4684" s="170"/>
      <c r="AWK4684" s="170"/>
      <c r="AWL4684" s="170"/>
      <c r="AWM4684" s="170"/>
      <c r="AWN4684" s="170"/>
      <c r="AWO4684" s="170"/>
      <c r="AWP4684" s="170"/>
      <c r="AWQ4684" s="170"/>
      <c r="AWR4684" s="170"/>
      <c r="AWS4684" s="170"/>
      <c r="AWT4684" s="170"/>
      <c r="AWU4684" s="170"/>
      <c r="AWV4684" s="170"/>
      <c r="AWW4684" s="170"/>
      <c r="AWX4684" s="170"/>
      <c r="AWY4684" s="170"/>
      <c r="AWZ4684" s="170"/>
      <c r="AXA4684" s="170"/>
      <c r="AXB4684" s="170"/>
      <c r="AXC4684" s="170"/>
      <c r="AXD4684" s="170"/>
      <c r="AXE4684" s="170"/>
      <c r="AXF4684" s="170"/>
      <c r="AXG4684" s="170"/>
      <c r="AXH4684" s="170"/>
      <c r="AXI4684" s="170"/>
      <c r="AXJ4684" s="170"/>
      <c r="AXK4684" s="170"/>
      <c r="AXL4684" s="170"/>
      <c r="AXM4684" s="170"/>
      <c r="AXN4684" s="170"/>
      <c r="AXO4684" s="170"/>
      <c r="AXP4684" s="170"/>
      <c r="AXQ4684" s="170"/>
      <c r="AXR4684" s="170"/>
      <c r="AXS4684" s="170"/>
      <c r="AXT4684" s="170"/>
      <c r="AXU4684" s="170"/>
      <c r="AXV4684" s="170"/>
      <c r="AXW4684" s="170"/>
      <c r="AXX4684" s="170"/>
      <c r="AXY4684" s="170"/>
      <c r="AXZ4684" s="170"/>
      <c r="AYA4684" s="170"/>
      <c r="AYB4684" s="170"/>
      <c r="AYC4684" s="170"/>
      <c r="AYD4684" s="170"/>
      <c r="AYE4684" s="170"/>
      <c r="AYF4684" s="170"/>
      <c r="AYG4684" s="170"/>
      <c r="AYH4684" s="170"/>
      <c r="AYI4684" s="170"/>
      <c r="AYJ4684" s="170"/>
      <c r="AYK4684" s="170"/>
      <c r="AYL4684" s="170"/>
      <c r="AYM4684" s="170"/>
      <c r="AYN4684" s="170"/>
      <c r="AYO4684" s="170"/>
      <c r="AYP4684" s="170"/>
      <c r="AYQ4684" s="170"/>
      <c r="AYR4684" s="170"/>
      <c r="AYS4684" s="170"/>
      <c r="AYT4684" s="170"/>
      <c r="AYU4684" s="170"/>
      <c r="AYV4684" s="170"/>
      <c r="AYW4684" s="170"/>
      <c r="AYX4684" s="170"/>
      <c r="AYY4684" s="170"/>
      <c r="AYZ4684" s="170"/>
      <c r="AZA4684" s="170"/>
      <c r="AZB4684" s="170"/>
      <c r="AZC4684" s="170"/>
      <c r="AZD4684" s="170"/>
      <c r="AZE4684" s="170"/>
      <c r="AZF4684" s="170"/>
      <c r="AZG4684" s="170"/>
      <c r="AZH4684" s="170"/>
      <c r="AZI4684" s="170"/>
      <c r="AZJ4684" s="170"/>
      <c r="AZK4684" s="170"/>
      <c r="AZL4684" s="170"/>
      <c r="AZM4684" s="170"/>
      <c r="AZN4684" s="170"/>
      <c r="AZO4684" s="170"/>
      <c r="AZP4684" s="170"/>
      <c r="AZQ4684" s="170"/>
      <c r="AZR4684" s="170"/>
      <c r="AZS4684" s="170"/>
      <c r="AZT4684" s="170"/>
      <c r="AZU4684" s="170"/>
      <c r="AZV4684" s="170"/>
      <c r="AZW4684" s="170"/>
      <c r="AZX4684" s="170"/>
      <c r="AZY4684" s="170"/>
      <c r="AZZ4684" s="170"/>
      <c r="BAA4684" s="170"/>
      <c r="BAB4684" s="170"/>
      <c r="BAC4684" s="170"/>
      <c r="BAD4684" s="170"/>
      <c r="BAE4684" s="170"/>
      <c r="BAF4684" s="170"/>
      <c r="BAG4684" s="170"/>
      <c r="BAH4684" s="170"/>
      <c r="BAI4684" s="170"/>
      <c r="BAJ4684" s="170"/>
      <c r="BAK4684" s="170"/>
      <c r="BAL4684" s="170"/>
      <c r="BAM4684" s="170"/>
      <c r="BAN4684" s="170"/>
      <c r="BAO4684" s="170"/>
      <c r="BAP4684" s="170"/>
      <c r="BAQ4684" s="170"/>
      <c r="BAR4684" s="170"/>
      <c r="BAS4684" s="170"/>
      <c r="BAT4684" s="170"/>
      <c r="BAU4684" s="170"/>
      <c r="BAV4684" s="170"/>
      <c r="BAW4684" s="170"/>
      <c r="BAX4684" s="170"/>
      <c r="BAY4684" s="170"/>
      <c r="BAZ4684" s="170"/>
      <c r="BBA4684" s="170"/>
      <c r="BBB4684" s="170"/>
      <c r="BBC4684" s="170"/>
      <c r="BBD4684" s="170"/>
      <c r="BBE4684" s="170"/>
      <c r="BBF4684" s="170"/>
      <c r="BBG4684" s="170"/>
      <c r="BBH4684" s="170"/>
      <c r="BBI4684" s="170"/>
      <c r="BBJ4684" s="170"/>
      <c r="BBK4684" s="170"/>
      <c r="BBL4684" s="170"/>
      <c r="BBM4684" s="170"/>
      <c r="BBN4684" s="170"/>
      <c r="BBO4684" s="170"/>
      <c r="BBP4684" s="170"/>
      <c r="BBQ4684" s="170"/>
      <c r="BBR4684" s="170"/>
      <c r="BBS4684" s="170"/>
      <c r="BBT4684" s="170"/>
      <c r="BBU4684" s="170"/>
      <c r="BBV4684" s="170"/>
      <c r="BBW4684" s="170"/>
      <c r="BBX4684" s="170"/>
      <c r="BBY4684" s="170"/>
      <c r="BBZ4684" s="170"/>
      <c r="BCA4684" s="170"/>
      <c r="BCB4684" s="170"/>
      <c r="BCC4684" s="170"/>
      <c r="BCD4684" s="170"/>
      <c r="BCE4684" s="170"/>
      <c r="BCF4684" s="170"/>
      <c r="BCG4684" s="170"/>
      <c r="BCH4684" s="170"/>
      <c r="BCI4684" s="170"/>
      <c r="BCJ4684" s="170"/>
      <c r="BCK4684" s="170"/>
      <c r="BCL4684" s="170"/>
      <c r="BCM4684" s="170"/>
      <c r="BCN4684" s="170"/>
      <c r="BCO4684" s="170"/>
      <c r="BCP4684" s="170"/>
      <c r="BCQ4684" s="170"/>
      <c r="BCR4684" s="170"/>
      <c r="BCS4684" s="170"/>
      <c r="BCT4684" s="170"/>
      <c r="BCU4684" s="170"/>
      <c r="BCV4684" s="170"/>
      <c r="BCW4684" s="170"/>
      <c r="BCX4684" s="170"/>
      <c r="BCY4684" s="170"/>
      <c r="BCZ4684" s="170"/>
      <c r="BDA4684" s="170"/>
      <c r="BDB4684" s="170"/>
      <c r="BDC4684" s="170"/>
      <c r="BDD4684" s="170"/>
      <c r="BDE4684" s="170"/>
      <c r="BDF4684" s="170"/>
      <c r="BDG4684" s="170"/>
      <c r="BDH4684" s="170"/>
      <c r="BDI4684" s="170"/>
      <c r="BDJ4684" s="170"/>
      <c r="BDK4684" s="170"/>
      <c r="BDL4684" s="170"/>
      <c r="BDM4684" s="170"/>
      <c r="BDN4684" s="170"/>
      <c r="BDO4684" s="170"/>
      <c r="BDP4684" s="170"/>
      <c r="BDQ4684" s="170"/>
      <c r="BDR4684" s="170"/>
      <c r="BDS4684" s="170"/>
      <c r="BDT4684" s="170"/>
      <c r="BDU4684" s="170"/>
      <c r="BDV4684" s="170"/>
      <c r="BDW4684" s="170"/>
      <c r="BDX4684" s="170"/>
      <c r="BDY4684" s="170"/>
      <c r="BDZ4684" s="170"/>
      <c r="BEA4684" s="170"/>
      <c r="BEB4684" s="170"/>
      <c r="BEC4684" s="170"/>
      <c r="BED4684" s="170"/>
      <c r="BEE4684" s="170"/>
      <c r="BEF4684" s="170"/>
      <c r="BEG4684" s="170"/>
      <c r="BEH4684" s="170"/>
      <c r="BEI4684" s="170"/>
      <c r="BEJ4684" s="170"/>
      <c r="BEK4684" s="170"/>
      <c r="BEL4684" s="170"/>
      <c r="BEM4684" s="170"/>
      <c r="BEN4684" s="170"/>
      <c r="BEO4684" s="170"/>
      <c r="BEP4684" s="170"/>
      <c r="BEQ4684" s="170"/>
      <c r="BER4684" s="170"/>
      <c r="BES4684" s="170"/>
      <c r="BET4684" s="170"/>
      <c r="BEU4684" s="170"/>
      <c r="BEV4684" s="170"/>
      <c r="BEW4684" s="170"/>
      <c r="BEX4684" s="170"/>
      <c r="BEY4684" s="170"/>
      <c r="BEZ4684" s="170"/>
      <c r="BFA4684" s="170"/>
      <c r="BFB4684" s="170"/>
      <c r="BFC4684" s="170"/>
      <c r="BFD4684" s="170"/>
      <c r="BFE4684" s="170"/>
      <c r="BFF4684" s="170"/>
      <c r="BFG4684" s="170"/>
      <c r="BFH4684" s="170"/>
      <c r="BFI4684" s="170"/>
      <c r="BFJ4684" s="170"/>
      <c r="BFK4684" s="170"/>
      <c r="BFL4684" s="170"/>
      <c r="BFM4684" s="170"/>
      <c r="BFN4684" s="170"/>
      <c r="BFO4684" s="170"/>
      <c r="BFP4684" s="170"/>
      <c r="BFQ4684" s="170"/>
      <c r="BFR4684" s="170"/>
      <c r="BFS4684" s="170"/>
      <c r="BFT4684" s="170"/>
      <c r="BFU4684" s="170"/>
      <c r="BFV4684" s="170"/>
      <c r="BFW4684" s="170"/>
      <c r="BFX4684" s="170"/>
      <c r="BFY4684" s="170"/>
      <c r="BFZ4684" s="170"/>
      <c r="BGA4684" s="170"/>
      <c r="BGB4684" s="170"/>
      <c r="BGC4684" s="170"/>
      <c r="BGD4684" s="170"/>
      <c r="BGE4684" s="170"/>
      <c r="BGF4684" s="170"/>
      <c r="BGG4684" s="170"/>
      <c r="BGH4684" s="170"/>
      <c r="BGI4684" s="170"/>
      <c r="BGJ4684" s="170"/>
      <c r="BGK4684" s="170"/>
      <c r="BGL4684" s="170"/>
      <c r="BGM4684" s="170"/>
      <c r="BGN4684" s="170"/>
      <c r="BGO4684" s="170"/>
      <c r="BGP4684" s="170"/>
      <c r="BGQ4684" s="170"/>
      <c r="BGR4684" s="170"/>
      <c r="BGS4684" s="170"/>
      <c r="BGT4684" s="170"/>
      <c r="BGU4684" s="170"/>
      <c r="BGV4684" s="170"/>
      <c r="BGW4684" s="170"/>
      <c r="BGX4684" s="170"/>
      <c r="BGY4684" s="170"/>
      <c r="BGZ4684" s="170"/>
      <c r="BHA4684" s="170"/>
      <c r="BHB4684" s="170"/>
      <c r="BHC4684" s="170"/>
      <c r="BHD4684" s="170"/>
      <c r="BHE4684" s="170"/>
      <c r="BHF4684" s="170"/>
      <c r="BHG4684" s="170"/>
      <c r="BHH4684" s="170"/>
      <c r="BHI4684" s="170"/>
      <c r="BHJ4684" s="170"/>
      <c r="BHK4684" s="170"/>
      <c r="BHL4684" s="170"/>
      <c r="BHM4684" s="170"/>
      <c r="BHN4684" s="170"/>
      <c r="BHO4684" s="170"/>
      <c r="BHP4684" s="170"/>
      <c r="BHQ4684" s="170"/>
      <c r="BHR4684" s="170"/>
      <c r="BHS4684" s="170"/>
      <c r="BHT4684" s="170"/>
      <c r="BHU4684" s="170"/>
      <c r="BHV4684" s="170"/>
      <c r="BHW4684" s="170"/>
      <c r="BHX4684" s="170"/>
      <c r="BHY4684" s="170"/>
      <c r="BHZ4684" s="170"/>
      <c r="BIA4684" s="170"/>
      <c r="BIB4684" s="170"/>
      <c r="BIC4684" s="170"/>
      <c r="BID4684" s="170"/>
      <c r="BIE4684" s="170"/>
      <c r="BIF4684" s="170"/>
      <c r="BIG4684" s="170"/>
      <c r="BIH4684" s="170"/>
      <c r="BII4684" s="170"/>
      <c r="BIJ4684" s="170"/>
      <c r="BIK4684" s="170"/>
      <c r="BIL4684" s="170"/>
      <c r="BIM4684" s="170"/>
      <c r="BIN4684" s="170"/>
      <c r="BIO4684" s="170"/>
      <c r="BIP4684" s="170"/>
      <c r="BIQ4684" s="170"/>
      <c r="BIR4684" s="170"/>
      <c r="BIS4684" s="170"/>
      <c r="BIT4684" s="170"/>
      <c r="BIU4684" s="170"/>
      <c r="BIV4684" s="170"/>
      <c r="BIW4684" s="170"/>
      <c r="BIX4684" s="170"/>
      <c r="BIY4684" s="170"/>
      <c r="BIZ4684" s="170"/>
      <c r="BJA4684" s="170"/>
      <c r="BJB4684" s="170"/>
      <c r="BJC4684" s="170"/>
      <c r="BJD4684" s="170"/>
      <c r="BJE4684" s="170"/>
      <c r="BJF4684" s="170"/>
      <c r="BJG4684" s="170"/>
      <c r="BJH4684" s="170"/>
      <c r="BJI4684" s="170"/>
      <c r="BJJ4684" s="170"/>
      <c r="BJK4684" s="170"/>
      <c r="BJL4684" s="170"/>
      <c r="BJM4684" s="170"/>
      <c r="BJN4684" s="170"/>
      <c r="BJO4684" s="170"/>
      <c r="BJP4684" s="170"/>
      <c r="BJQ4684" s="170"/>
      <c r="BJR4684" s="170"/>
      <c r="BJS4684" s="170"/>
      <c r="BJT4684" s="170"/>
      <c r="BJU4684" s="170"/>
      <c r="BJV4684" s="170"/>
      <c r="BJW4684" s="170"/>
      <c r="BJX4684" s="170"/>
      <c r="BJY4684" s="170"/>
      <c r="BJZ4684" s="170"/>
      <c r="BKA4684" s="170"/>
      <c r="BKB4684" s="170"/>
      <c r="BKC4684" s="170"/>
      <c r="BKD4684" s="170"/>
      <c r="BKE4684" s="170"/>
      <c r="BKF4684" s="170"/>
      <c r="BKG4684" s="170"/>
      <c r="BKH4684" s="170"/>
      <c r="BKI4684" s="170"/>
      <c r="BKJ4684" s="170"/>
      <c r="BKK4684" s="170"/>
      <c r="BKL4684" s="170"/>
      <c r="BKM4684" s="170"/>
      <c r="BKN4684" s="170"/>
      <c r="BKO4684" s="170"/>
      <c r="BKP4684" s="170"/>
      <c r="BKQ4684" s="170"/>
      <c r="BKR4684" s="170"/>
      <c r="BKS4684" s="170"/>
      <c r="BKT4684" s="170"/>
      <c r="BKU4684" s="170"/>
      <c r="BKV4684" s="170"/>
      <c r="BKW4684" s="170"/>
      <c r="BKX4684" s="170"/>
      <c r="BKY4684" s="170"/>
      <c r="BKZ4684" s="170"/>
      <c r="BLA4684" s="170"/>
      <c r="BLB4684" s="170"/>
      <c r="BLC4684" s="170"/>
      <c r="BLD4684" s="170"/>
      <c r="BLE4684" s="170"/>
      <c r="BLF4684" s="170"/>
      <c r="BLG4684" s="170"/>
      <c r="BLH4684" s="170"/>
      <c r="BLI4684" s="170"/>
      <c r="BLJ4684" s="170"/>
      <c r="BLK4684" s="170"/>
      <c r="BLL4684" s="170"/>
      <c r="BLM4684" s="170"/>
      <c r="BLN4684" s="170"/>
      <c r="BLO4684" s="170"/>
      <c r="BLP4684" s="170"/>
      <c r="BLQ4684" s="170"/>
      <c r="BLR4684" s="170"/>
      <c r="BLS4684" s="170"/>
      <c r="BLT4684" s="170"/>
      <c r="BLU4684" s="170"/>
      <c r="BLV4684" s="170"/>
      <c r="BLW4684" s="170"/>
      <c r="BLX4684" s="170"/>
      <c r="BLY4684" s="170"/>
      <c r="BLZ4684" s="170"/>
      <c r="BMA4684" s="170"/>
      <c r="BMB4684" s="170"/>
      <c r="BMC4684" s="170"/>
      <c r="BMD4684" s="170"/>
      <c r="BME4684" s="170"/>
      <c r="BMF4684" s="170"/>
      <c r="BMG4684" s="170"/>
      <c r="BMH4684" s="170"/>
      <c r="BMI4684" s="170"/>
      <c r="BMJ4684" s="170"/>
      <c r="BMK4684" s="170"/>
      <c r="BML4684" s="170"/>
      <c r="BMM4684" s="170"/>
      <c r="BMN4684" s="170"/>
      <c r="BMO4684" s="170"/>
      <c r="BMP4684" s="170"/>
      <c r="BMQ4684" s="170"/>
      <c r="BMR4684" s="170"/>
      <c r="BMS4684" s="170"/>
      <c r="BMT4684" s="170"/>
      <c r="BMU4684" s="170"/>
      <c r="BMV4684" s="170"/>
      <c r="BMW4684" s="170"/>
      <c r="BMX4684" s="170"/>
      <c r="BMY4684" s="170"/>
      <c r="BMZ4684" s="170"/>
      <c r="BNA4684" s="170"/>
      <c r="BNB4684" s="170"/>
      <c r="BNC4684" s="170"/>
      <c r="BND4684" s="170"/>
      <c r="BNE4684" s="170"/>
      <c r="BNF4684" s="170"/>
      <c r="BNG4684" s="170"/>
      <c r="BNH4684" s="170"/>
      <c r="BNI4684" s="170"/>
      <c r="BNJ4684" s="170"/>
      <c r="BNK4684" s="170"/>
      <c r="BNL4684" s="170"/>
      <c r="BNM4684" s="170"/>
      <c r="BNN4684" s="170"/>
      <c r="BNO4684" s="170"/>
      <c r="BNP4684" s="170"/>
      <c r="BNQ4684" s="170"/>
      <c r="BNR4684" s="170"/>
      <c r="BNS4684" s="170"/>
      <c r="BNT4684" s="170"/>
      <c r="BNU4684" s="170"/>
      <c r="BNV4684" s="170"/>
      <c r="BNW4684" s="170"/>
      <c r="BNX4684" s="170"/>
      <c r="BNY4684" s="170"/>
      <c r="BNZ4684" s="170"/>
      <c r="BOA4684" s="170"/>
      <c r="BOB4684" s="170"/>
      <c r="BOC4684" s="170"/>
      <c r="BOD4684" s="170"/>
      <c r="BOE4684" s="170"/>
      <c r="BOF4684" s="170"/>
      <c r="BOG4684" s="170"/>
      <c r="BOH4684" s="170"/>
      <c r="BOI4684" s="170"/>
      <c r="BOJ4684" s="170"/>
      <c r="BOK4684" s="170"/>
      <c r="BOL4684" s="170"/>
      <c r="BOM4684" s="170"/>
      <c r="BON4684" s="170"/>
      <c r="BOO4684" s="170"/>
      <c r="BOP4684" s="170"/>
      <c r="BOQ4684" s="170"/>
      <c r="BOR4684" s="170"/>
      <c r="BOS4684" s="170"/>
      <c r="BOT4684" s="170"/>
      <c r="BOU4684" s="170"/>
      <c r="BOV4684" s="170"/>
      <c r="BOW4684" s="170"/>
      <c r="BOX4684" s="170"/>
      <c r="BOY4684" s="170"/>
      <c r="BOZ4684" s="170"/>
      <c r="BPA4684" s="170"/>
      <c r="BPB4684" s="170"/>
      <c r="BPC4684" s="170"/>
      <c r="BPD4684" s="170"/>
      <c r="BPE4684" s="170"/>
      <c r="BPF4684" s="170"/>
      <c r="BPG4684" s="170"/>
      <c r="BPH4684" s="170"/>
      <c r="BPI4684" s="170"/>
      <c r="BPJ4684" s="170"/>
      <c r="BPK4684" s="170"/>
      <c r="BPL4684" s="170"/>
      <c r="BPM4684" s="170"/>
      <c r="BPN4684" s="170"/>
      <c r="BPO4684" s="170"/>
      <c r="BPP4684" s="170"/>
      <c r="BPQ4684" s="170"/>
      <c r="BPR4684" s="170"/>
      <c r="BPS4684" s="170"/>
      <c r="BPT4684" s="170"/>
      <c r="BPU4684" s="170"/>
      <c r="BPV4684" s="170"/>
      <c r="BPW4684" s="170"/>
      <c r="BPX4684" s="170"/>
      <c r="BPY4684" s="170"/>
      <c r="BPZ4684" s="170"/>
      <c r="BQA4684" s="170"/>
      <c r="BQB4684" s="170"/>
      <c r="BQC4684" s="170"/>
      <c r="BQD4684" s="170"/>
      <c r="BQE4684" s="170"/>
      <c r="BQF4684" s="170"/>
      <c r="BQG4684" s="170"/>
      <c r="BQH4684" s="170"/>
      <c r="BQI4684" s="170"/>
      <c r="BQJ4684" s="170"/>
      <c r="BQK4684" s="170"/>
      <c r="BQL4684" s="170"/>
      <c r="BQM4684" s="170"/>
      <c r="BQN4684" s="170"/>
      <c r="BQO4684" s="170"/>
      <c r="BQP4684" s="170"/>
      <c r="BQQ4684" s="170"/>
      <c r="BQR4684" s="170"/>
      <c r="BQS4684" s="170"/>
      <c r="BQT4684" s="170"/>
      <c r="BQU4684" s="170"/>
      <c r="BQV4684" s="170"/>
      <c r="BQW4684" s="170"/>
      <c r="BQX4684" s="170"/>
      <c r="BQY4684" s="170"/>
      <c r="BQZ4684" s="170"/>
      <c r="BRA4684" s="170"/>
      <c r="BRB4684" s="170"/>
      <c r="BRC4684" s="170"/>
      <c r="BRD4684" s="170"/>
      <c r="BRE4684" s="170"/>
      <c r="BRF4684" s="170"/>
      <c r="BRG4684" s="170"/>
      <c r="BRH4684" s="170"/>
      <c r="BRI4684" s="170"/>
      <c r="BRJ4684" s="170"/>
      <c r="BRK4684" s="170"/>
      <c r="BRL4684" s="170"/>
      <c r="BRM4684" s="170"/>
      <c r="BRN4684" s="170"/>
      <c r="BRO4684" s="170"/>
      <c r="BRP4684" s="170"/>
      <c r="BRQ4684" s="170"/>
      <c r="BRR4684" s="170"/>
      <c r="BRS4684" s="170"/>
      <c r="BRT4684" s="170"/>
      <c r="BRU4684" s="170"/>
      <c r="BRV4684" s="170"/>
      <c r="BRW4684" s="170"/>
      <c r="BRX4684" s="170"/>
      <c r="BRY4684" s="170"/>
      <c r="BRZ4684" s="170"/>
      <c r="BSA4684" s="170"/>
      <c r="BSB4684" s="170"/>
      <c r="BSC4684" s="170"/>
      <c r="BSD4684" s="170"/>
      <c r="BSE4684" s="170"/>
      <c r="BSF4684" s="170"/>
      <c r="BSG4684" s="170"/>
      <c r="BSH4684" s="170"/>
      <c r="BSI4684" s="170"/>
      <c r="BSJ4684" s="170"/>
      <c r="BSK4684" s="170"/>
      <c r="BSL4684" s="170"/>
      <c r="BSM4684" s="170"/>
      <c r="BSN4684" s="170"/>
      <c r="BSO4684" s="170"/>
      <c r="BSP4684" s="170"/>
      <c r="BSQ4684" s="170"/>
      <c r="BSR4684" s="170"/>
      <c r="BSS4684" s="170"/>
      <c r="BST4684" s="170"/>
      <c r="BSU4684" s="170"/>
      <c r="BSV4684" s="170"/>
      <c r="BSW4684" s="170"/>
      <c r="BSX4684" s="170"/>
      <c r="BSY4684" s="170"/>
      <c r="BSZ4684" s="170"/>
      <c r="BTA4684" s="170"/>
      <c r="BTB4684" s="170"/>
      <c r="BTC4684" s="170"/>
      <c r="BTD4684" s="170"/>
      <c r="BTE4684" s="170"/>
      <c r="BTF4684" s="170"/>
      <c r="BTG4684" s="170"/>
      <c r="BTH4684" s="170"/>
      <c r="BTI4684" s="170"/>
      <c r="BTJ4684" s="170"/>
      <c r="BTK4684" s="170"/>
      <c r="BTL4684" s="170"/>
      <c r="BTM4684" s="170"/>
      <c r="BTN4684" s="170"/>
      <c r="BTO4684" s="170"/>
      <c r="BTP4684" s="170"/>
      <c r="BTQ4684" s="170"/>
      <c r="BTR4684" s="170"/>
      <c r="BTS4684" s="170"/>
      <c r="BTT4684" s="170"/>
      <c r="BTU4684" s="170"/>
      <c r="BTV4684" s="170"/>
      <c r="BTW4684" s="170"/>
      <c r="BTX4684" s="170"/>
      <c r="BTY4684" s="170"/>
      <c r="BTZ4684" s="170"/>
      <c r="BUA4684" s="170"/>
      <c r="BUB4684" s="170"/>
      <c r="BUC4684" s="170"/>
      <c r="BUD4684" s="170"/>
      <c r="BUE4684" s="170"/>
      <c r="BUF4684" s="170"/>
      <c r="BUG4684" s="170"/>
      <c r="BUH4684" s="170"/>
      <c r="BUI4684" s="170"/>
      <c r="BUJ4684" s="170"/>
      <c r="BUK4684" s="170"/>
      <c r="BUL4684" s="170"/>
      <c r="BUM4684" s="170"/>
      <c r="BUN4684" s="170"/>
      <c r="BUO4684" s="170"/>
      <c r="BUP4684" s="170"/>
      <c r="BUQ4684" s="170"/>
      <c r="BUR4684" s="170"/>
      <c r="BUS4684" s="170"/>
      <c r="BUT4684" s="170"/>
      <c r="BUU4684" s="170"/>
      <c r="BUV4684" s="170"/>
      <c r="BUW4684" s="170"/>
      <c r="BUX4684" s="170"/>
      <c r="BUY4684" s="170"/>
      <c r="BUZ4684" s="170"/>
      <c r="BVA4684" s="170"/>
      <c r="BVB4684" s="170"/>
      <c r="BVC4684" s="170"/>
      <c r="BVD4684" s="170"/>
      <c r="BVE4684" s="170"/>
      <c r="BVF4684" s="170"/>
      <c r="BVG4684" s="170"/>
      <c r="BVH4684" s="170"/>
      <c r="BVI4684" s="170"/>
      <c r="BVJ4684" s="170"/>
      <c r="BVK4684" s="170"/>
      <c r="BVL4684" s="170"/>
      <c r="BVM4684" s="170"/>
      <c r="BVN4684" s="170"/>
      <c r="BVO4684" s="170"/>
      <c r="BVP4684" s="170"/>
      <c r="BVQ4684" s="170"/>
      <c r="BVR4684" s="170"/>
      <c r="BVS4684" s="170"/>
      <c r="BVT4684" s="170"/>
      <c r="BVU4684" s="170"/>
      <c r="BVV4684" s="170"/>
      <c r="BVW4684" s="170"/>
      <c r="BVX4684" s="170"/>
      <c r="BVY4684" s="170"/>
      <c r="BVZ4684" s="170"/>
      <c r="BWA4684" s="170"/>
      <c r="BWB4684" s="170"/>
      <c r="BWC4684" s="170"/>
      <c r="BWD4684" s="170"/>
      <c r="BWE4684" s="170"/>
      <c r="BWF4684" s="170"/>
      <c r="BWG4684" s="170"/>
      <c r="BWH4684" s="170"/>
      <c r="BWI4684" s="170"/>
      <c r="BWJ4684" s="170"/>
      <c r="BWK4684" s="170"/>
      <c r="BWL4684" s="170"/>
      <c r="BWM4684" s="170"/>
      <c r="BWN4684" s="170"/>
      <c r="BWO4684" s="170"/>
      <c r="BWP4684" s="170"/>
      <c r="BWQ4684" s="170"/>
      <c r="BWR4684" s="170"/>
      <c r="BWS4684" s="170"/>
      <c r="BWT4684" s="170"/>
      <c r="BWU4684" s="170"/>
      <c r="BWV4684" s="170"/>
      <c r="BWW4684" s="170"/>
      <c r="BWX4684" s="170"/>
      <c r="BWY4684" s="170"/>
      <c r="BWZ4684" s="170"/>
      <c r="BXA4684" s="170"/>
      <c r="BXB4684" s="170"/>
      <c r="BXC4684" s="170"/>
      <c r="BXD4684" s="170"/>
      <c r="BXE4684" s="170"/>
      <c r="BXF4684" s="170"/>
      <c r="BXG4684" s="170"/>
      <c r="BXH4684" s="170"/>
      <c r="BXI4684" s="170"/>
      <c r="BXJ4684" s="170"/>
      <c r="BXK4684" s="170"/>
      <c r="BXL4684" s="170"/>
      <c r="BXM4684" s="170"/>
      <c r="BXN4684" s="170"/>
      <c r="BXO4684" s="170"/>
      <c r="BXP4684" s="170"/>
      <c r="BXQ4684" s="170"/>
      <c r="BXR4684" s="170"/>
      <c r="BXS4684" s="170"/>
      <c r="BXT4684" s="170"/>
      <c r="BXU4684" s="170"/>
      <c r="BXV4684" s="170"/>
      <c r="BXW4684" s="170"/>
      <c r="BXX4684" s="170"/>
      <c r="BXY4684" s="170"/>
      <c r="BXZ4684" s="170"/>
      <c r="BYA4684" s="170"/>
      <c r="BYB4684" s="170"/>
      <c r="BYC4684" s="170"/>
      <c r="BYD4684" s="170"/>
      <c r="BYE4684" s="170"/>
      <c r="BYF4684" s="170"/>
      <c r="BYG4684" s="170"/>
      <c r="BYH4684" s="170"/>
      <c r="BYI4684" s="170"/>
      <c r="BYJ4684" s="170"/>
      <c r="BYK4684" s="170"/>
      <c r="BYL4684" s="170"/>
      <c r="BYM4684" s="170"/>
      <c r="BYN4684" s="170"/>
      <c r="BYO4684" s="170"/>
      <c r="BYP4684" s="170"/>
      <c r="BYQ4684" s="170"/>
      <c r="BYR4684" s="170"/>
      <c r="BYS4684" s="170"/>
      <c r="BYT4684" s="170"/>
      <c r="BYU4684" s="170"/>
      <c r="BYV4684" s="170"/>
      <c r="BYW4684" s="170"/>
      <c r="BYX4684" s="170"/>
      <c r="BYY4684" s="170"/>
      <c r="BYZ4684" s="170"/>
      <c r="BZA4684" s="170"/>
      <c r="BZB4684" s="170"/>
      <c r="BZC4684" s="170"/>
      <c r="BZD4684" s="170"/>
      <c r="BZE4684" s="170"/>
      <c r="BZF4684" s="170"/>
      <c r="BZG4684" s="170"/>
      <c r="BZH4684" s="170"/>
      <c r="BZI4684" s="170"/>
      <c r="BZJ4684" s="170"/>
      <c r="BZK4684" s="170"/>
      <c r="BZL4684" s="170"/>
      <c r="BZM4684" s="170"/>
      <c r="BZN4684" s="170"/>
      <c r="BZO4684" s="170"/>
      <c r="BZP4684" s="170"/>
      <c r="BZQ4684" s="170"/>
      <c r="BZR4684" s="170"/>
      <c r="BZS4684" s="170"/>
      <c r="BZT4684" s="170"/>
      <c r="BZU4684" s="170"/>
      <c r="BZV4684" s="170"/>
      <c r="BZW4684" s="170"/>
      <c r="BZX4684" s="170"/>
      <c r="BZY4684" s="170"/>
      <c r="BZZ4684" s="170"/>
      <c r="CAA4684" s="170"/>
      <c r="CAB4684" s="170"/>
      <c r="CAC4684" s="170"/>
      <c r="CAD4684" s="170"/>
      <c r="CAE4684" s="170"/>
      <c r="CAF4684" s="170"/>
      <c r="CAG4684" s="170"/>
      <c r="CAH4684" s="170"/>
      <c r="CAI4684" s="170"/>
      <c r="CAJ4684" s="170"/>
      <c r="CAK4684" s="170"/>
      <c r="CAL4684" s="170"/>
      <c r="CAM4684" s="170"/>
      <c r="CAN4684" s="170"/>
      <c r="CAO4684" s="170"/>
      <c r="CAP4684" s="170"/>
      <c r="CAQ4684" s="170"/>
      <c r="CAR4684" s="170"/>
      <c r="CAS4684" s="170"/>
      <c r="CAT4684" s="170"/>
      <c r="CAU4684" s="170"/>
      <c r="CAV4684" s="170"/>
      <c r="CAW4684" s="170"/>
      <c r="CAX4684" s="170"/>
      <c r="CAY4684" s="170"/>
      <c r="CAZ4684" s="170"/>
      <c r="CBA4684" s="170"/>
      <c r="CBB4684" s="170"/>
      <c r="CBC4684" s="170"/>
      <c r="CBD4684" s="170"/>
      <c r="CBE4684" s="170"/>
      <c r="CBF4684" s="170"/>
      <c r="CBG4684" s="170"/>
      <c r="CBH4684" s="170"/>
      <c r="CBI4684" s="170"/>
      <c r="CBJ4684" s="170"/>
      <c r="CBK4684" s="170"/>
      <c r="CBL4684" s="170"/>
      <c r="CBM4684" s="170"/>
      <c r="CBN4684" s="170"/>
      <c r="CBO4684" s="170"/>
      <c r="CBP4684" s="170"/>
      <c r="CBQ4684" s="170"/>
      <c r="CBR4684" s="170"/>
      <c r="CBS4684" s="170"/>
      <c r="CBT4684" s="170"/>
      <c r="CBU4684" s="170"/>
      <c r="CBV4684" s="170"/>
      <c r="CBW4684" s="170"/>
      <c r="CBX4684" s="170"/>
      <c r="CBY4684" s="170"/>
      <c r="CBZ4684" s="170"/>
      <c r="CCA4684" s="170"/>
      <c r="CCB4684" s="170"/>
      <c r="CCC4684" s="170"/>
      <c r="CCD4684" s="170"/>
      <c r="CCE4684" s="170"/>
      <c r="CCF4684" s="170"/>
      <c r="CCG4684" s="170"/>
      <c r="CCH4684" s="170"/>
      <c r="CCI4684" s="170"/>
      <c r="CCJ4684" s="170"/>
      <c r="CCK4684" s="170"/>
      <c r="CCL4684" s="170"/>
      <c r="CCM4684" s="170"/>
      <c r="CCN4684" s="170"/>
      <c r="CCO4684" s="170"/>
      <c r="CCP4684" s="170"/>
      <c r="CCQ4684" s="170"/>
      <c r="CCR4684" s="170"/>
      <c r="CCS4684" s="170"/>
      <c r="CCT4684" s="170"/>
      <c r="CCU4684" s="170"/>
      <c r="CCV4684" s="170"/>
      <c r="CCW4684" s="170"/>
      <c r="CCX4684" s="170"/>
      <c r="CCY4684" s="170"/>
      <c r="CCZ4684" s="170"/>
      <c r="CDA4684" s="170"/>
      <c r="CDB4684" s="170"/>
      <c r="CDC4684" s="170"/>
      <c r="CDD4684" s="170"/>
      <c r="CDE4684" s="170"/>
      <c r="CDF4684" s="170"/>
      <c r="CDG4684" s="170"/>
      <c r="CDH4684" s="170"/>
      <c r="CDI4684" s="170"/>
      <c r="CDJ4684" s="170"/>
      <c r="CDK4684" s="170"/>
      <c r="CDL4684" s="170"/>
      <c r="CDM4684" s="170"/>
      <c r="CDN4684" s="170"/>
      <c r="CDO4684" s="170"/>
      <c r="CDP4684" s="170"/>
      <c r="CDQ4684" s="170"/>
      <c r="CDR4684" s="170"/>
      <c r="CDS4684" s="170"/>
      <c r="CDT4684" s="170"/>
      <c r="CDU4684" s="170"/>
      <c r="CDV4684" s="170"/>
      <c r="CDW4684" s="170"/>
      <c r="CDX4684" s="170"/>
      <c r="CDY4684" s="170"/>
      <c r="CDZ4684" s="170"/>
      <c r="CEA4684" s="170"/>
      <c r="CEB4684" s="170"/>
      <c r="CEC4684" s="170"/>
      <c r="CED4684" s="170"/>
      <c r="CEE4684" s="170"/>
      <c r="CEF4684" s="170"/>
      <c r="CEG4684" s="170"/>
      <c r="CEH4684" s="170"/>
      <c r="CEI4684" s="170"/>
      <c r="CEJ4684" s="170"/>
      <c r="CEK4684" s="170"/>
      <c r="CEL4684" s="170"/>
      <c r="CEM4684" s="170"/>
      <c r="CEN4684" s="170"/>
      <c r="CEO4684" s="170"/>
      <c r="CEP4684" s="170"/>
      <c r="CEQ4684" s="170"/>
      <c r="CER4684" s="170"/>
      <c r="CES4684" s="170"/>
      <c r="CET4684" s="170"/>
      <c r="CEU4684" s="170"/>
      <c r="CEV4684" s="170"/>
      <c r="CEW4684" s="170"/>
      <c r="CEX4684" s="170"/>
      <c r="CEY4684" s="170"/>
      <c r="CEZ4684" s="170"/>
      <c r="CFA4684" s="170"/>
      <c r="CFB4684" s="170"/>
      <c r="CFC4684" s="170"/>
      <c r="CFD4684" s="170"/>
      <c r="CFE4684" s="170"/>
      <c r="CFF4684" s="170"/>
      <c r="CFG4684" s="170"/>
      <c r="CFH4684" s="170"/>
      <c r="CFI4684" s="170"/>
      <c r="CFJ4684" s="170"/>
      <c r="CFK4684" s="170"/>
      <c r="CFL4684" s="170"/>
      <c r="CFM4684" s="170"/>
      <c r="CFN4684" s="170"/>
      <c r="CFO4684" s="170"/>
      <c r="CFP4684" s="170"/>
      <c r="CFQ4684" s="170"/>
      <c r="CFR4684" s="170"/>
      <c r="CFS4684" s="170"/>
      <c r="CFT4684" s="170"/>
      <c r="CFU4684" s="170"/>
      <c r="CFV4684" s="170"/>
      <c r="CFW4684" s="170"/>
      <c r="CFX4684" s="170"/>
      <c r="CFY4684" s="170"/>
      <c r="CFZ4684" s="170"/>
      <c r="CGA4684" s="170"/>
      <c r="CGB4684" s="170"/>
      <c r="CGC4684" s="170"/>
      <c r="CGD4684" s="170"/>
      <c r="CGE4684" s="170"/>
      <c r="CGF4684" s="170"/>
      <c r="CGG4684" s="170"/>
      <c r="CGH4684" s="170"/>
      <c r="CGI4684" s="170"/>
      <c r="CGJ4684" s="170"/>
      <c r="CGK4684" s="170"/>
      <c r="CGL4684" s="170"/>
      <c r="CGM4684" s="170"/>
      <c r="CGN4684" s="170"/>
      <c r="CGO4684" s="170"/>
      <c r="CGP4684" s="170"/>
      <c r="CGQ4684" s="170"/>
      <c r="CGR4684" s="170"/>
      <c r="CGS4684" s="170"/>
      <c r="CGT4684" s="170"/>
      <c r="CGU4684" s="170"/>
      <c r="CGV4684" s="170"/>
      <c r="CGW4684" s="170"/>
      <c r="CGX4684" s="170"/>
      <c r="CGY4684" s="170"/>
      <c r="CGZ4684" s="170"/>
      <c r="CHA4684" s="170"/>
      <c r="CHB4684" s="170"/>
      <c r="CHC4684" s="170"/>
      <c r="CHD4684" s="170"/>
      <c r="CHE4684" s="170"/>
      <c r="CHF4684" s="170"/>
      <c r="CHG4684" s="170"/>
      <c r="CHH4684" s="170"/>
      <c r="CHI4684" s="170"/>
      <c r="CHJ4684" s="170"/>
      <c r="CHK4684" s="170"/>
      <c r="CHL4684" s="170"/>
      <c r="CHM4684" s="170"/>
      <c r="CHN4684" s="170"/>
      <c r="CHO4684" s="170"/>
      <c r="CHP4684" s="170"/>
      <c r="CHQ4684" s="170"/>
      <c r="CHR4684" s="170"/>
      <c r="CHS4684" s="170"/>
      <c r="CHT4684" s="170"/>
      <c r="CHU4684" s="170"/>
      <c r="CHV4684" s="170"/>
      <c r="CHW4684" s="170"/>
      <c r="CHX4684" s="170"/>
      <c r="CHY4684" s="170"/>
      <c r="CHZ4684" s="170"/>
      <c r="CIA4684" s="170"/>
      <c r="CIB4684" s="170"/>
      <c r="CIC4684" s="170"/>
      <c r="CID4684" s="170"/>
      <c r="CIE4684" s="170"/>
      <c r="CIF4684" s="170"/>
      <c r="CIG4684" s="170"/>
      <c r="CIH4684" s="170"/>
      <c r="CII4684" s="170"/>
      <c r="CIJ4684" s="170"/>
      <c r="CIK4684" s="170"/>
      <c r="CIL4684" s="170"/>
      <c r="CIM4684" s="170"/>
      <c r="CIN4684" s="170"/>
      <c r="CIO4684" s="170"/>
      <c r="CIP4684" s="170"/>
      <c r="CIQ4684" s="170"/>
      <c r="CIR4684" s="170"/>
      <c r="CIS4684" s="170"/>
      <c r="CIT4684" s="170"/>
      <c r="CIU4684" s="170"/>
      <c r="CIV4684" s="170"/>
      <c r="CIW4684" s="170"/>
      <c r="CIX4684" s="170"/>
      <c r="CIY4684" s="170"/>
      <c r="CIZ4684" s="170"/>
      <c r="CJA4684" s="170"/>
      <c r="CJB4684" s="170"/>
      <c r="CJC4684" s="170"/>
      <c r="CJD4684" s="170"/>
      <c r="CJE4684" s="170"/>
      <c r="CJF4684" s="170"/>
      <c r="CJG4684" s="170"/>
      <c r="CJH4684" s="170"/>
      <c r="CJI4684" s="170"/>
      <c r="CJJ4684" s="170"/>
      <c r="CJK4684" s="170"/>
      <c r="CJL4684" s="170"/>
      <c r="CJM4684" s="170"/>
      <c r="CJN4684" s="170"/>
      <c r="CJO4684" s="170"/>
      <c r="CJP4684" s="170"/>
      <c r="CJQ4684" s="170"/>
      <c r="CJR4684" s="170"/>
      <c r="CJS4684" s="170"/>
      <c r="CJT4684" s="170"/>
      <c r="CJU4684" s="170"/>
      <c r="CJV4684" s="170"/>
      <c r="CJW4684" s="170"/>
      <c r="CJX4684" s="170"/>
      <c r="CJY4684" s="170"/>
      <c r="CJZ4684" s="170"/>
      <c r="CKA4684" s="170"/>
      <c r="CKB4684" s="170"/>
      <c r="CKC4684" s="170"/>
      <c r="CKD4684" s="170"/>
      <c r="CKE4684" s="170"/>
      <c r="CKF4684" s="170"/>
      <c r="CKG4684" s="170"/>
      <c r="CKH4684" s="170"/>
      <c r="CKI4684" s="170"/>
      <c r="CKJ4684" s="170"/>
      <c r="CKK4684" s="170"/>
      <c r="CKL4684" s="170"/>
      <c r="CKM4684" s="170"/>
      <c r="CKN4684" s="170"/>
      <c r="CKO4684" s="170"/>
      <c r="CKP4684" s="170"/>
      <c r="CKQ4684" s="170"/>
      <c r="CKR4684" s="170"/>
      <c r="CKS4684" s="170"/>
      <c r="CKT4684" s="170"/>
      <c r="CKU4684" s="170"/>
      <c r="CKV4684" s="170"/>
      <c r="CKW4684" s="170"/>
      <c r="CKX4684" s="170"/>
      <c r="CKY4684" s="170"/>
      <c r="CKZ4684" s="170"/>
      <c r="CLA4684" s="170"/>
      <c r="CLB4684" s="170"/>
      <c r="CLC4684" s="170"/>
      <c r="CLD4684" s="170"/>
      <c r="CLE4684" s="170"/>
      <c r="CLF4684" s="170"/>
      <c r="CLG4684" s="170"/>
      <c r="CLH4684" s="170"/>
      <c r="CLI4684" s="170"/>
      <c r="CLJ4684" s="170"/>
      <c r="CLK4684" s="170"/>
      <c r="CLL4684" s="170"/>
      <c r="CLM4684" s="170"/>
      <c r="CLN4684" s="170"/>
      <c r="CLO4684" s="170"/>
      <c r="CLP4684" s="170"/>
      <c r="CLQ4684" s="170"/>
      <c r="CLR4684" s="170"/>
      <c r="CLS4684" s="170"/>
      <c r="CLT4684" s="170"/>
      <c r="CLU4684" s="170"/>
      <c r="CLV4684" s="170"/>
      <c r="CLW4684" s="170"/>
      <c r="CLX4684" s="170"/>
      <c r="CLY4684" s="170"/>
      <c r="CLZ4684" s="170"/>
      <c r="CMA4684" s="170"/>
      <c r="CMB4684" s="170"/>
      <c r="CMC4684" s="170"/>
      <c r="CMD4684" s="170"/>
      <c r="CME4684" s="170"/>
      <c r="CMF4684" s="170"/>
      <c r="CMG4684" s="170"/>
      <c r="CMH4684" s="170"/>
      <c r="CMI4684" s="170"/>
      <c r="CMJ4684" s="170"/>
      <c r="CMK4684" s="170"/>
      <c r="CML4684" s="170"/>
      <c r="CMM4684" s="170"/>
      <c r="CMN4684" s="170"/>
      <c r="CMO4684" s="170"/>
      <c r="CMP4684" s="170"/>
      <c r="CMQ4684" s="170"/>
      <c r="CMR4684" s="170"/>
      <c r="CMS4684" s="170"/>
      <c r="CMT4684" s="170"/>
      <c r="CMU4684" s="170"/>
      <c r="CMV4684" s="170"/>
      <c r="CMW4684" s="170"/>
      <c r="CMX4684" s="170"/>
      <c r="CMY4684" s="170"/>
      <c r="CMZ4684" s="170"/>
      <c r="CNA4684" s="170"/>
      <c r="CNB4684" s="170"/>
      <c r="CNC4684" s="170"/>
      <c r="CND4684" s="170"/>
      <c r="CNE4684" s="170"/>
      <c r="CNF4684" s="170"/>
      <c r="CNG4684" s="170"/>
      <c r="CNH4684" s="170"/>
      <c r="CNI4684" s="170"/>
      <c r="CNJ4684" s="170"/>
      <c r="CNK4684" s="170"/>
      <c r="CNL4684" s="170"/>
      <c r="CNM4684" s="170"/>
      <c r="CNN4684" s="170"/>
      <c r="CNO4684" s="170"/>
      <c r="CNP4684" s="170"/>
      <c r="CNQ4684" s="170"/>
      <c r="CNR4684" s="170"/>
      <c r="CNS4684" s="170"/>
      <c r="CNT4684" s="170"/>
      <c r="CNU4684" s="170"/>
      <c r="CNV4684" s="170"/>
      <c r="CNW4684" s="170"/>
      <c r="CNX4684" s="170"/>
      <c r="CNY4684" s="170"/>
      <c r="CNZ4684" s="170"/>
      <c r="COA4684" s="170"/>
      <c r="COB4684" s="170"/>
      <c r="COC4684" s="170"/>
      <c r="COD4684" s="170"/>
      <c r="COE4684" s="170"/>
      <c r="COF4684" s="170"/>
      <c r="COG4684" s="170"/>
      <c r="COH4684" s="170"/>
      <c r="COI4684" s="170"/>
      <c r="COJ4684" s="170"/>
      <c r="COK4684" s="170"/>
      <c r="COL4684" s="170"/>
      <c r="COM4684" s="170"/>
      <c r="CON4684" s="170"/>
      <c r="COO4684" s="170"/>
      <c r="COP4684" s="170"/>
      <c r="COQ4684" s="170"/>
      <c r="COR4684" s="170"/>
      <c r="COS4684" s="170"/>
      <c r="COT4684" s="170"/>
      <c r="COU4684" s="170"/>
      <c r="COV4684" s="170"/>
      <c r="COW4684" s="170"/>
      <c r="COX4684" s="170"/>
      <c r="COY4684" s="170"/>
      <c r="COZ4684" s="170"/>
      <c r="CPA4684" s="170"/>
      <c r="CPB4684" s="170"/>
      <c r="CPC4684" s="170"/>
      <c r="CPD4684" s="170"/>
      <c r="CPE4684" s="170"/>
      <c r="CPF4684" s="170"/>
      <c r="CPG4684" s="170"/>
      <c r="CPH4684" s="170"/>
      <c r="CPI4684" s="170"/>
      <c r="CPJ4684" s="170"/>
      <c r="CPK4684" s="170"/>
      <c r="CPL4684" s="170"/>
      <c r="CPM4684" s="170"/>
      <c r="CPN4684" s="170"/>
      <c r="CPO4684" s="170"/>
      <c r="CPP4684" s="170"/>
      <c r="CPQ4684" s="170"/>
      <c r="CPR4684" s="170"/>
      <c r="CPS4684" s="170"/>
      <c r="CPT4684" s="170"/>
      <c r="CPU4684" s="170"/>
      <c r="CPV4684" s="170"/>
      <c r="CPW4684" s="170"/>
      <c r="CPX4684" s="170"/>
      <c r="CPY4684" s="170"/>
      <c r="CPZ4684" s="170"/>
      <c r="CQA4684" s="170"/>
      <c r="CQB4684" s="170"/>
      <c r="CQC4684" s="170"/>
      <c r="CQD4684" s="170"/>
      <c r="CQE4684" s="170"/>
      <c r="CQF4684" s="170"/>
      <c r="CQG4684" s="170"/>
      <c r="CQH4684" s="170"/>
      <c r="CQI4684" s="170"/>
      <c r="CQJ4684" s="170"/>
      <c r="CQK4684" s="170"/>
      <c r="CQL4684" s="170"/>
      <c r="CQM4684" s="170"/>
      <c r="CQN4684" s="170"/>
      <c r="CQO4684" s="170"/>
      <c r="CQP4684" s="170"/>
      <c r="CQQ4684" s="170"/>
      <c r="CQR4684" s="170"/>
      <c r="CQS4684" s="170"/>
      <c r="CQT4684" s="170"/>
      <c r="CQU4684" s="170"/>
      <c r="CQV4684" s="170"/>
      <c r="CQW4684" s="170"/>
      <c r="CQX4684" s="170"/>
      <c r="CQY4684" s="170"/>
      <c r="CQZ4684" s="170"/>
      <c r="CRA4684" s="170"/>
      <c r="CRB4684" s="170"/>
      <c r="CRC4684" s="170"/>
      <c r="CRD4684" s="170"/>
      <c r="CRE4684" s="170"/>
      <c r="CRF4684" s="170"/>
      <c r="CRG4684" s="170"/>
      <c r="CRH4684" s="170"/>
      <c r="CRI4684" s="170"/>
      <c r="CRJ4684" s="170"/>
      <c r="CRK4684" s="170"/>
      <c r="CRL4684" s="170"/>
      <c r="CRM4684" s="170"/>
      <c r="CRN4684" s="170"/>
      <c r="CRO4684" s="170"/>
      <c r="CRP4684" s="170"/>
      <c r="CRQ4684" s="170"/>
      <c r="CRR4684" s="170"/>
      <c r="CRS4684" s="170"/>
      <c r="CRT4684" s="170"/>
      <c r="CRU4684" s="170"/>
      <c r="CRV4684" s="170"/>
      <c r="CRW4684" s="170"/>
      <c r="CRX4684" s="170"/>
      <c r="CRY4684" s="170"/>
      <c r="CRZ4684" s="170"/>
      <c r="CSA4684" s="170"/>
      <c r="CSB4684" s="170"/>
      <c r="CSC4684" s="170"/>
      <c r="CSD4684" s="170"/>
      <c r="CSE4684" s="170"/>
      <c r="CSF4684" s="170"/>
      <c r="CSG4684" s="170"/>
      <c r="CSH4684" s="170"/>
      <c r="CSI4684" s="170"/>
      <c r="CSJ4684" s="170"/>
      <c r="CSK4684" s="170"/>
      <c r="CSL4684" s="170"/>
      <c r="CSM4684" s="170"/>
      <c r="CSN4684" s="170"/>
      <c r="CSO4684" s="170"/>
      <c r="CSP4684" s="170"/>
      <c r="CSQ4684" s="170"/>
      <c r="CSR4684" s="170"/>
      <c r="CSS4684" s="170"/>
      <c r="CST4684" s="170"/>
      <c r="CSU4684" s="170"/>
      <c r="CSV4684" s="170"/>
      <c r="CSW4684" s="170"/>
      <c r="CSX4684" s="170"/>
      <c r="CSY4684" s="170"/>
      <c r="CSZ4684" s="170"/>
      <c r="CTA4684" s="170"/>
      <c r="CTB4684" s="170"/>
      <c r="CTC4684" s="170"/>
      <c r="CTD4684" s="170"/>
      <c r="CTE4684" s="170"/>
      <c r="CTF4684" s="170"/>
      <c r="CTG4684" s="170"/>
      <c r="CTH4684" s="170"/>
      <c r="CTI4684" s="170"/>
      <c r="CTJ4684" s="170"/>
      <c r="CTK4684" s="170"/>
      <c r="CTL4684" s="170"/>
      <c r="CTM4684" s="170"/>
      <c r="CTN4684" s="170"/>
      <c r="CTO4684" s="170"/>
      <c r="CTP4684" s="170"/>
      <c r="CTQ4684" s="170"/>
      <c r="CTR4684" s="170"/>
      <c r="CTS4684" s="170"/>
      <c r="CTT4684" s="170"/>
      <c r="CTU4684" s="170"/>
      <c r="CTV4684" s="170"/>
      <c r="CTW4684" s="170"/>
      <c r="CTX4684" s="170"/>
      <c r="CTY4684" s="170"/>
      <c r="CTZ4684" s="170"/>
      <c r="CUA4684" s="170"/>
      <c r="CUB4684" s="170"/>
      <c r="CUC4684" s="170"/>
      <c r="CUD4684" s="170"/>
      <c r="CUE4684" s="170"/>
      <c r="CUF4684" s="170"/>
      <c r="CUG4684" s="170"/>
      <c r="CUH4684" s="170"/>
      <c r="CUI4684" s="170"/>
      <c r="CUJ4684" s="170"/>
      <c r="CUK4684" s="170"/>
      <c r="CUL4684" s="170"/>
      <c r="CUM4684" s="170"/>
      <c r="CUN4684" s="170"/>
      <c r="CUO4684" s="170"/>
      <c r="CUP4684" s="170"/>
      <c r="CUQ4684" s="170"/>
      <c r="CUR4684" s="170"/>
      <c r="CUS4684" s="170"/>
      <c r="CUT4684" s="170"/>
      <c r="CUU4684" s="170"/>
      <c r="CUV4684" s="170"/>
      <c r="CUW4684" s="170"/>
      <c r="CUX4684" s="170"/>
      <c r="CUY4684" s="170"/>
      <c r="CUZ4684" s="170"/>
      <c r="CVA4684" s="170"/>
      <c r="CVB4684" s="170"/>
      <c r="CVC4684" s="170"/>
      <c r="CVD4684" s="170"/>
      <c r="CVE4684" s="170"/>
      <c r="CVF4684" s="170"/>
      <c r="CVG4684" s="170"/>
      <c r="CVH4684" s="170"/>
      <c r="CVI4684" s="170"/>
      <c r="CVJ4684" s="170"/>
      <c r="CVK4684" s="170"/>
      <c r="CVL4684" s="170"/>
      <c r="CVM4684" s="170"/>
      <c r="CVN4684" s="170"/>
      <c r="CVO4684" s="170"/>
      <c r="CVP4684" s="170"/>
      <c r="CVQ4684" s="170"/>
      <c r="CVR4684" s="170"/>
      <c r="CVS4684" s="170"/>
      <c r="CVT4684" s="170"/>
      <c r="CVU4684" s="170"/>
      <c r="CVV4684" s="170"/>
      <c r="CVW4684" s="170"/>
      <c r="CVX4684" s="170"/>
      <c r="CVY4684" s="170"/>
      <c r="CVZ4684" s="170"/>
      <c r="CWA4684" s="170"/>
      <c r="CWB4684" s="170"/>
      <c r="CWC4684" s="170"/>
      <c r="CWD4684" s="170"/>
      <c r="CWE4684" s="170"/>
      <c r="CWF4684" s="170"/>
      <c r="CWG4684" s="170"/>
      <c r="CWH4684" s="170"/>
      <c r="CWI4684" s="170"/>
      <c r="CWJ4684" s="170"/>
      <c r="CWK4684" s="170"/>
      <c r="CWL4684" s="170"/>
      <c r="CWM4684" s="170"/>
      <c r="CWN4684" s="170"/>
      <c r="CWO4684" s="170"/>
      <c r="CWP4684" s="170"/>
      <c r="CWQ4684" s="170"/>
      <c r="CWR4684" s="170"/>
      <c r="CWS4684" s="170"/>
      <c r="CWT4684" s="170"/>
      <c r="CWU4684" s="170"/>
      <c r="CWV4684" s="170"/>
      <c r="CWW4684" s="170"/>
      <c r="CWX4684" s="170"/>
      <c r="CWY4684" s="170"/>
      <c r="CWZ4684" s="170"/>
      <c r="CXA4684" s="170"/>
      <c r="CXB4684" s="170"/>
      <c r="CXC4684" s="170"/>
      <c r="CXD4684" s="170"/>
      <c r="CXE4684" s="170"/>
      <c r="CXF4684" s="170"/>
      <c r="CXG4684" s="170"/>
      <c r="CXH4684" s="170"/>
      <c r="CXI4684" s="170"/>
      <c r="CXJ4684" s="170"/>
      <c r="CXK4684" s="170"/>
      <c r="CXL4684" s="170"/>
      <c r="CXM4684" s="170"/>
      <c r="CXN4684" s="170"/>
      <c r="CXO4684" s="170"/>
      <c r="CXP4684" s="170"/>
      <c r="CXQ4684" s="170"/>
      <c r="CXR4684" s="170"/>
      <c r="CXS4684" s="170"/>
      <c r="CXT4684" s="170"/>
      <c r="CXU4684" s="170"/>
      <c r="CXV4684" s="170"/>
      <c r="CXW4684" s="170"/>
      <c r="CXX4684" s="170"/>
      <c r="CXY4684" s="170"/>
      <c r="CXZ4684" s="170"/>
      <c r="CYA4684" s="170"/>
      <c r="CYB4684" s="170"/>
      <c r="CYC4684" s="170"/>
      <c r="CYD4684" s="170"/>
      <c r="CYE4684" s="170"/>
      <c r="CYF4684" s="170"/>
      <c r="CYG4684" s="170"/>
      <c r="CYH4684" s="170"/>
      <c r="CYI4684" s="170"/>
      <c r="CYJ4684" s="170"/>
      <c r="CYK4684" s="170"/>
      <c r="CYL4684" s="170"/>
      <c r="CYM4684" s="170"/>
      <c r="CYN4684" s="170"/>
      <c r="CYO4684" s="170"/>
      <c r="CYP4684" s="170"/>
      <c r="CYQ4684" s="170"/>
      <c r="CYR4684" s="170"/>
      <c r="CYS4684" s="170"/>
      <c r="CYT4684" s="170"/>
      <c r="CYU4684" s="170"/>
      <c r="CYV4684" s="170"/>
      <c r="CYW4684" s="170"/>
      <c r="CYX4684" s="170"/>
      <c r="CYY4684" s="170"/>
      <c r="CYZ4684" s="170"/>
      <c r="CZA4684" s="170"/>
      <c r="CZB4684" s="170"/>
      <c r="CZC4684" s="170"/>
      <c r="CZD4684" s="170"/>
      <c r="CZE4684" s="170"/>
      <c r="CZF4684" s="170"/>
      <c r="CZG4684" s="170"/>
      <c r="CZH4684" s="170"/>
      <c r="CZI4684" s="170"/>
      <c r="CZJ4684" s="170"/>
      <c r="CZK4684" s="170"/>
      <c r="CZL4684" s="170"/>
      <c r="CZM4684" s="170"/>
      <c r="CZN4684" s="170"/>
      <c r="CZO4684" s="170"/>
      <c r="CZP4684" s="170"/>
      <c r="CZQ4684" s="170"/>
      <c r="CZR4684" s="170"/>
      <c r="CZS4684" s="170"/>
      <c r="CZT4684" s="170"/>
      <c r="CZU4684" s="170"/>
      <c r="CZV4684" s="170"/>
      <c r="CZW4684" s="170"/>
      <c r="CZX4684" s="170"/>
      <c r="CZY4684" s="170"/>
      <c r="CZZ4684" s="170"/>
      <c r="DAA4684" s="170"/>
      <c r="DAB4684" s="170"/>
      <c r="DAC4684" s="170"/>
      <c r="DAD4684" s="170"/>
      <c r="DAE4684" s="170"/>
      <c r="DAF4684" s="170"/>
      <c r="DAG4684" s="170"/>
      <c r="DAH4684" s="170"/>
      <c r="DAI4684" s="170"/>
      <c r="DAJ4684" s="170"/>
      <c r="DAK4684" s="170"/>
      <c r="DAL4684" s="170"/>
      <c r="DAM4684" s="170"/>
      <c r="DAN4684" s="170"/>
      <c r="DAO4684" s="170"/>
      <c r="DAP4684" s="170"/>
      <c r="DAQ4684" s="170"/>
      <c r="DAR4684" s="170"/>
      <c r="DAS4684" s="170"/>
      <c r="DAT4684" s="170"/>
      <c r="DAU4684" s="170"/>
      <c r="DAV4684" s="170"/>
      <c r="DAW4684" s="170"/>
      <c r="DAX4684" s="170"/>
      <c r="DAY4684" s="170"/>
      <c r="DAZ4684" s="170"/>
      <c r="DBA4684" s="170"/>
      <c r="DBB4684" s="170"/>
      <c r="DBC4684" s="170"/>
      <c r="DBD4684" s="170"/>
      <c r="DBE4684" s="170"/>
      <c r="DBF4684" s="170"/>
      <c r="DBG4684" s="170"/>
      <c r="DBH4684" s="170"/>
      <c r="DBI4684" s="170"/>
      <c r="DBJ4684" s="170"/>
      <c r="DBK4684" s="170"/>
      <c r="DBL4684" s="170"/>
      <c r="DBM4684" s="170"/>
      <c r="DBN4684" s="170"/>
      <c r="DBO4684" s="170"/>
      <c r="DBP4684" s="170"/>
      <c r="DBQ4684" s="170"/>
      <c r="DBR4684" s="170"/>
      <c r="DBS4684" s="170"/>
      <c r="DBT4684" s="170"/>
      <c r="DBU4684" s="170"/>
      <c r="DBV4684" s="170"/>
      <c r="DBW4684" s="170"/>
      <c r="DBX4684" s="170"/>
      <c r="DBY4684" s="170"/>
      <c r="DBZ4684" s="170"/>
      <c r="DCA4684" s="170"/>
      <c r="DCB4684" s="170"/>
      <c r="DCC4684" s="170"/>
      <c r="DCD4684" s="170"/>
      <c r="DCE4684" s="170"/>
      <c r="DCF4684" s="170"/>
      <c r="DCG4684" s="170"/>
      <c r="DCH4684" s="170"/>
      <c r="DCI4684" s="170"/>
      <c r="DCJ4684" s="170"/>
      <c r="DCK4684" s="170"/>
      <c r="DCL4684" s="170"/>
      <c r="DCM4684" s="170"/>
      <c r="DCN4684" s="170"/>
      <c r="DCO4684" s="170"/>
      <c r="DCP4684" s="170"/>
      <c r="DCQ4684" s="170"/>
      <c r="DCR4684" s="170"/>
      <c r="DCS4684" s="170"/>
      <c r="DCT4684" s="170"/>
      <c r="DCU4684" s="170"/>
      <c r="DCV4684" s="170"/>
      <c r="DCW4684" s="170"/>
      <c r="DCX4684" s="170"/>
      <c r="DCY4684" s="170"/>
      <c r="DCZ4684" s="170"/>
      <c r="DDA4684" s="170"/>
      <c r="DDB4684" s="170"/>
      <c r="DDC4684" s="170"/>
      <c r="DDD4684" s="170"/>
      <c r="DDE4684" s="170"/>
      <c r="DDF4684" s="170"/>
      <c r="DDG4684" s="170"/>
      <c r="DDH4684" s="170"/>
      <c r="DDI4684" s="170"/>
      <c r="DDJ4684" s="170"/>
      <c r="DDK4684" s="170"/>
      <c r="DDL4684" s="170"/>
      <c r="DDM4684" s="170"/>
      <c r="DDN4684" s="170"/>
      <c r="DDO4684" s="170"/>
      <c r="DDP4684" s="170"/>
      <c r="DDQ4684" s="170"/>
      <c r="DDR4684" s="170"/>
      <c r="DDS4684" s="170"/>
      <c r="DDT4684" s="170"/>
      <c r="DDU4684" s="170"/>
      <c r="DDV4684" s="170"/>
      <c r="DDW4684" s="170"/>
      <c r="DDX4684" s="170"/>
      <c r="DDY4684" s="170"/>
      <c r="DDZ4684" s="170"/>
      <c r="DEA4684" s="170"/>
      <c r="DEB4684" s="170"/>
      <c r="DEC4684" s="170"/>
      <c r="DED4684" s="170"/>
      <c r="DEE4684" s="170"/>
      <c r="DEF4684" s="170"/>
      <c r="DEG4684" s="170"/>
      <c r="DEH4684" s="170"/>
      <c r="DEI4684" s="170"/>
      <c r="DEJ4684" s="170"/>
      <c r="DEK4684" s="170"/>
      <c r="DEL4684" s="170"/>
      <c r="DEM4684" s="170"/>
      <c r="DEN4684" s="170"/>
      <c r="DEO4684" s="170"/>
      <c r="DEP4684" s="170"/>
      <c r="DEQ4684" s="170"/>
      <c r="DER4684" s="170"/>
      <c r="DES4684" s="170"/>
      <c r="DET4684" s="170"/>
      <c r="DEU4684" s="170"/>
      <c r="DEV4684" s="170"/>
      <c r="DEW4684" s="170"/>
      <c r="DEX4684" s="170"/>
      <c r="DEY4684" s="170"/>
      <c r="DEZ4684" s="170"/>
      <c r="DFA4684" s="170"/>
      <c r="DFB4684" s="170"/>
      <c r="DFC4684" s="170"/>
      <c r="DFD4684" s="170"/>
      <c r="DFE4684" s="170"/>
      <c r="DFF4684" s="170"/>
      <c r="DFG4684" s="170"/>
      <c r="DFH4684" s="170"/>
      <c r="DFI4684" s="170"/>
      <c r="DFJ4684" s="170"/>
      <c r="DFK4684" s="170"/>
      <c r="DFL4684" s="170"/>
      <c r="DFM4684" s="170"/>
      <c r="DFN4684" s="170"/>
      <c r="DFO4684" s="170"/>
      <c r="DFP4684" s="170"/>
      <c r="DFQ4684" s="170"/>
      <c r="DFR4684" s="170"/>
      <c r="DFS4684" s="170"/>
      <c r="DFT4684" s="170"/>
      <c r="DFU4684" s="170"/>
      <c r="DFV4684" s="170"/>
      <c r="DFW4684" s="170"/>
      <c r="DFX4684" s="170"/>
      <c r="DFY4684" s="170"/>
      <c r="DFZ4684" s="170"/>
      <c r="DGA4684" s="170"/>
      <c r="DGB4684" s="170"/>
      <c r="DGC4684" s="170"/>
      <c r="DGD4684" s="170"/>
      <c r="DGE4684" s="170"/>
      <c r="DGF4684" s="170"/>
      <c r="DGG4684" s="170"/>
      <c r="DGH4684" s="170"/>
      <c r="DGI4684" s="170"/>
      <c r="DGJ4684" s="170"/>
      <c r="DGK4684" s="170"/>
      <c r="DGL4684" s="170"/>
      <c r="DGM4684" s="170"/>
      <c r="DGN4684" s="170"/>
      <c r="DGO4684" s="170"/>
      <c r="DGP4684" s="170"/>
      <c r="DGQ4684" s="170"/>
      <c r="DGR4684" s="170"/>
      <c r="DGS4684" s="170"/>
      <c r="DGT4684" s="170"/>
      <c r="DGU4684" s="170"/>
      <c r="DGV4684" s="170"/>
      <c r="DGW4684" s="170"/>
      <c r="DGX4684" s="170"/>
      <c r="DGY4684" s="170"/>
      <c r="DGZ4684" s="170"/>
      <c r="DHA4684" s="170"/>
      <c r="DHB4684" s="170"/>
      <c r="DHC4684" s="170"/>
      <c r="DHD4684" s="170"/>
      <c r="DHE4684" s="170"/>
      <c r="DHF4684" s="170"/>
      <c r="DHG4684" s="170"/>
      <c r="DHH4684" s="170"/>
      <c r="DHI4684" s="170"/>
      <c r="DHJ4684" s="170"/>
      <c r="DHK4684" s="170"/>
      <c r="DHL4684" s="170"/>
      <c r="DHM4684" s="170"/>
      <c r="DHN4684" s="170"/>
      <c r="DHO4684" s="170"/>
      <c r="DHP4684" s="170"/>
      <c r="DHQ4684" s="170"/>
      <c r="DHR4684" s="170"/>
      <c r="DHS4684" s="170"/>
      <c r="DHT4684" s="170"/>
      <c r="DHU4684" s="170"/>
      <c r="DHV4684" s="170"/>
      <c r="DHW4684" s="170"/>
      <c r="DHX4684" s="170"/>
      <c r="DHY4684" s="170"/>
      <c r="DHZ4684" s="170"/>
      <c r="DIA4684" s="170"/>
      <c r="DIB4684" s="170"/>
      <c r="DIC4684" s="170"/>
      <c r="DID4684" s="170"/>
      <c r="DIE4684" s="170"/>
      <c r="DIF4684" s="170"/>
      <c r="DIG4684" s="170"/>
      <c r="DIH4684" s="170"/>
      <c r="DII4684" s="170"/>
      <c r="DIJ4684" s="170"/>
      <c r="DIK4684" s="170"/>
      <c r="DIL4684" s="170"/>
      <c r="DIM4684" s="170"/>
      <c r="DIN4684" s="170"/>
      <c r="DIO4684" s="170"/>
      <c r="DIP4684" s="170"/>
      <c r="DIQ4684" s="170"/>
      <c r="DIR4684" s="170"/>
      <c r="DIS4684" s="170"/>
      <c r="DIT4684" s="170"/>
      <c r="DIU4684" s="170"/>
      <c r="DIV4684" s="170"/>
      <c r="DIW4684" s="170"/>
      <c r="DIX4684" s="170"/>
      <c r="DIY4684" s="170"/>
      <c r="DIZ4684" s="170"/>
      <c r="DJA4684" s="170"/>
      <c r="DJB4684" s="170"/>
      <c r="DJC4684" s="170"/>
      <c r="DJD4684" s="170"/>
      <c r="DJE4684" s="170"/>
      <c r="DJF4684" s="170"/>
      <c r="DJG4684" s="170"/>
      <c r="DJH4684" s="170"/>
      <c r="DJI4684" s="170"/>
      <c r="DJJ4684" s="170"/>
      <c r="DJK4684" s="170"/>
      <c r="DJL4684" s="170"/>
      <c r="DJM4684" s="170"/>
      <c r="DJN4684" s="170"/>
      <c r="DJO4684" s="170"/>
      <c r="DJP4684" s="170"/>
      <c r="DJQ4684" s="170"/>
      <c r="DJR4684" s="170"/>
      <c r="DJS4684" s="170"/>
      <c r="DJT4684" s="170"/>
      <c r="DJU4684" s="170"/>
      <c r="DJV4684" s="170"/>
      <c r="DJW4684" s="170"/>
      <c r="DJX4684" s="170"/>
      <c r="DJY4684" s="170"/>
      <c r="DJZ4684" s="170"/>
      <c r="DKA4684" s="170"/>
      <c r="DKB4684" s="170"/>
      <c r="DKC4684" s="170"/>
      <c r="DKD4684" s="170"/>
      <c r="DKE4684" s="170"/>
      <c r="DKF4684" s="170"/>
      <c r="DKG4684" s="170"/>
      <c r="DKH4684" s="170"/>
      <c r="DKI4684" s="170"/>
      <c r="DKJ4684" s="170"/>
      <c r="DKK4684" s="170"/>
      <c r="DKL4684" s="170"/>
      <c r="DKM4684" s="170"/>
      <c r="DKN4684" s="170"/>
      <c r="DKO4684" s="170"/>
      <c r="DKP4684" s="170"/>
      <c r="DKQ4684" s="170"/>
      <c r="DKR4684" s="170"/>
      <c r="DKS4684" s="170"/>
      <c r="DKT4684" s="170"/>
      <c r="DKU4684" s="170"/>
      <c r="DKV4684" s="170"/>
      <c r="DKW4684" s="170"/>
      <c r="DKX4684" s="170"/>
      <c r="DKY4684" s="170"/>
      <c r="DKZ4684" s="170"/>
      <c r="DLA4684" s="170"/>
      <c r="DLB4684" s="170"/>
      <c r="DLC4684" s="170"/>
      <c r="DLD4684" s="170"/>
      <c r="DLE4684" s="170"/>
      <c r="DLF4684" s="170"/>
      <c r="DLG4684" s="170"/>
      <c r="DLH4684" s="170"/>
      <c r="DLI4684" s="170"/>
      <c r="DLJ4684" s="170"/>
      <c r="DLK4684" s="170"/>
      <c r="DLL4684" s="170"/>
      <c r="DLM4684" s="170"/>
      <c r="DLN4684" s="170"/>
      <c r="DLO4684" s="170"/>
      <c r="DLP4684" s="170"/>
      <c r="DLQ4684" s="170"/>
      <c r="DLR4684" s="170"/>
      <c r="DLS4684" s="170"/>
      <c r="DLT4684" s="170"/>
      <c r="DLU4684" s="170"/>
      <c r="DLV4684" s="170"/>
      <c r="DLW4684" s="170"/>
      <c r="DLX4684" s="170"/>
      <c r="DLY4684" s="170"/>
      <c r="DLZ4684" s="170"/>
      <c r="DMA4684" s="170"/>
      <c r="DMB4684" s="170"/>
      <c r="DMC4684" s="170"/>
      <c r="DMD4684" s="170"/>
      <c r="DME4684" s="170"/>
      <c r="DMF4684" s="170"/>
      <c r="DMG4684" s="170"/>
      <c r="DMH4684" s="170"/>
      <c r="DMI4684" s="170"/>
      <c r="DMJ4684" s="170"/>
      <c r="DMK4684" s="170"/>
      <c r="DML4684" s="170"/>
      <c r="DMM4684" s="170"/>
      <c r="DMN4684" s="170"/>
      <c r="DMO4684" s="170"/>
      <c r="DMP4684" s="170"/>
      <c r="DMQ4684" s="170"/>
      <c r="DMR4684" s="170"/>
      <c r="DMS4684" s="170"/>
      <c r="DMT4684" s="170"/>
      <c r="DMU4684" s="170"/>
      <c r="DMV4684" s="170"/>
      <c r="DMW4684" s="170"/>
      <c r="DMX4684" s="170"/>
      <c r="DMY4684" s="170"/>
      <c r="DMZ4684" s="170"/>
      <c r="DNA4684" s="170"/>
      <c r="DNB4684" s="170"/>
      <c r="DNC4684" s="170"/>
      <c r="DND4684" s="170"/>
      <c r="DNE4684" s="170"/>
      <c r="DNF4684" s="170"/>
      <c r="DNG4684" s="170"/>
      <c r="DNH4684" s="170"/>
      <c r="DNI4684" s="170"/>
      <c r="DNJ4684" s="170"/>
      <c r="DNK4684" s="170"/>
      <c r="DNL4684" s="170"/>
      <c r="DNM4684" s="170"/>
      <c r="DNN4684" s="170"/>
      <c r="DNO4684" s="170"/>
      <c r="DNP4684" s="170"/>
      <c r="DNQ4684" s="170"/>
      <c r="DNR4684" s="170"/>
      <c r="DNS4684" s="170"/>
      <c r="DNT4684" s="170"/>
      <c r="DNU4684" s="170"/>
      <c r="DNV4684" s="170"/>
      <c r="DNW4684" s="170"/>
      <c r="DNX4684" s="170"/>
      <c r="DNY4684" s="170"/>
      <c r="DNZ4684" s="170"/>
      <c r="DOA4684" s="170"/>
      <c r="DOB4684" s="170"/>
      <c r="DOC4684" s="170"/>
      <c r="DOD4684" s="170"/>
      <c r="DOE4684" s="170"/>
      <c r="DOF4684" s="170"/>
      <c r="DOG4684" s="170"/>
      <c r="DOH4684" s="170"/>
      <c r="DOI4684" s="170"/>
      <c r="DOJ4684" s="170"/>
      <c r="DOK4684" s="170"/>
      <c r="DOL4684" s="170"/>
      <c r="DOM4684" s="170"/>
      <c r="DON4684" s="170"/>
      <c r="DOO4684" s="170"/>
      <c r="DOP4684" s="170"/>
      <c r="DOQ4684" s="170"/>
      <c r="DOR4684" s="170"/>
      <c r="DOS4684" s="170"/>
      <c r="DOT4684" s="170"/>
      <c r="DOU4684" s="170"/>
      <c r="DOV4684" s="170"/>
      <c r="DOW4684" s="170"/>
      <c r="DOX4684" s="170"/>
      <c r="DOY4684" s="170"/>
      <c r="DOZ4684" s="170"/>
      <c r="DPA4684" s="170"/>
      <c r="DPB4684" s="170"/>
      <c r="DPC4684" s="170"/>
      <c r="DPD4684" s="170"/>
      <c r="DPE4684" s="170"/>
      <c r="DPF4684" s="170"/>
      <c r="DPG4684" s="170"/>
      <c r="DPH4684" s="170"/>
      <c r="DPI4684" s="170"/>
      <c r="DPJ4684" s="170"/>
      <c r="DPK4684" s="170"/>
      <c r="DPL4684" s="170"/>
      <c r="DPM4684" s="170"/>
      <c r="DPN4684" s="170"/>
      <c r="DPO4684" s="170"/>
      <c r="DPP4684" s="170"/>
      <c r="DPQ4684" s="170"/>
      <c r="DPR4684" s="170"/>
      <c r="DPS4684" s="170"/>
      <c r="DPT4684" s="170"/>
      <c r="DPU4684" s="170"/>
      <c r="DPV4684" s="170"/>
      <c r="DPW4684" s="170"/>
      <c r="DPX4684" s="170"/>
      <c r="DPY4684" s="170"/>
      <c r="DPZ4684" s="170"/>
      <c r="DQA4684" s="170"/>
      <c r="DQB4684" s="170"/>
      <c r="DQC4684" s="170"/>
      <c r="DQD4684" s="170"/>
      <c r="DQE4684" s="170"/>
      <c r="DQF4684" s="170"/>
      <c r="DQG4684" s="170"/>
      <c r="DQH4684" s="170"/>
      <c r="DQI4684" s="170"/>
      <c r="DQJ4684" s="170"/>
      <c r="DQK4684" s="170"/>
      <c r="DQL4684" s="170"/>
      <c r="DQM4684" s="170"/>
      <c r="DQN4684" s="170"/>
      <c r="DQO4684" s="170"/>
      <c r="DQP4684" s="170"/>
      <c r="DQQ4684" s="170"/>
      <c r="DQR4684" s="170"/>
      <c r="DQS4684" s="170"/>
      <c r="DQT4684" s="170"/>
      <c r="DQU4684" s="170"/>
      <c r="DQV4684" s="170"/>
      <c r="DQW4684" s="170"/>
      <c r="DQX4684" s="170"/>
      <c r="DQY4684" s="170"/>
      <c r="DQZ4684" s="170"/>
      <c r="DRA4684" s="170"/>
      <c r="DRB4684" s="170"/>
      <c r="DRC4684" s="170"/>
      <c r="DRD4684" s="170"/>
      <c r="DRE4684" s="170"/>
      <c r="DRF4684" s="170"/>
      <c r="DRG4684" s="170"/>
      <c r="DRH4684" s="170"/>
      <c r="DRI4684" s="170"/>
      <c r="DRJ4684" s="170"/>
      <c r="DRK4684" s="170"/>
      <c r="DRL4684" s="170"/>
      <c r="DRM4684" s="170"/>
      <c r="DRN4684" s="170"/>
      <c r="DRO4684" s="170"/>
      <c r="DRP4684" s="170"/>
      <c r="DRQ4684" s="170"/>
      <c r="DRR4684" s="170"/>
      <c r="DRS4684" s="170"/>
      <c r="DRT4684" s="170"/>
      <c r="DRU4684" s="170"/>
      <c r="DRV4684" s="170"/>
      <c r="DRW4684" s="170"/>
      <c r="DRX4684" s="170"/>
      <c r="DRY4684" s="170"/>
      <c r="DRZ4684" s="170"/>
      <c r="DSA4684" s="170"/>
      <c r="DSB4684" s="170"/>
      <c r="DSC4684" s="170"/>
      <c r="DSD4684" s="170"/>
      <c r="DSE4684" s="170"/>
      <c r="DSF4684" s="170"/>
      <c r="DSG4684" s="170"/>
      <c r="DSH4684" s="170"/>
      <c r="DSI4684" s="170"/>
      <c r="DSJ4684" s="170"/>
      <c r="DSK4684" s="170"/>
      <c r="DSL4684" s="170"/>
      <c r="DSM4684" s="170"/>
      <c r="DSN4684" s="170"/>
      <c r="DSO4684" s="170"/>
      <c r="DSP4684" s="170"/>
      <c r="DSQ4684" s="170"/>
      <c r="DSR4684" s="170"/>
      <c r="DSS4684" s="170"/>
      <c r="DST4684" s="170"/>
      <c r="DSU4684" s="170"/>
      <c r="DSV4684" s="170"/>
      <c r="DSW4684" s="170"/>
      <c r="DSX4684" s="170"/>
      <c r="DSY4684" s="170"/>
      <c r="DSZ4684" s="170"/>
      <c r="DTA4684" s="170"/>
      <c r="DTB4684" s="170"/>
      <c r="DTC4684" s="170"/>
      <c r="DTD4684" s="170"/>
      <c r="DTE4684" s="170"/>
      <c r="DTF4684" s="170"/>
      <c r="DTG4684" s="170"/>
      <c r="DTH4684" s="170"/>
      <c r="DTI4684" s="170"/>
      <c r="DTJ4684" s="170"/>
      <c r="DTK4684" s="170"/>
      <c r="DTL4684" s="170"/>
      <c r="DTM4684" s="170"/>
      <c r="DTN4684" s="170"/>
      <c r="DTO4684" s="170"/>
      <c r="DTP4684" s="170"/>
      <c r="DTQ4684" s="170"/>
      <c r="DTR4684" s="170"/>
      <c r="DTS4684" s="170"/>
      <c r="DTT4684" s="170"/>
      <c r="DTU4684" s="170"/>
      <c r="DTV4684" s="170"/>
      <c r="DTW4684" s="170"/>
      <c r="DTX4684" s="170"/>
      <c r="DTY4684" s="170"/>
      <c r="DTZ4684" s="170"/>
      <c r="DUA4684" s="170"/>
      <c r="DUB4684" s="170"/>
      <c r="DUC4684" s="170"/>
      <c r="DUD4684" s="170"/>
      <c r="DUE4684" s="170"/>
      <c r="DUF4684" s="170"/>
      <c r="DUG4684" s="170"/>
      <c r="DUH4684" s="170"/>
      <c r="DUI4684" s="170"/>
      <c r="DUJ4684" s="170"/>
      <c r="DUK4684" s="170"/>
      <c r="DUL4684" s="170"/>
      <c r="DUM4684" s="170"/>
      <c r="DUN4684" s="170"/>
      <c r="DUO4684" s="170"/>
      <c r="DUP4684" s="170"/>
      <c r="DUQ4684" s="170"/>
      <c r="DUR4684" s="170"/>
      <c r="DUS4684" s="170"/>
      <c r="DUT4684" s="170"/>
      <c r="DUU4684" s="170"/>
      <c r="DUV4684" s="170"/>
      <c r="DUW4684" s="170"/>
      <c r="DUX4684" s="170"/>
      <c r="DUY4684" s="170"/>
      <c r="DUZ4684" s="170"/>
      <c r="DVA4684" s="170"/>
      <c r="DVB4684" s="170"/>
      <c r="DVC4684" s="170"/>
      <c r="DVD4684" s="170"/>
      <c r="DVE4684" s="170"/>
      <c r="DVF4684" s="170"/>
      <c r="DVG4684" s="170"/>
      <c r="DVH4684" s="170"/>
      <c r="DVI4684" s="170"/>
      <c r="DVJ4684" s="170"/>
      <c r="DVK4684" s="170"/>
      <c r="DVL4684" s="170"/>
      <c r="DVM4684" s="170"/>
      <c r="DVN4684" s="170"/>
      <c r="DVO4684" s="170"/>
      <c r="DVP4684" s="170"/>
      <c r="DVQ4684" s="170"/>
      <c r="DVR4684" s="170"/>
      <c r="DVS4684" s="170"/>
      <c r="DVT4684" s="170"/>
      <c r="DVU4684" s="170"/>
      <c r="DVV4684" s="170"/>
      <c r="DVW4684" s="170"/>
      <c r="DVX4684" s="170"/>
      <c r="DVY4684" s="170"/>
      <c r="DVZ4684" s="170"/>
      <c r="DWA4684" s="170"/>
      <c r="DWB4684" s="170"/>
      <c r="DWC4684" s="170"/>
      <c r="DWD4684" s="170"/>
      <c r="DWE4684" s="170"/>
      <c r="DWF4684" s="170"/>
      <c r="DWG4684" s="170"/>
      <c r="DWH4684" s="170"/>
      <c r="DWI4684" s="170"/>
      <c r="DWJ4684" s="170"/>
      <c r="DWK4684" s="170"/>
      <c r="DWL4684" s="170"/>
      <c r="DWM4684" s="170"/>
      <c r="DWN4684" s="170"/>
      <c r="DWO4684" s="170"/>
      <c r="DWP4684" s="170"/>
      <c r="DWQ4684" s="170"/>
      <c r="DWR4684" s="170"/>
      <c r="DWS4684" s="170"/>
      <c r="DWT4684" s="170"/>
      <c r="DWU4684" s="170"/>
      <c r="DWV4684" s="170"/>
      <c r="DWW4684" s="170"/>
      <c r="DWX4684" s="170"/>
      <c r="DWY4684" s="170"/>
      <c r="DWZ4684" s="170"/>
      <c r="DXA4684" s="170"/>
      <c r="DXB4684" s="170"/>
      <c r="DXC4684" s="170"/>
      <c r="DXD4684" s="170"/>
      <c r="DXE4684" s="170"/>
      <c r="DXF4684" s="170"/>
      <c r="DXG4684" s="170"/>
      <c r="DXH4684" s="170"/>
      <c r="DXI4684" s="170"/>
      <c r="DXJ4684" s="170"/>
      <c r="DXK4684" s="170"/>
      <c r="DXL4684" s="170"/>
      <c r="DXM4684" s="170"/>
      <c r="DXN4684" s="170"/>
      <c r="DXO4684" s="170"/>
      <c r="DXP4684" s="170"/>
      <c r="DXQ4684" s="170"/>
      <c r="DXR4684" s="170"/>
      <c r="DXS4684" s="170"/>
      <c r="DXT4684" s="170"/>
      <c r="DXU4684" s="170"/>
      <c r="DXV4684" s="170"/>
      <c r="DXW4684" s="170"/>
      <c r="DXX4684" s="170"/>
      <c r="DXY4684" s="170"/>
      <c r="DXZ4684" s="170"/>
      <c r="DYA4684" s="170"/>
      <c r="DYB4684" s="170"/>
      <c r="DYC4684" s="170"/>
      <c r="DYD4684" s="170"/>
      <c r="DYE4684" s="170"/>
      <c r="DYF4684" s="170"/>
      <c r="DYG4684" s="170"/>
      <c r="DYH4684" s="170"/>
      <c r="DYI4684" s="170"/>
      <c r="DYJ4684" s="170"/>
      <c r="DYK4684" s="170"/>
      <c r="DYL4684" s="170"/>
      <c r="DYM4684" s="170"/>
      <c r="DYN4684" s="170"/>
      <c r="DYO4684" s="170"/>
      <c r="DYP4684" s="170"/>
      <c r="DYQ4684" s="170"/>
      <c r="DYR4684" s="170"/>
      <c r="DYS4684" s="170"/>
      <c r="DYT4684" s="170"/>
      <c r="DYU4684" s="170"/>
      <c r="DYV4684" s="170"/>
      <c r="DYW4684" s="170"/>
      <c r="DYX4684" s="170"/>
      <c r="DYY4684" s="170"/>
      <c r="DYZ4684" s="170"/>
      <c r="DZA4684" s="170"/>
      <c r="DZB4684" s="170"/>
      <c r="DZC4684" s="170"/>
      <c r="DZD4684" s="170"/>
      <c r="DZE4684" s="170"/>
      <c r="DZF4684" s="170"/>
      <c r="DZG4684" s="170"/>
      <c r="DZH4684" s="170"/>
      <c r="DZI4684" s="170"/>
      <c r="DZJ4684" s="170"/>
      <c r="DZK4684" s="170"/>
      <c r="DZL4684" s="170"/>
      <c r="DZM4684" s="170"/>
      <c r="DZN4684" s="170"/>
      <c r="DZO4684" s="170"/>
      <c r="DZP4684" s="170"/>
      <c r="DZQ4684" s="170"/>
      <c r="DZR4684" s="170"/>
      <c r="DZS4684" s="170"/>
      <c r="DZT4684" s="170"/>
      <c r="DZU4684" s="170"/>
      <c r="DZV4684" s="170"/>
      <c r="DZW4684" s="170"/>
      <c r="DZX4684" s="170"/>
      <c r="DZY4684" s="170"/>
      <c r="DZZ4684" s="170"/>
      <c r="EAA4684" s="170"/>
      <c r="EAB4684" s="170"/>
      <c r="EAC4684" s="170"/>
      <c r="EAD4684" s="170"/>
      <c r="EAE4684" s="170"/>
      <c r="EAF4684" s="170"/>
      <c r="EAG4684" s="170"/>
      <c r="EAH4684" s="170"/>
      <c r="EAI4684" s="170"/>
      <c r="EAJ4684" s="170"/>
      <c r="EAK4684" s="170"/>
      <c r="EAL4684" s="170"/>
      <c r="EAM4684" s="170"/>
      <c r="EAN4684" s="170"/>
      <c r="EAO4684" s="170"/>
      <c r="EAP4684" s="170"/>
      <c r="EAQ4684" s="170"/>
      <c r="EAR4684" s="170"/>
      <c r="EAS4684" s="170"/>
      <c r="EAT4684" s="170"/>
      <c r="EAU4684" s="170"/>
      <c r="EAV4684" s="170"/>
      <c r="EAW4684" s="170"/>
      <c r="EAX4684" s="170"/>
      <c r="EAY4684" s="170"/>
      <c r="EAZ4684" s="170"/>
      <c r="EBA4684" s="170"/>
      <c r="EBB4684" s="170"/>
      <c r="EBC4684" s="170"/>
      <c r="EBD4684" s="170"/>
      <c r="EBE4684" s="170"/>
      <c r="EBF4684" s="170"/>
      <c r="EBG4684" s="170"/>
      <c r="EBH4684" s="170"/>
      <c r="EBI4684" s="170"/>
      <c r="EBJ4684" s="170"/>
      <c r="EBK4684" s="170"/>
      <c r="EBL4684" s="170"/>
      <c r="EBM4684" s="170"/>
      <c r="EBN4684" s="170"/>
      <c r="EBO4684" s="170"/>
      <c r="EBP4684" s="170"/>
      <c r="EBQ4684" s="170"/>
      <c r="EBR4684" s="170"/>
      <c r="EBS4684" s="170"/>
      <c r="EBT4684" s="170"/>
      <c r="EBU4684" s="170"/>
      <c r="EBV4684" s="170"/>
      <c r="EBW4684" s="170"/>
      <c r="EBX4684" s="170"/>
      <c r="EBY4684" s="170"/>
      <c r="EBZ4684" s="170"/>
      <c r="ECA4684" s="170"/>
      <c r="ECB4684" s="170"/>
      <c r="ECC4684" s="170"/>
      <c r="ECD4684" s="170"/>
      <c r="ECE4684" s="170"/>
      <c r="ECF4684" s="170"/>
      <c r="ECG4684" s="170"/>
      <c r="ECH4684" s="170"/>
      <c r="ECI4684" s="170"/>
      <c r="ECJ4684" s="170"/>
      <c r="ECK4684" s="170"/>
      <c r="ECL4684" s="170"/>
      <c r="ECM4684" s="170"/>
      <c r="ECN4684" s="170"/>
      <c r="ECO4684" s="170"/>
      <c r="ECP4684" s="170"/>
      <c r="ECQ4684" s="170"/>
      <c r="ECR4684" s="170"/>
      <c r="ECS4684" s="170"/>
      <c r="ECT4684" s="170"/>
      <c r="ECU4684" s="170"/>
      <c r="ECV4684" s="170"/>
      <c r="ECW4684" s="170"/>
      <c r="ECX4684" s="170"/>
      <c r="ECY4684" s="170"/>
      <c r="ECZ4684" s="170"/>
      <c r="EDA4684" s="170"/>
      <c r="EDB4684" s="170"/>
      <c r="EDC4684" s="170"/>
      <c r="EDD4684" s="170"/>
      <c r="EDE4684" s="170"/>
      <c r="EDF4684" s="170"/>
      <c r="EDG4684" s="170"/>
      <c r="EDH4684" s="170"/>
      <c r="EDI4684" s="170"/>
      <c r="EDJ4684" s="170"/>
      <c r="EDK4684" s="170"/>
      <c r="EDL4684" s="170"/>
      <c r="EDM4684" s="170"/>
      <c r="EDN4684" s="170"/>
      <c r="EDO4684" s="170"/>
      <c r="EDP4684" s="170"/>
      <c r="EDQ4684" s="170"/>
      <c r="EDR4684" s="170"/>
      <c r="EDS4684" s="170"/>
      <c r="EDT4684" s="170"/>
      <c r="EDU4684" s="170"/>
      <c r="EDV4684" s="170"/>
      <c r="EDW4684" s="170"/>
      <c r="EDX4684" s="170"/>
      <c r="EDY4684" s="170"/>
      <c r="EDZ4684" s="170"/>
      <c r="EEA4684" s="170"/>
      <c r="EEB4684" s="170"/>
      <c r="EEC4684" s="170"/>
      <c r="EED4684" s="170"/>
      <c r="EEE4684" s="170"/>
      <c r="EEF4684" s="170"/>
      <c r="EEG4684" s="170"/>
      <c r="EEH4684" s="170"/>
      <c r="EEI4684" s="170"/>
      <c r="EEJ4684" s="170"/>
      <c r="EEK4684" s="170"/>
      <c r="EEL4684" s="170"/>
      <c r="EEM4684" s="170"/>
      <c r="EEN4684" s="170"/>
      <c r="EEO4684" s="170"/>
      <c r="EEP4684" s="170"/>
      <c r="EEQ4684" s="170"/>
      <c r="EER4684" s="170"/>
      <c r="EES4684" s="170"/>
      <c r="EET4684" s="170"/>
      <c r="EEU4684" s="170"/>
      <c r="EEV4684" s="170"/>
      <c r="EEW4684" s="170"/>
      <c r="EEX4684" s="170"/>
      <c r="EEY4684" s="170"/>
      <c r="EEZ4684" s="170"/>
      <c r="EFA4684" s="170"/>
      <c r="EFB4684" s="170"/>
      <c r="EFC4684" s="170"/>
      <c r="EFD4684" s="170"/>
      <c r="EFE4684" s="170"/>
      <c r="EFF4684" s="170"/>
      <c r="EFG4684" s="170"/>
      <c r="EFH4684" s="170"/>
      <c r="EFI4684" s="170"/>
      <c r="EFJ4684" s="170"/>
      <c r="EFK4684" s="170"/>
      <c r="EFL4684" s="170"/>
      <c r="EFM4684" s="170"/>
      <c r="EFN4684" s="170"/>
      <c r="EFO4684" s="170"/>
      <c r="EFP4684" s="170"/>
      <c r="EFQ4684" s="170"/>
      <c r="EFR4684" s="170"/>
      <c r="EFS4684" s="170"/>
      <c r="EFT4684" s="170"/>
      <c r="EFU4684" s="170"/>
      <c r="EFV4684" s="170"/>
      <c r="EFW4684" s="170"/>
      <c r="EFX4684" s="170"/>
      <c r="EFY4684" s="170"/>
      <c r="EFZ4684" s="170"/>
      <c r="EGA4684" s="170"/>
      <c r="EGB4684" s="170"/>
      <c r="EGC4684" s="170"/>
      <c r="EGD4684" s="170"/>
      <c r="EGE4684" s="170"/>
      <c r="EGF4684" s="170"/>
      <c r="EGG4684" s="170"/>
      <c r="EGH4684" s="170"/>
      <c r="EGI4684" s="170"/>
      <c r="EGJ4684" s="170"/>
      <c r="EGK4684" s="170"/>
      <c r="EGL4684" s="170"/>
      <c r="EGM4684" s="170"/>
      <c r="EGN4684" s="170"/>
      <c r="EGO4684" s="170"/>
      <c r="EGP4684" s="170"/>
      <c r="EGQ4684" s="170"/>
      <c r="EGR4684" s="170"/>
      <c r="EGS4684" s="170"/>
      <c r="EGT4684" s="170"/>
      <c r="EGU4684" s="170"/>
      <c r="EGV4684" s="170"/>
      <c r="EGW4684" s="170"/>
      <c r="EGX4684" s="170"/>
      <c r="EGY4684" s="170"/>
      <c r="EGZ4684" s="170"/>
      <c r="EHA4684" s="170"/>
      <c r="EHB4684" s="170"/>
      <c r="EHC4684" s="170"/>
      <c r="EHD4684" s="170"/>
      <c r="EHE4684" s="170"/>
      <c r="EHF4684" s="170"/>
      <c r="EHG4684" s="170"/>
      <c r="EHH4684" s="170"/>
      <c r="EHI4684" s="170"/>
      <c r="EHJ4684" s="170"/>
      <c r="EHK4684" s="170"/>
      <c r="EHL4684" s="170"/>
      <c r="EHM4684" s="170"/>
      <c r="EHN4684" s="170"/>
      <c r="EHO4684" s="170"/>
      <c r="EHP4684" s="170"/>
      <c r="EHQ4684" s="170"/>
      <c r="EHR4684" s="170"/>
      <c r="EHS4684" s="170"/>
      <c r="EHT4684" s="170"/>
      <c r="EHU4684" s="170"/>
      <c r="EHV4684" s="170"/>
      <c r="EHW4684" s="170"/>
      <c r="EHX4684" s="170"/>
      <c r="EHY4684" s="170"/>
      <c r="EHZ4684" s="170"/>
      <c r="EIA4684" s="170"/>
      <c r="EIB4684" s="170"/>
      <c r="EIC4684" s="170"/>
      <c r="EID4684" s="170"/>
      <c r="EIE4684" s="170"/>
      <c r="EIF4684" s="170"/>
      <c r="EIG4684" s="170"/>
      <c r="EIH4684" s="170"/>
      <c r="EII4684" s="170"/>
      <c r="EIJ4684" s="170"/>
      <c r="EIK4684" s="170"/>
      <c r="EIL4684" s="170"/>
      <c r="EIM4684" s="170"/>
      <c r="EIN4684" s="170"/>
      <c r="EIO4684" s="170"/>
      <c r="EIP4684" s="170"/>
      <c r="EIQ4684" s="170"/>
      <c r="EIR4684" s="170"/>
      <c r="EIS4684" s="170"/>
      <c r="EIT4684" s="170"/>
      <c r="EIU4684" s="170"/>
      <c r="EIV4684" s="170"/>
      <c r="EIW4684" s="170"/>
      <c r="EIX4684" s="170"/>
      <c r="EIY4684" s="170"/>
      <c r="EIZ4684" s="170"/>
      <c r="EJA4684" s="170"/>
      <c r="EJB4684" s="170"/>
      <c r="EJC4684" s="170"/>
      <c r="EJD4684" s="170"/>
      <c r="EJE4684" s="170"/>
      <c r="EJF4684" s="170"/>
      <c r="EJG4684" s="170"/>
      <c r="EJH4684" s="170"/>
      <c r="EJI4684" s="170"/>
      <c r="EJJ4684" s="170"/>
      <c r="EJK4684" s="170"/>
      <c r="EJL4684" s="170"/>
      <c r="EJM4684" s="170"/>
      <c r="EJN4684" s="170"/>
      <c r="EJO4684" s="170"/>
      <c r="EJP4684" s="170"/>
      <c r="EJQ4684" s="170"/>
      <c r="EJR4684" s="170"/>
      <c r="EJS4684" s="170"/>
      <c r="EJT4684" s="170"/>
      <c r="EJU4684" s="170"/>
      <c r="EJV4684" s="170"/>
      <c r="EJW4684" s="170"/>
      <c r="EJX4684" s="170"/>
      <c r="EJY4684" s="170"/>
      <c r="EJZ4684" s="170"/>
      <c r="EKA4684" s="170"/>
      <c r="EKB4684" s="170"/>
      <c r="EKC4684" s="170"/>
      <c r="EKD4684" s="170"/>
      <c r="EKE4684" s="170"/>
      <c r="EKF4684" s="170"/>
      <c r="EKG4684" s="170"/>
      <c r="EKH4684" s="170"/>
      <c r="EKI4684" s="170"/>
      <c r="EKJ4684" s="170"/>
      <c r="EKK4684" s="170"/>
      <c r="EKL4684" s="170"/>
      <c r="EKM4684" s="170"/>
      <c r="EKN4684" s="170"/>
      <c r="EKO4684" s="170"/>
      <c r="EKP4684" s="170"/>
      <c r="EKQ4684" s="170"/>
      <c r="EKR4684" s="170"/>
      <c r="EKS4684" s="170"/>
      <c r="EKT4684" s="170"/>
      <c r="EKU4684" s="170"/>
      <c r="EKV4684" s="170"/>
      <c r="EKW4684" s="170"/>
      <c r="EKX4684" s="170"/>
      <c r="EKY4684" s="170"/>
      <c r="EKZ4684" s="170"/>
      <c r="ELA4684" s="170"/>
      <c r="ELB4684" s="170"/>
      <c r="ELC4684" s="170"/>
      <c r="ELD4684" s="170"/>
      <c r="ELE4684" s="170"/>
      <c r="ELF4684" s="170"/>
      <c r="ELG4684" s="170"/>
      <c r="ELH4684" s="170"/>
      <c r="ELI4684" s="170"/>
      <c r="ELJ4684" s="170"/>
      <c r="ELK4684" s="170"/>
      <c r="ELL4684" s="170"/>
      <c r="ELM4684" s="170"/>
      <c r="ELN4684" s="170"/>
      <c r="ELO4684" s="170"/>
      <c r="ELP4684" s="170"/>
      <c r="ELQ4684" s="170"/>
      <c r="ELR4684" s="170"/>
      <c r="ELS4684" s="170"/>
      <c r="ELT4684" s="170"/>
      <c r="ELU4684" s="170"/>
      <c r="ELV4684" s="170"/>
      <c r="ELW4684" s="170"/>
      <c r="ELX4684" s="170"/>
      <c r="ELY4684" s="170"/>
      <c r="ELZ4684" s="170"/>
      <c r="EMA4684" s="170"/>
      <c r="EMB4684" s="170"/>
      <c r="EMC4684" s="170"/>
      <c r="EMD4684" s="170"/>
      <c r="EME4684" s="170"/>
      <c r="EMF4684" s="170"/>
      <c r="EMG4684" s="170"/>
      <c r="EMH4684" s="170"/>
      <c r="EMI4684" s="170"/>
      <c r="EMJ4684" s="170"/>
      <c r="EMK4684" s="170"/>
      <c r="EML4684" s="170"/>
      <c r="EMM4684" s="170"/>
      <c r="EMN4684" s="170"/>
      <c r="EMO4684" s="170"/>
      <c r="EMP4684" s="170"/>
      <c r="EMQ4684" s="170"/>
      <c r="EMR4684" s="170"/>
      <c r="EMS4684" s="170"/>
      <c r="EMT4684" s="170"/>
      <c r="EMU4684" s="170"/>
      <c r="EMV4684" s="170"/>
      <c r="EMW4684" s="170"/>
      <c r="EMX4684" s="170"/>
      <c r="EMY4684" s="170"/>
      <c r="EMZ4684" s="170"/>
      <c r="ENA4684" s="170"/>
      <c r="ENB4684" s="170"/>
      <c r="ENC4684" s="170"/>
      <c r="END4684" s="170"/>
      <c r="ENE4684" s="170"/>
      <c r="ENF4684" s="170"/>
      <c r="ENG4684" s="170"/>
      <c r="ENH4684" s="170"/>
      <c r="ENI4684" s="170"/>
      <c r="ENJ4684" s="170"/>
      <c r="ENK4684" s="170"/>
      <c r="ENL4684" s="170"/>
      <c r="ENM4684" s="170"/>
      <c r="ENN4684" s="170"/>
      <c r="ENO4684" s="170"/>
      <c r="ENP4684" s="170"/>
      <c r="ENQ4684" s="170"/>
      <c r="ENR4684" s="170"/>
      <c r="ENS4684" s="170"/>
      <c r="ENT4684" s="170"/>
      <c r="ENU4684" s="170"/>
      <c r="ENV4684" s="170"/>
      <c r="ENW4684" s="170"/>
      <c r="ENX4684" s="170"/>
      <c r="ENY4684" s="170"/>
      <c r="ENZ4684" s="170"/>
      <c r="EOA4684" s="170"/>
      <c r="EOB4684" s="170"/>
      <c r="EOC4684" s="170"/>
      <c r="EOD4684" s="170"/>
      <c r="EOE4684" s="170"/>
      <c r="EOF4684" s="170"/>
      <c r="EOG4684" s="170"/>
      <c r="EOH4684" s="170"/>
      <c r="EOI4684" s="170"/>
      <c r="EOJ4684" s="170"/>
      <c r="EOK4684" s="170"/>
      <c r="EOL4684" s="170"/>
      <c r="EOM4684" s="170"/>
      <c r="EON4684" s="170"/>
      <c r="EOO4684" s="170"/>
      <c r="EOP4684" s="170"/>
      <c r="EOQ4684" s="170"/>
      <c r="EOR4684" s="170"/>
      <c r="EOS4684" s="170"/>
      <c r="EOT4684" s="170"/>
      <c r="EOU4684" s="170"/>
      <c r="EOV4684" s="170"/>
      <c r="EOW4684" s="170"/>
      <c r="EOX4684" s="170"/>
      <c r="EOY4684" s="170"/>
      <c r="EOZ4684" s="170"/>
      <c r="EPA4684" s="170"/>
      <c r="EPB4684" s="170"/>
      <c r="EPC4684" s="170"/>
      <c r="EPD4684" s="170"/>
      <c r="EPE4684" s="170"/>
      <c r="EPF4684" s="170"/>
      <c r="EPG4684" s="170"/>
      <c r="EPH4684" s="170"/>
      <c r="EPI4684" s="170"/>
      <c r="EPJ4684" s="170"/>
      <c r="EPK4684" s="170"/>
      <c r="EPL4684" s="170"/>
      <c r="EPM4684" s="170"/>
      <c r="EPN4684" s="170"/>
      <c r="EPO4684" s="170"/>
      <c r="EPP4684" s="170"/>
      <c r="EPQ4684" s="170"/>
      <c r="EPR4684" s="170"/>
      <c r="EPS4684" s="170"/>
      <c r="EPT4684" s="170"/>
      <c r="EPU4684" s="170"/>
      <c r="EPV4684" s="170"/>
      <c r="EPW4684" s="170"/>
      <c r="EPX4684" s="170"/>
      <c r="EPY4684" s="170"/>
      <c r="EPZ4684" s="170"/>
      <c r="EQA4684" s="170"/>
      <c r="EQB4684" s="170"/>
      <c r="EQC4684" s="170"/>
      <c r="EQD4684" s="170"/>
      <c r="EQE4684" s="170"/>
      <c r="EQF4684" s="170"/>
      <c r="EQG4684" s="170"/>
      <c r="EQH4684" s="170"/>
      <c r="EQI4684" s="170"/>
      <c r="EQJ4684" s="170"/>
      <c r="EQK4684" s="170"/>
      <c r="EQL4684" s="170"/>
      <c r="EQM4684" s="170"/>
      <c r="EQN4684" s="170"/>
      <c r="EQO4684" s="170"/>
      <c r="EQP4684" s="170"/>
      <c r="EQQ4684" s="170"/>
      <c r="EQR4684" s="170"/>
      <c r="EQS4684" s="170"/>
      <c r="EQT4684" s="170"/>
      <c r="EQU4684" s="170"/>
      <c r="EQV4684" s="170"/>
      <c r="EQW4684" s="170"/>
      <c r="EQX4684" s="170"/>
      <c r="EQY4684" s="170"/>
      <c r="EQZ4684" s="170"/>
      <c r="ERA4684" s="170"/>
      <c r="ERB4684" s="170"/>
      <c r="ERC4684" s="170"/>
      <c r="ERD4684" s="170"/>
      <c r="ERE4684" s="170"/>
      <c r="ERF4684" s="170"/>
      <c r="ERG4684" s="170"/>
      <c r="ERH4684" s="170"/>
      <c r="ERI4684" s="170"/>
      <c r="ERJ4684" s="170"/>
      <c r="ERK4684" s="170"/>
      <c r="ERL4684" s="170"/>
      <c r="ERM4684" s="170"/>
      <c r="ERN4684" s="170"/>
      <c r="ERO4684" s="170"/>
      <c r="ERP4684" s="170"/>
      <c r="ERQ4684" s="170"/>
      <c r="ERR4684" s="170"/>
      <c r="ERS4684" s="170"/>
      <c r="ERT4684" s="170"/>
      <c r="ERU4684" s="170"/>
      <c r="ERV4684" s="170"/>
      <c r="ERW4684" s="170"/>
      <c r="ERX4684" s="170"/>
      <c r="ERY4684" s="170"/>
      <c r="ERZ4684" s="170"/>
      <c r="ESA4684" s="170"/>
      <c r="ESB4684" s="170"/>
      <c r="ESC4684" s="170"/>
      <c r="ESD4684" s="170"/>
      <c r="ESE4684" s="170"/>
      <c r="ESF4684" s="170"/>
      <c r="ESG4684" s="170"/>
      <c r="ESH4684" s="170"/>
      <c r="ESI4684" s="170"/>
      <c r="ESJ4684" s="170"/>
      <c r="ESK4684" s="170"/>
      <c r="ESL4684" s="170"/>
      <c r="ESM4684" s="170"/>
      <c r="ESN4684" s="170"/>
      <c r="ESO4684" s="170"/>
      <c r="ESP4684" s="170"/>
      <c r="ESQ4684" s="170"/>
      <c r="ESR4684" s="170"/>
      <c r="ESS4684" s="170"/>
      <c r="EST4684" s="170"/>
      <c r="ESU4684" s="170"/>
      <c r="ESV4684" s="170"/>
      <c r="ESW4684" s="170"/>
      <c r="ESX4684" s="170"/>
      <c r="ESY4684" s="170"/>
      <c r="ESZ4684" s="170"/>
      <c r="ETA4684" s="170"/>
      <c r="ETB4684" s="170"/>
      <c r="ETC4684" s="170"/>
      <c r="ETD4684" s="170"/>
      <c r="ETE4684" s="170"/>
      <c r="ETF4684" s="170"/>
      <c r="ETG4684" s="170"/>
      <c r="ETH4684" s="170"/>
      <c r="ETI4684" s="170"/>
      <c r="ETJ4684" s="170"/>
      <c r="ETK4684" s="170"/>
      <c r="ETL4684" s="170"/>
      <c r="ETM4684" s="170"/>
      <c r="ETN4684" s="170"/>
      <c r="ETO4684" s="170"/>
      <c r="ETP4684" s="170"/>
      <c r="ETQ4684" s="170"/>
      <c r="ETR4684" s="170"/>
      <c r="ETS4684" s="170"/>
      <c r="ETT4684" s="170"/>
      <c r="ETU4684" s="170"/>
      <c r="ETV4684" s="170"/>
      <c r="ETW4684" s="170"/>
      <c r="ETX4684" s="170"/>
      <c r="ETY4684" s="170"/>
      <c r="ETZ4684" s="170"/>
      <c r="EUA4684" s="170"/>
      <c r="EUB4684" s="170"/>
      <c r="EUC4684" s="170"/>
      <c r="EUD4684" s="170"/>
      <c r="EUE4684" s="170"/>
      <c r="EUF4684" s="170"/>
      <c r="EUG4684" s="170"/>
      <c r="EUH4684" s="170"/>
      <c r="EUI4684" s="170"/>
      <c r="EUJ4684" s="170"/>
      <c r="EUK4684" s="170"/>
      <c r="EUL4684" s="170"/>
      <c r="EUM4684" s="170"/>
      <c r="EUN4684" s="170"/>
      <c r="EUO4684" s="170"/>
      <c r="EUP4684" s="170"/>
      <c r="EUQ4684" s="170"/>
      <c r="EUR4684" s="170"/>
      <c r="EUS4684" s="170"/>
      <c r="EUT4684" s="170"/>
      <c r="EUU4684" s="170"/>
      <c r="EUV4684" s="170"/>
      <c r="EUW4684" s="170"/>
      <c r="EUX4684" s="170"/>
      <c r="EUY4684" s="170"/>
      <c r="EUZ4684" s="170"/>
      <c r="EVA4684" s="170"/>
      <c r="EVB4684" s="170"/>
      <c r="EVC4684" s="170"/>
      <c r="EVD4684" s="170"/>
      <c r="EVE4684" s="170"/>
      <c r="EVF4684" s="170"/>
      <c r="EVG4684" s="170"/>
      <c r="EVH4684" s="170"/>
      <c r="EVI4684" s="170"/>
      <c r="EVJ4684" s="170"/>
      <c r="EVK4684" s="170"/>
      <c r="EVL4684" s="170"/>
      <c r="EVM4684" s="170"/>
      <c r="EVN4684" s="170"/>
      <c r="EVO4684" s="170"/>
      <c r="EVP4684" s="170"/>
      <c r="EVQ4684" s="170"/>
      <c r="EVR4684" s="170"/>
      <c r="EVS4684" s="170"/>
      <c r="EVT4684" s="170"/>
      <c r="EVU4684" s="170"/>
      <c r="EVV4684" s="170"/>
      <c r="EVW4684" s="170"/>
      <c r="EVX4684" s="170"/>
      <c r="EVY4684" s="170"/>
      <c r="EVZ4684" s="170"/>
      <c r="EWA4684" s="170"/>
      <c r="EWB4684" s="170"/>
      <c r="EWC4684" s="170"/>
      <c r="EWD4684" s="170"/>
      <c r="EWE4684" s="170"/>
      <c r="EWF4684" s="170"/>
      <c r="EWG4684" s="170"/>
      <c r="EWH4684" s="170"/>
      <c r="EWI4684" s="170"/>
      <c r="EWJ4684" s="170"/>
      <c r="EWK4684" s="170"/>
      <c r="EWL4684" s="170"/>
      <c r="EWM4684" s="170"/>
      <c r="EWN4684" s="170"/>
      <c r="EWO4684" s="170"/>
      <c r="EWP4684" s="170"/>
      <c r="EWQ4684" s="170"/>
      <c r="EWR4684" s="170"/>
      <c r="EWS4684" s="170"/>
      <c r="EWT4684" s="170"/>
      <c r="EWU4684" s="170"/>
      <c r="EWV4684" s="170"/>
      <c r="EWW4684" s="170"/>
      <c r="EWX4684" s="170"/>
      <c r="EWY4684" s="170"/>
      <c r="EWZ4684" s="170"/>
      <c r="EXA4684" s="170"/>
      <c r="EXB4684" s="170"/>
      <c r="EXC4684" s="170"/>
      <c r="EXD4684" s="170"/>
      <c r="EXE4684" s="170"/>
      <c r="EXF4684" s="170"/>
      <c r="EXG4684" s="170"/>
      <c r="EXH4684" s="170"/>
      <c r="EXI4684" s="170"/>
      <c r="EXJ4684" s="170"/>
      <c r="EXK4684" s="170"/>
      <c r="EXL4684" s="170"/>
      <c r="EXM4684" s="170"/>
      <c r="EXN4684" s="170"/>
      <c r="EXO4684" s="170"/>
      <c r="EXP4684" s="170"/>
      <c r="EXQ4684" s="170"/>
      <c r="EXR4684" s="170"/>
      <c r="EXS4684" s="170"/>
      <c r="EXT4684" s="170"/>
      <c r="EXU4684" s="170"/>
      <c r="EXV4684" s="170"/>
      <c r="EXW4684" s="170"/>
      <c r="EXX4684" s="170"/>
      <c r="EXY4684" s="170"/>
      <c r="EXZ4684" s="170"/>
      <c r="EYA4684" s="170"/>
      <c r="EYB4684" s="170"/>
      <c r="EYC4684" s="170"/>
      <c r="EYD4684" s="170"/>
      <c r="EYE4684" s="170"/>
      <c r="EYF4684" s="170"/>
      <c r="EYG4684" s="170"/>
      <c r="EYH4684" s="170"/>
      <c r="EYI4684" s="170"/>
      <c r="EYJ4684" s="170"/>
      <c r="EYK4684" s="170"/>
      <c r="EYL4684" s="170"/>
      <c r="EYM4684" s="170"/>
      <c r="EYN4684" s="170"/>
      <c r="EYO4684" s="170"/>
      <c r="EYP4684" s="170"/>
      <c r="EYQ4684" s="170"/>
      <c r="EYR4684" s="170"/>
      <c r="EYS4684" s="170"/>
      <c r="EYT4684" s="170"/>
      <c r="EYU4684" s="170"/>
      <c r="EYV4684" s="170"/>
      <c r="EYW4684" s="170"/>
      <c r="EYX4684" s="170"/>
      <c r="EYY4684" s="170"/>
      <c r="EYZ4684" s="170"/>
      <c r="EZA4684" s="170"/>
      <c r="EZB4684" s="170"/>
      <c r="EZC4684" s="170"/>
      <c r="EZD4684" s="170"/>
      <c r="EZE4684" s="170"/>
      <c r="EZF4684" s="170"/>
      <c r="EZG4684" s="170"/>
      <c r="EZH4684" s="170"/>
      <c r="EZI4684" s="170"/>
      <c r="EZJ4684" s="170"/>
      <c r="EZK4684" s="170"/>
      <c r="EZL4684" s="170"/>
      <c r="EZM4684" s="170"/>
      <c r="EZN4684" s="170"/>
      <c r="EZO4684" s="170"/>
      <c r="EZP4684" s="170"/>
      <c r="EZQ4684" s="170"/>
      <c r="EZR4684" s="170"/>
      <c r="EZS4684" s="170"/>
      <c r="EZT4684" s="170"/>
      <c r="EZU4684" s="170"/>
      <c r="EZV4684" s="170"/>
      <c r="EZW4684" s="170"/>
      <c r="EZX4684" s="170"/>
      <c r="EZY4684" s="170"/>
      <c r="EZZ4684" s="170"/>
      <c r="FAA4684" s="170"/>
      <c r="FAB4684" s="170"/>
      <c r="FAC4684" s="170"/>
      <c r="FAD4684" s="170"/>
      <c r="FAE4684" s="170"/>
      <c r="FAF4684" s="170"/>
      <c r="FAG4684" s="170"/>
      <c r="FAH4684" s="170"/>
      <c r="FAI4684" s="170"/>
      <c r="FAJ4684" s="170"/>
      <c r="FAK4684" s="170"/>
      <c r="FAL4684" s="170"/>
      <c r="FAM4684" s="170"/>
      <c r="FAN4684" s="170"/>
      <c r="FAO4684" s="170"/>
      <c r="FAP4684" s="170"/>
      <c r="FAQ4684" s="170"/>
      <c r="FAR4684" s="170"/>
      <c r="FAS4684" s="170"/>
      <c r="FAT4684" s="170"/>
      <c r="FAU4684" s="170"/>
      <c r="FAV4684" s="170"/>
      <c r="FAW4684" s="170"/>
      <c r="FAX4684" s="170"/>
      <c r="FAY4684" s="170"/>
      <c r="FAZ4684" s="170"/>
      <c r="FBA4684" s="170"/>
      <c r="FBB4684" s="170"/>
      <c r="FBC4684" s="170"/>
      <c r="FBD4684" s="170"/>
      <c r="FBE4684" s="170"/>
      <c r="FBF4684" s="170"/>
      <c r="FBG4684" s="170"/>
      <c r="FBH4684" s="170"/>
      <c r="FBI4684" s="170"/>
      <c r="FBJ4684" s="170"/>
      <c r="FBK4684" s="170"/>
      <c r="FBL4684" s="170"/>
      <c r="FBM4684" s="170"/>
      <c r="FBN4684" s="170"/>
      <c r="FBO4684" s="170"/>
      <c r="FBP4684" s="170"/>
      <c r="FBQ4684" s="170"/>
      <c r="FBR4684" s="170"/>
      <c r="FBS4684" s="170"/>
      <c r="FBT4684" s="170"/>
      <c r="FBU4684" s="170"/>
      <c r="FBV4684" s="170"/>
      <c r="FBW4684" s="170"/>
      <c r="FBX4684" s="170"/>
      <c r="FBY4684" s="170"/>
      <c r="FBZ4684" s="170"/>
      <c r="FCA4684" s="170"/>
      <c r="FCB4684" s="170"/>
      <c r="FCC4684" s="170"/>
      <c r="FCD4684" s="170"/>
      <c r="FCE4684" s="170"/>
      <c r="FCF4684" s="170"/>
      <c r="FCG4684" s="170"/>
      <c r="FCH4684" s="170"/>
      <c r="FCI4684" s="170"/>
      <c r="FCJ4684" s="170"/>
      <c r="FCK4684" s="170"/>
      <c r="FCL4684" s="170"/>
      <c r="FCM4684" s="170"/>
      <c r="FCN4684" s="170"/>
      <c r="FCO4684" s="170"/>
      <c r="FCP4684" s="170"/>
      <c r="FCQ4684" s="170"/>
      <c r="FCR4684" s="170"/>
      <c r="FCS4684" s="170"/>
      <c r="FCT4684" s="170"/>
      <c r="FCU4684" s="170"/>
      <c r="FCV4684" s="170"/>
      <c r="FCW4684" s="170"/>
      <c r="FCX4684" s="170"/>
      <c r="FCY4684" s="170"/>
      <c r="FCZ4684" s="170"/>
      <c r="FDA4684" s="170"/>
      <c r="FDB4684" s="170"/>
      <c r="FDC4684" s="170"/>
      <c r="FDD4684" s="170"/>
      <c r="FDE4684" s="170"/>
      <c r="FDF4684" s="170"/>
      <c r="FDG4684" s="170"/>
      <c r="FDH4684" s="170"/>
      <c r="FDI4684" s="170"/>
      <c r="FDJ4684" s="170"/>
      <c r="FDK4684" s="170"/>
      <c r="FDL4684" s="170"/>
      <c r="FDM4684" s="170"/>
      <c r="FDN4684" s="170"/>
      <c r="FDO4684" s="170"/>
      <c r="FDP4684" s="170"/>
      <c r="FDQ4684" s="170"/>
      <c r="FDR4684" s="170"/>
      <c r="FDS4684" s="170"/>
      <c r="FDT4684" s="170"/>
      <c r="FDU4684" s="170"/>
      <c r="FDV4684" s="170"/>
      <c r="FDW4684" s="170"/>
      <c r="FDX4684" s="170"/>
      <c r="FDY4684" s="170"/>
      <c r="FDZ4684" s="170"/>
      <c r="FEA4684" s="170"/>
      <c r="FEB4684" s="170"/>
      <c r="FEC4684" s="170"/>
      <c r="FED4684" s="170"/>
      <c r="FEE4684" s="170"/>
      <c r="FEF4684" s="170"/>
      <c r="FEG4684" s="170"/>
      <c r="FEH4684" s="170"/>
      <c r="FEI4684" s="170"/>
      <c r="FEJ4684" s="170"/>
      <c r="FEK4684" s="170"/>
      <c r="FEL4684" s="170"/>
      <c r="FEM4684" s="170"/>
      <c r="FEN4684" s="170"/>
      <c r="FEO4684" s="170"/>
      <c r="FEP4684" s="170"/>
      <c r="FEQ4684" s="170"/>
      <c r="FER4684" s="170"/>
      <c r="FES4684" s="170"/>
      <c r="FET4684" s="170"/>
      <c r="FEU4684" s="170"/>
      <c r="FEV4684" s="170"/>
      <c r="FEW4684" s="170"/>
      <c r="FEX4684" s="170"/>
      <c r="FEY4684" s="170"/>
      <c r="FEZ4684" s="170"/>
      <c r="FFA4684" s="170"/>
      <c r="FFB4684" s="170"/>
      <c r="FFC4684" s="170"/>
      <c r="FFD4684" s="170"/>
      <c r="FFE4684" s="170"/>
      <c r="FFF4684" s="170"/>
      <c r="FFG4684" s="170"/>
      <c r="FFH4684" s="170"/>
      <c r="FFI4684" s="170"/>
      <c r="FFJ4684" s="170"/>
      <c r="FFK4684" s="170"/>
      <c r="FFL4684" s="170"/>
      <c r="FFM4684" s="170"/>
      <c r="FFN4684" s="170"/>
      <c r="FFO4684" s="170"/>
      <c r="FFP4684" s="170"/>
      <c r="FFQ4684" s="170"/>
      <c r="FFR4684" s="170"/>
      <c r="FFS4684" s="170"/>
      <c r="FFT4684" s="170"/>
      <c r="FFU4684" s="170"/>
      <c r="FFV4684" s="170"/>
      <c r="FFW4684" s="170"/>
      <c r="FFX4684" s="170"/>
      <c r="FFY4684" s="170"/>
      <c r="FFZ4684" s="170"/>
      <c r="FGA4684" s="170"/>
      <c r="FGB4684" s="170"/>
      <c r="FGC4684" s="170"/>
      <c r="FGD4684" s="170"/>
      <c r="FGE4684" s="170"/>
      <c r="FGF4684" s="170"/>
      <c r="FGG4684" s="170"/>
      <c r="FGH4684" s="170"/>
      <c r="FGI4684" s="170"/>
      <c r="FGJ4684" s="170"/>
      <c r="FGK4684" s="170"/>
      <c r="FGL4684" s="170"/>
      <c r="FGM4684" s="170"/>
      <c r="FGN4684" s="170"/>
      <c r="FGO4684" s="170"/>
      <c r="FGP4684" s="170"/>
      <c r="FGQ4684" s="170"/>
      <c r="FGR4684" s="170"/>
      <c r="FGS4684" s="170"/>
      <c r="FGT4684" s="170"/>
      <c r="FGU4684" s="170"/>
      <c r="FGV4684" s="170"/>
      <c r="FGW4684" s="170"/>
      <c r="FGX4684" s="170"/>
      <c r="FGY4684" s="170"/>
      <c r="FGZ4684" s="170"/>
      <c r="FHA4684" s="170"/>
      <c r="FHB4684" s="170"/>
      <c r="FHC4684" s="170"/>
      <c r="FHD4684" s="170"/>
      <c r="FHE4684" s="170"/>
      <c r="FHF4684" s="170"/>
      <c r="FHG4684" s="170"/>
      <c r="FHH4684" s="170"/>
      <c r="FHI4684" s="170"/>
      <c r="FHJ4684" s="170"/>
      <c r="FHK4684" s="170"/>
      <c r="FHL4684" s="170"/>
      <c r="FHM4684" s="170"/>
      <c r="FHN4684" s="170"/>
      <c r="FHO4684" s="170"/>
      <c r="FHP4684" s="170"/>
      <c r="FHQ4684" s="170"/>
      <c r="FHR4684" s="170"/>
      <c r="FHS4684" s="170"/>
      <c r="FHT4684" s="170"/>
      <c r="FHU4684" s="170"/>
      <c r="FHV4684" s="170"/>
      <c r="FHW4684" s="170"/>
      <c r="FHX4684" s="170"/>
      <c r="FHY4684" s="170"/>
      <c r="FHZ4684" s="170"/>
      <c r="FIA4684" s="170"/>
      <c r="FIB4684" s="170"/>
      <c r="FIC4684" s="170"/>
      <c r="FID4684" s="170"/>
      <c r="FIE4684" s="170"/>
      <c r="FIF4684" s="170"/>
      <c r="FIG4684" s="170"/>
      <c r="FIH4684" s="170"/>
      <c r="FII4684" s="170"/>
      <c r="FIJ4684" s="170"/>
      <c r="FIK4684" s="170"/>
      <c r="FIL4684" s="170"/>
      <c r="FIM4684" s="170"/>
      <c r="FIN4684" s="170"/>
      <c r="FIO4684" s="170"/>
      <c r="FIP4684" s="170"/>
      <c r="FIQ4684" s="170"/>
      <c r="FIR4684" s="170"/>
      <c r="FIS4684" s="170"/>
      <c r="FIT4684" s="170"/>
      <c r="FIU4684" s="170"/>
      <c r="FIV4684" s="170"/>
      <c r="FIW4684" s="170"/>
      <c r="FIX4684" s="170"/>
      <c r="FIY4684" s="170"/>
      <c r="FIZ4684" s="170"/>
      <c r="FJA4684" s="170"/>
      <c r="FJB4684" s="170"/>
      <c r="FJC4684" s="170"/>
      <c r="FJD4684" s="170"/>
      <c r="FJE4684" s="170"/>
      <c r="FJF4684" s="170"/>
      <c r="FJG4684" s="170"/>
      <c r="FJH4684" s="170"/>
      <c r="FJI4684" s="170"/>
      <c r="FJJ4684" s="170"/>
      <c r="FJK4684" s="170"/>
      <c r="FJL4684" s="170"/>
      <c r="FJM4684" s="170"/>
      <c r="FJN4684" s="170"/>
      <c r="FJO4684" s="170"/>
      <c r="FJP4684" s="170"/>
      <c r="FJQ4684" s="170"/>
      <c r="FJR4684" s="170"/>
      <c r="FJS4684" s="170"/>
      <c r="FJT4684" s="170"/>
      <c r="FJU4684" s="170"/>
      <c r="FJV4684" s="170"/>
      <c r="FJW4684" s="170"/>
      <c r="FJX4684" s="170"/>
      <c r="FJY4684" s="170"/>
      <c r="FJZ4684" s="170"/>
      <c r="FKA4684" s="170"/>
      <c r="FKB4684" s="170"/>
      <c r="FKC4684" s="170"/>
      <c r="FKD4684" s="170"/>
      <c r="FKE4684" s="170"/>
      <c r="FKF4684" s="170"/>
      <c r="FKG4684" s="170"/>
      <c r="FKH4684" s="170"/>
      <c r="FKI4684" s="170"/>
      <c r="FKJ4684" s="170"/>
      <c r="FKK4684" s="170"/>
      <c r="FKL4684" s="170"/>
      <c r="FKM4684" s="170"/>
      <c r="FKN4684" s="170"/>
      <c r="FKO4684" s="170"/>
      <c r="FKP4684" s="170"/>
      <c r="FKQ4684" s="170"/>
      <c r="FKR4684" s="170"/>
      <c r="FKS4684" s="170"/>
      <c r="FKT4684" s="170"/>
      <c r="FKU4684" s="170"/>
      <c r="FKV4684" s="170"/>
      <c r="FKW4684" s="170"/>
      <c r="FKX4684" s="170"/>
      <c r="FKY4684" s="170"/>
      <c r="FKZ4684" s="170"/>
      <c r="FLA4684" s="170"/>
      <c r="FLB4684" s="170"/>
      <c r="FLC4684" s="170"/>
      <c r="FLD4684" s="170"/>
      <c r="FLE4684" s="170"/>
      <c r="FLF4684" s="170"/>
      <c r="FLG4684" s="170"/>
      <c r="FLH4684" s="170"/>
      <c r="FLI4684" s="170"/>
      <c r="FLJ4684" s="170"/>
      <c r="FLK4684" s="170"/>
      <c r="FLL4684" s="170"/>
      <c r="FLM4684" s="170"/>
      <c r="FLN4684" s="170"/>
      <c r="FLO4684" s="170"/>
      <c r="FLP4684" s="170"/>
      <c r="FLQ4684" s="170"/>
      <c r="FLR4684" s="170"/>
      <c r="FLS4684" s="170"/>
      <c r="FLT4684" s="170"/>
      <c r="FLU4684" s="170"/>
      <c r="FLV4684" s="170"/>
      <c r="FLW4684" s="170"/>
      <c r="FLX4684" s="170"/>
      <c r="FLY4684" s="170"/>
      <c r="FLZ4684" s="170"/>
      <c r="FMA4684" s="170"/>
      <c r="FMB4684" s="170"/>
      <c r="FMC4684" s="170"/>
      <c r="FMD4684" s="170"/>
      <c r="FME4684" s="170"/>
      <c r="FMF4684" s="170"/>
      <c r="FMG4684" s="170"/>
      <c r="FMH4684" s="170"/>
      <c r="FMI4684" s="170"/>
      <c r="FMJ4684" s="170"/>
      <c r="FMK4684" s="170"/>
      <c r="FML4684" s="170"/>
      <c r="FMM4684" s="170"/>
      <c r="FMN4684" s="170"/>
      <c r="FMO4684" s="170"/>
      <c r="FMP4684" s="170"/>
      <c r="FMQ4684" s="170"/>
      <c r="FMR4684" s="170"/>
      <c r="FMS4684" s="170"/>
      <c r="FMT4684" s="170"/>
      <c r="FMU4684" s="170"/>
      <c r="FMV4684" s="170"/>
      <c r="FMW4684" s="170"/>
      <c r="FMX4684" s="170"/>
      <c r="FMY4684" s="170"/>
      <c r="FMZ4684" s="170"/>
      <c r="FNA4684" s="170"/>
      <c r="FNB4684" s="170"/>
      <c r="FNC4684" s="170"/>
      <c r="FND4684" s="170"/>
      <c r="FNE4684" s="170"/>
      <c r="FNF4684" s="170"/>
      <c r="FNG4684" s="170"/>
      <c r="FNH4684" s="170"/>
      <c r="FNI4684" s="170"/>
      <c r="FNJ4684" s="170"/>
      <c r="FNK4684" s="170"/>
      <c r="FNL4684" s="170"/>
      <c r="FNM4684" s="170"/>
      <c r="FNN4684" s="170"/>
      <c r="FNO4684" s="170"/>
      <c r="FNP4684" s="170"/>
      <c r="FNQ4684" s="170"/>
      <c r="FNR4684" s="170"/>
      <c r="FNS4684" s="170"/>
      <c r="FNT4684" s="170"/>
      <c r="FNU4684" s="170"/>
      <c r="FNV4684" s="170"/>
      <c r="FNW4684" s="170"/>
      <c r="FNX4684" s="170"/>
      <c r="FNY4684" s="170"/>
      <c r="FNZ4684" s="170"/>
      <c r="FOA4684" s="170"/>
      <c r="FOB4684" s="170"/>
      <c r="FOC4684" s="170"/>
      <c r="FOD4684" s="170"/>
      <c r="FOE4684" s="170"/>
      <c r="FOF4684" s="170"/>
      <c r="FOG4684" s="170"/>
      <c r="FOH4684" s="170"/>
      <c r="FOI4684" s="170"/>
      <c r="FOJ4684" s="170"/>
      <c r="FOK4684" s="170"/>
      <c r="FOL4684" s="170"/>
      <c r="FOM4684" s="170"/>
      <c r="FON4684" s="170"/>
      <c r="FOO4684" s="170"/>
      <c r="FOP4684" s="170"/>
      <c r="FOQ4684" s="170"/>
      <c r="FOR4684" s="170"/>
      <c r="FOS4684" s="170"/>
      <c r="FOT4684" s="170"/>
      <c r="FOU4684" s="170"/>
      <c r="FOV4684" s="170"/>
      <c r="FOW4684" s="170"/>
      <c r="FOX4684" s="170"/>
      <c r="FOY4684" s="170"/>
      <c r="FOZ4684" s="170"/>
      <c r="FPA4684" s="170"/>
      <c r="FPB4684" s="170"/>
      <c r="FPC4684" s="170"/>
      <c r="FPD4684" s="170"/>
      <c r="FPE4684" s="170"/>
      <c r="FPF4684" s="170"/>
      <c r="FPG4684" s="170"/>
      <c r="FPH4684" s="170"/>
      <c r="FPI4684" s="170"/>
      <c r="FPJ4684" s="170"/>
      <c r="FPK4684" s="170"/>
      <c r="FPL4684" s="170"/>
      <c r="FPM4684" s="170"/>
      <c r="FPN4684" s="170"/>
      <c r="FPO4684" s="170"/>
      <c r="FPP4684" s="170"/>
      <c r="FPQ4684" s="170"/>
      <c r="FPR4684" s="170"/>
      <c r="FPS4684" s="170"/>
      <c r="FPT4684" s="170"/>
      <c r="FPU4684" s="170"/>
      <c r="FPV4684" s="170"/>
      <c r="FPW4684" s="170"/>
      <c r="FPX4684" s="170"/>
      <c r="FPY4684" s="170"/>
      <c r="FPZ4684" s="170"/>
      <c r="FQA4684" s="170"/>
      <c r="FQB4684" s="170"/>
      <c r="FQC4684" s="170"/>
      <c r="FQD4684" s="170"/>
      <c r="FQE4684" s="170"/>
      <c r="FQF4684" s="170"/>
      <c r="FQG4684" s="170"/>
      <c r="FQH4684" s="170"/>
      <c r="FQI4684" s="170"/>
      <c r="FQJ4684" s="170"/>
      <c r="FQK4684" s="170"/>
      <c r="FQL4684" s="170"/>
      <c r="FQM4684" s="170"/>
      <c r="FQN4684" s="170"/>
      <c r="FQO4684" s="170"/>
      <c r="FQP4684" s="170"/>
      <c r="FQQ4684" s="170"/>
      <c r="FQR4684" s="170"/>
      <c r="FQS4684" s="170"/>
      <c r="FQT4684" s="170"/>
      <c r="FQU4684" s="170"/>
      <c r="FQV4684" s="170"/>
      <c r="FQW4684" s="170"/>
      <c r="FQX4684" s="170"/>
      <c r="FQY4684" s="170"/>
      <c r="FQZ4684" s="170"/>
      <c r="FRA4684" s="170"/>
      <c r="FRB4684" s="170"/>
      <c r="FRC4684" s="170"/>
      <c r="FRD4684" s="170"/>
      <c r="FRE4684" s="170"/>
      <c r="FRF4684" s="170"/>
      <c r="FRG4684" s="170"/>
      <c r="FRH4684" s="170"/>
      <c r="FRI4684" s="170"/>
      <c r="FRJ4684" s="170"/>
      <c r="FRK4684" s="170"/>
      <c r="FRL4684" s="170"/>
      <c r="FRM4684" s="170"/>
      <c r="FRN4684" s="170"/>
      <c r="FRO4684" s="170"/>
      <c r="FRP4684" s="170"/>
      <c r="FRQ4684" s="170"/>
      <c r="FRR4684" s="170"/>
      <c r="FRS4684" s="170"/>
      <c r="FRT4684" s="170"/>
      <c r="FRU4684" s="170"/>
      <c r="FRV4684" s="170"/>
      <c r="FRW4684" s="170"/>
      <c r="FRX4684" s="170"/>
      <c r="FRY4684" s="170"/>
      <c r="FRZ4684" s="170"/>
      <c r="FSA4684" s="170"/>
      <c r="FSB4684" s="170"/>
      <c r="FSC4684" s="170"/>
      <c r="FSD4684" s="170"/>
      <c r="FSE4684" s="170"/>
      <c r="FSF4684" s="170"/>
      <c r="FSG4684" s="170"/>
      <c r="FSH4684" s="170"/>
      <c r="FSI4684" s="170"/>
      <c r="FSJ4684" s="170"/>
      <c r="FSK4684" s="170"/>
      <c r="FSL4684" s="170"/>
      <c r="FSM4684" s="170"/>
      <c r="FSN4684" s="170"/>
      <c r="FSO4684" s="170"/>
      <c r="FSP4684" s="170"/>
      <c r="FSQ4684" s="170"/>
      <c r="FSR4684" s="170"/>
      <c r="FSS4684" s="170"/>
      <c r="FST4684" s="170"/>
      <c r="FSU4684" s="170"/>
      <c r="FSV4684" s="170"/>
      <c r="FSW4684" s="170"/>
      <c r="FSX4684" s="170"/>
      <c r="FSY4684" s="170"/>
      <c r="FSZ4684" s="170"/>
      <c r="FTA4684" s="170"/>
      <c r="FTB4684" s="170"/>
      <c r="FTC4684" s="170"/>
      <c r="FTD4684" s="170"/>
      <c r="FTE4684" s="170"/>
      <c r="FTF4684" s="170"/>
      <c r="FTG4684" s="170"/>
      <c r="FTH4684" s="170"/>
      <c r="FTI4684" s="170"/>
      <c r="FTJ4684" s="170"/>
      <c r="FTK4684" s="170"/>
      <c r="FTL4684" s="170"/>
      <c r="FTM4684" s="170"/>
      <c r="FTN4684" s="170"/>
      <c r="FTO4684" s="170"/>
      <c r="FTP4684" s="170"/>
      <c r="FTQ4684" s="170"/>
      <c r="FTR4684" s="170"/>
      <c r="FTS4684" s="170"/>
      <c r="FTT4684" s="170"/>
      <c r="FTU4684" s="170"/>
      <c r="FTV4684" s="170"/>
      <c r="FTW4684" s="170"/>
      <c r="FTX4684" s="170"/>
      <c r="FTY4684" s="170"/>
      <c r="FTZ4684" s="170"/>
      <c r="FUA4684" s="170"/>
      <c r="FUB4684" s="170"/>
      <c r="FUC4684" s="170"/>
      <c r="FUD4684" s="170"/>
      <c r="FUE4684" s="170"/>
      <c r="FUF4684" s="170"/>
      <c r="FUG4684" s="170"/>
      <c r="FUH4684" s="170"/>
      <c r="FUI4684" s="170"/>
      <c r="FUJ4684" s="170"/>
      <c r="FUK4684" s="170"/>
      <c r="FUL4684" s="170"/>
      <c r="FUM4684" s="170"/>
      <c r="FUN4684" s="170"/>
      <c r="FUO4684" s="170"/>
      <c r="FUP4684" s="170"/>
      <c r="FUQ4684" s="170"/>
      <c r="FUR4684" s="170"/>
      <c r="FUS4684" s="170"/>
      <c r="FUT4684" s="170"/>
      <c r="FUU4684" s="170"/>
      <c r="FUV4684" s="170"/>
      <c r="FUW4684" s="170"/>
      <c r="FUX4684" s="170"/>
      <c r="FUY4684" s="170"/>
      <c r="FUZ4684" s="170"/>
      <c r="FVA4684" s="170"/>
      <c r="FVB4684" s="170"/>
      <c r="FVC4684" s="170"/>
      <c r="FVD4684" s="170"/>
      <c r="FVE4684" s="170"/>
      <c r="FVF4684" s="170"/>
      <c r="FVG4684" s="170"/>
      <c r="FVH4684" s="170"/>
      <c r="FVI4684" s="170"/>
      <c r="FVJ4684" s="170"/>
      <c r="FVK4684" s="170"/>
      <c r="FVL4684" s="170"/>
      <c r="FVM4684" s="170"/>
      <c r="FVN4684" s="170"/>
      <c r="FVO4684" s="170"/>
      <c r="FVP4684" s="170"/>
      <c r="FVQ4684" s="170"/>
      <c r="FVR4684" s="170"/>
      <c r="FVS4684" s="170"/>
      <c r="FVT4684" s="170"/>
      <c r="FVU4684" s="170"/>
      <c r="FVV4684" s="170"/>
      <c r="FVW4684" s="170"/>
      <c r="FVX4684" s="170"/>
      <c r="FVY4684" s="170"/>
      <c r="FVZ4684" s="170"/>
      <c r="FWA4684" s="170"/>
      <c r="FWB4684" s="170"/>
      <c r="FWC4684" s="170"/>
      <c r="FWD4684" s="170"/>
      <c r="FWE4684" s="170"/>
      <c r="FWF4684" s="170"/>
      <c r="FWG4684" s="170"/>
      <c r="FWH4684" s="170"/>
      <c r="FWI4684" s="170"/>
      <c r="FWJ4684" s="170"/>
      <c r="FWK4684" s="170"/>
      <c r="FWL4684" s="170"/>
      <c r="FWM4684" s="170"/>
      <c r="FWN4684" s="170"/>
      <c r="FWO4684" s="170"/>
      <c r="FWP4684" s="170"/>
      <c r="FWQ4684" s="170"/>
      <c r="FWR4684" s="170"/>
      <c r="FWS4684" s="170"/>
      <c r="FWT4684" s="170"/>
      <c r="FWU4684" s="170"/>
      <c r="FWV4684" s="170"/>
      <c r="FWW4684" s="170"/>
      <c r="FWX4684" s="170"/>
      <c r="FWY4684" s="170"/>
      <c r="FWZ4684" s="170"/>
      <c r="FXA4684" s="170"/>
      <c r="FXB4684" s="170"/>
      <c r="FXC4684" s="170"/>
      <c r="FXD4684" s="170"/>
      <c r="FXE4684" s="170"/>
      <c r="FXF4684" s="170"/>
      <c r="FXG4684" s="170"/>
      <c r="FXH4684" s="170"/>
      <c r="FXI4684" s="170"/>
      <c r="FXJ4684" s="170"/>
      <c r="FXK4684" s="170"/>
      <c r="FXL4684" s="170"/>
      <c r="FXM4684" s="170"/>
      <c r="FXN4684" s="170"/>
      <c r="FXO4684" s="170"/>
      <c r="FXP4684" s="170"/>
      <c r="FXQ4684" s="170"/>
      <c r="FXR4684" s="170"/>
      <c r="FXS4684" s="170"/>
      <c r="FXT4684" s="170"/>
      <c r="FXU4684" s="170"/>
      <c r="FXV4684" s="170"/>
      <c r="FXW4684" s="170"/>
      <c r="FXX4684" s="170"/>
      <c r="FXY4684" s="170"/>
      <c r="FXZ4684" s="170"/>
      <c r="FYA4684" s="170"/>
      <c r="FYB4684" s="170"/>
      <c r="FYC4684" s="170"/>
      <c r="FYD4684" s="170"/>
      <c r="FYE4684" s="170"/>
      <c r="FYF4684" s="170"/>
      <c r="FYG4684" s="170"/>
      <c r="FYH4684" s="170"/>
      <c r="FYI4684" s="170"/>
      <c r="FYJ4684" s="170"/>
      <c r="FYK4684" s="170"/>
      <c r="FYL4684" s="170"/>
      <c r="FYM4684" s="170"/>
      <c r="FYN4684" s="170"/>
      <c r="FYO4684" s="170"/>
      <c r="FYP4684" s="170"/>
      <c r="FYQ4684" s="170"/>
      <c r="FYR4684" s="170"/>
      <c r="FYS4684" s="170"/>
      <c r="FYT4684" s="170"/>
      <c r="FYU4684" s="170"/>
      <c r="FYV4684" s="170"/>
      <c r="FYW4684" s="170"/>
      <c r="FYX4684" s="170"/>
      <c r="FYY4684" s="170"/>
      <c r="FYZ4684" s="170"/>
      <c r="FZA4684" s="170"/>
      <c r="FZB4684" s="170"/>
      <c r="FZC4684" s="170"/>
      <c r="FZD4684" s="170"/>
      <c r="FZE4684" s="170"/>
      <c r="FZF4684" s="170"/>
      <c r="FZG4684" s="170"/>
      <c r="FZH4684" s="170"/>
      <c r="FZI4684" s="170"/>
      <c r="FZJ4684" s="170"/>
      <c r="FZK4684" s="170"/>
      <c r="FZL4684" s="170"/>
      <c r="FZM4684" s="170"/>
      <c r="FZN4684" s="170"/>
      <c r="FZO4684" s="170"/>
      <c r="FZP4684" s="170"/>
      <c r="FZQ4684" s="170"/>
      <c r="FZR4684" s="170"/>
      <c r="FZS4684" s="170"/>
      <c r="FZT4684" s="170"/>
      <c r="FZU4684" s="170"/>
      <c r="FZV4684" s="170"/>
      <c r="FZW4684" s="170"/>
      <c r="FZX4684" s="170"/>
      <c r="FZY4684" s="170"/>
      <c r="FZZ4684" s="170"/>
      <c r="GAA4684" s="170"/>
      <c r="GAB4684" s="170"/>
      <c r="GAC4684" s="170"/>
      <c r="GAD4684" s="170"/>
      <c r="GAE4684" s="170"/>
      <c r="GAF4684" s="170"/>
      <c r="GAG4684" s="170"/>
      <c r="GAH4684" s="170"/>
      <c r="GAI4684" s="170"/>
      <c r="GAJ4684" s="170"/>
      <c r="GAK4684" s="170"/>
      <c r="GAL4684" s="170"/>
      <c r="GAM4684" s="170"/>
      <c r="GAN4684" s="170"/>
      <c r="GAO4684" s="170"/>
      <c r="GAP4684" s="170"/>
      <c r="GAQ4684" s="170"/>
      <c r="GAR4684" s="170"/>
      <c r="GAS4684" s="170"/>
      <c r="GAT4684" s="170"/>
      <c r="GAU4684" s="170"/>
      <c r="GAV4684" s="170"/>
      <c r="GAW4684" s="170"/>
      <c r="GAX4684" s="170"/>
      <c r="GAY4684" s="170"/>
      <c r="GAZ4684" s="170"/>
      <c r="GBA4684" s="170"/>
      <c r="GBB4684" s="170"/>
      <c r="GBC4684" s="170"/>
      <c r="GBD4684" s="170"/>
      <c r="GBE4684" s="170"/>
      <c r="GBF4684" s="170"/>
      <c r="GBG4684" s="170"/>
      <c r="GBH4684" s="170"/>
      <c r="GBI4684" s="170"/>
      <c r="GBJ4684" s="170"/>
      <c r="GBK4684" s="170"/>
      <c r="GBL4684" s="170"/>
      <c r="GBM4684" s="170"/>
      <c r="GBN4684" s="170"/>
      <c r="GBO4684" s="170"/>
      <c r="GBP4684" s="170"/>
      <c r="GBQ4684" s="170"/>
      <c r="GBR4684" s="170"/>
      <c r="GBS4684" s="170"/>
      <c r="GBT4684" s="170"/>
      <c r="GBU4684" s="170"/>
      <c r="GBV4684" s="170"/>
      <c r="GBW4684" s="170"/>
      <c r="GBX4684" s="170"/>
      <c r="GBY4684" s="170"/>
      <c r="GBZ4684" s="170"/>
      <c r="GCA4684" s="170"/>
      <c r="GCB4684" s="170"/>
      <c r="GCC4684" s="170"/>
      <c r="GCD4684" s="170"/>
      <c r="GCE4684" s="170"/>
      <c r="GCF4684" s="170"/>
      <c r="GCG4684" s="170"/>
      <c r="GCH4684" s="170"/>
      <c r="GCI4684" s="170"/>
      <c r="GCJ4684" s="170"/>
      <c r="GCK4684" s="170"/>
      <c r="GCL4684" s="170"/>
      <c r="GCM4684" s="170"/>
      <c r="GCN4684" s="170"/>
      <c r="GCO4684" s="170"/>
      <c r="GCP4684" s="170"/>
      <c r="GCQ4684" s="170"/>
      <c r="GCR4684" s="170"/>
      <c r="GCS4684" s="170"/>
      <c r="GCT4684" s="170"/>
      <c r="GCU4684" s="170"/>
      <c r="GCV4684" s="170"/>
      <c r="GCW4684" s="170"/>
      <c r="GCX4684" s="170"/>
      <c r="GCY4684" s="170"/>
      <c r="GCZ4684" s="170"/>
      <c r="GDA4684" s="170"/>
      <c r="GDB4684" s="170"/>
      <c r="GDC4684" s="170"/>
      <c r="GDD4684" s="170"/>
      <c r="GDE4684" s="170"/>
      <c r="GDF4684" s="170"/>
      <c r="GDG4684" s="170"/>
      <c r="GDH4684" s="170"/>
      <c r="GDI4684" s="170"/>
      <c r="GDJ4684" s="170"/>
      <c r="GDK4684" s="170"/>
      <c r="GDL4684" s="170"/>
      <c r="GDM4684" s="170"/>
      <c r="GDN4684" s="170"/>
      <c r="GDO4684" s="170"/>
      <c r="GDP4684" s="170"/>
      <c r="GDQ4684" s="170"/>
      <c r="GDR4684" s="170"/>
      <c r="GDS4684" s="170"/>
      <c r="GDT4684" s="170"/>
      <c r="GDU4684" s="170"/>
      <c r="GDV4684" s="170"/>
      <c r="GDW4684" s="170"/>
      <c r="GDX4684" s="170"/>
      <c r="GDY4684" s="170"/>
      <c r="GDZ4684" s="170"/>
      <c r="GEA4684" s="170"/>
      <c r="GEB4684" s="170"/>
      <c r="GEC4684" s="170"/>
      <c r="GED4684" s="170"/>
      <c r="GEE4684" s="170"/>
      <c r="GEF4684" s="170"/>
      <c r="GEG4684" s="170"/>
      <c r="GEH4684" s="170"/>
      <c r="GEI4684" s="170"/>
      <c r="GEJ4684" s="170"/>
      <c r="GEK4684" s="170"/>
      <c r="GEL4684" s="170"/>
      <c r="GEM4684" s="170"/>
      <c r="GEN4684" s="170"/>
      <c r="GEO4684" s="170"/>
      <c r="GEP4684" s="170"/>
      <c r="GEQ4684" s="170"/>
      <c r="GER4684" s="170"/>
      <c r="GES4684" s="170"/>
      <c r="GET4684" s="170"/>
      <c r="GEU4684" s="170"/>
      <c r="GEV4684" s="170"/>
      <c r="GEW4684" s="170"/>
      <c r="GEX4684" s="170"/>
      <c r="GEY4684" s="170"/>
      <c r="GEZ4684" s="170"/>
      <c r="GFA4684" s="170"/>
      <c r="GFB4684" s="170"/>
      <c r="GFC4684" s="170"/>
      <c r="GFD4684" s="170"/>
      <c r="GFE4684" s="170"/>
      <c r="GFF4684" s="170"/>
      <c r="GFG4684" s="170"/>
      <c r="GFH4684" s="170"/>
      <c r="GFI4684" s="170"/>
      <c r="GFJ4684" s="170"/>
      <c r="GFK4684" s="170"/>
      <c r="GFL4684" s="170"/>
      <c r="GFM4684" s="170"/>
      <c r="GFN4684" s="170"/>
      <c r="GFO4684" s="170"/>
      <c r="GFP4684" s="170"/>
      <c r="GFQ4684" s="170"/>
      <c r="GFR4684" s="170"/>
      <c r="GFS4684" s="170"/>
      <c r="GFT4684" s="170"/>
      <c r="GFU4684" s="170"/>
      <c r="GFV4684" s="170"/>
      <c r="GFW4684" s="170"/>
      <c r="GFX4684" s="170"/>
      <c r="GFY4684" s="170"/>
      <c r="GFZ4684" s="170"/>
      <c r="GGA4684" s="170"/>
      <c r="GGB4684" s="170"/>
      <c r="GGC4684" s="170"/>
      <c r="GGD4684" s="170"/>
      <c r="GGE4684" s="170"/>
      <c r="GGF4684" s="170"/>
      <c r="GGG4684" s="170"/>
      <c r="GGH4684" s="170"/>
      <c r="GGI4684" s="170"/>
      <c r="GGJ4684" s="170"/>
      <c r="GGK4684" s="170"/>
      <c r="GGL4684" s="170"/>
      <c r="GGM4684" s="170"/>
      <c r="GGN4684" s="170"/>
      <c r="GGO4684" s="170"/>
      <c r="GGP4684" s="170"/>
      <c r="GGQ4684" s="170"/>
      <c r="GGR4684" s="170"/>
      <c r="GGS4684" s="170"/>
      <c r="GGT4684" s="170"/>
      <c r="GGU4684" s="170"/>
      <c r="GGV4684" s="170"/>
      <c r="GGW4684" s="170"/>
      <c r="GGX4684" s="170"/>
      <c r="GGY4684" s="170"/>
      <c r="GGZ4684" s="170"/>
      <c r="GHA4684" s="170"/>
      <c r="GHB4684" s="170"/>
      <c r="GHC4684" s="170"/>
      <c r="GHD4684" s="170"/>
      <c r="GHE4684" s="170"/>
      <c r="GHF4684" s="170"/>
      <c r="GHG4684" s="170"/>
      <c r="GHH4684" s="170"/>
      <c r="GHI4684" s="170"/>
      <c r="GHJ4684" s="170"/>
      <c r="GHK4684" s="170"/>
      <c r="GHL4684" s="170"/>
      <c r="GHM4684" s="170"/>
      <c r="GHN4684" s="170"/>
      <c r="GHO4684" s="170"/>
      <c r="GHP4684" s="170"/>
      <c r="GHQ4684" s="170"/>
      <c r="GHR4684" s="170"/>
      <c r="GHS4684" s="170"/>
      <c r="GHT4684" s="170"/>
      <c r="GHU4684" s="170"/>
      <c r="GHV4684" s="170"/>
      <c r="GHW4684" s="170"/>
      <c r="GHX4684" s="170"/>
      <c r="GHY4684" s="170"/>
      <c r="GHZ4684" s="170"/>
      <c r="GIA4684" s="170"/>
      <c r="GIB4684" s="170"/>
      <c r="GIC4684" s="170"/>
      <c r="GID4684" s="170"/>
      <c r="GIE4684" s="170"/>
      <c r="GIF4684" s="170"/>
      <c r="GIG4684" s="170"/>
      <c r="GIH4684" s="170"/>
      <c r="GII4684" s="170"/>
      <c r="GIJ4684" s="170"/>
      <c r="GIK4684" s="170"/>
      <c r="GIL4684" s="170"/>
      <c r="GIM4684" s="170"/>
      <c r="GIN4684" s="170"/>
      <c r="GIO4684" s="170"/>
      <c r="GIP4684" s="170"/>
      <c r="GIQ4684" s="170"/>
      <c r="GIR4684" s="170"/>
      <c r="GIS4684" s="170"/>
      <c r="GIT4684" s="170"/>
      <c r="GIU4684" s="170"/>
      <c r="GIV4684" s="170"/>
      <c r="GIW4684" s="170"/>
      <c r="GIX4684" s="170"/>
      <c r="GIY4684" s="170"/>
      <c r="GIZ4684" s="170"/>
      <c r="GJA4684" s="170"/>
      <c r="GJB4684" s="170"/>
      <c r="GJC4684" s="170"/>
      <c r="GJD4684" s="170"/>
      <c r="GJE4684" s="170"/>
      <c r="GJF4684" s="170"/>
      <c r="GJG4684" s="170"/>
      <c r="GJH4684" s="170"/>
      <c r="GJI4684" s="170"/>
      <c r="GJJ4684" s="170"/>
      <c r="GJK4684" s="170"/>
      <c r="GJL4684" s="170"/>
      <c r="GJM4684" s="170"/>
      <c r="GJN4684" s="170"/>
      <c r="GJO4684" s="170"/>
      <c r="GJP4684" s="170"/>
      <c r="GJQ4684" s="170"/>
      <c r="GJR4684" s="170"/>
      <c r="GJS4684" s="170"/>
      <c r="GJT4684" s="170"/>
      <c r="GJU4684" s="170"/>
      <c r="GJV4684" s="170"/>
      <c r="GJW4684" s="170"/>
      <c r="GJX4684" s="170"/>
      <c r="GJY4684" s="170"/>
      <c r="GJZ4684" s="170"/>
      <c r="GKA4684" s="170"/>
      <c r="GKB4684" s="170"/>
      <c r="GKC4684" s="170"/>
      <c r="GKD4684" s="170"/>
      <c r="GKE4684" s="170"/>
      <c r="GKF4684" s="170"/>
      <c r="GKG4684" s="170"/>
      <c r="GKH4684" s="170"/>
      <c r="GKI4684" s="170"/>
      <c r="GKJ4684" s="170"/>
      <c r="GKK4684" s="170"/>
      <c r="GKL4684" s="170"/>
      <c r="GKM4684" s="170"/>
      <c r="GKN4684" s="170"/>
      <c r="GKO4684" s="170"/>
      <c r="GKP4684" s="170"/>
      <c r="GKQ4684" s="170"/>
      <c r="GKR4684" s="170"/>
      <c r="GKS4684" s="170"/>
      <c r="GKT4684" s="170"/>
      <c r="GKU4684" s="170"/>
      <c r="GKV4684" s="170"/>
      <c r="GKW4684" s="170"/>
      <c r="GKX4684" s="170"/>
      <c r="GKY4684" s="170"/>
      <c r="GKZ4684" s="170"/>
      <c r="GLA4684" s="170"/>
      <c r="GLB4684" s="170"/>
      <c r="GLC4684" s="170"/>
      <c r="GLD4684" s="170"/>
      <c r="GLE4684" s="170"/>
      <c r="GLF4684" s="170"/>
      <c r="GLG4684" s="170"/>
      <c r="GLH4684" s="170"/>
      <c r="GLI4684" s="170"/>
      <c r="GLJ4684" s="170"/>
      <c r="GLK4684" s="170"/>
      <c r="GLL4684" s="170"/>
      <c r="GLM4684" s="170"/>
      <c r="GLN4684" s="170"/>
      <c r="GLO4684" s="170"/>
      <c r="GLP4684" s="170"/>
      <c r="GLQ4684" s="170"/>
      <c r="GLR4684" s="170"/>
      <c r="GLS4684" s="170"/>
      <c r="GLT4684" s="170"/>
      <c r="GLU4684" s="170"/>
      <c r="GLV4684" s="170"/>
      <c r="GLW4684" s="170"/>
      <c r="GLX4684" s="170"/>
      <c r="GLY4684" s="170"/>
      <c r="GLZ4684" s="170"/>
      <c r="GMA4684" s="170"/>
      <c r="GMB4684" s="170"/>
      <c r="GMC4684" s="170"/>
      <c r="GMD4684" s="170"/>
      <c r="GME4684" s="170"/>
      <c r="GMF4684" s="170"/>
      <c r="GMG4684" s="170"/>
      <c r="GMH4684" s="170"/>
      <c r="GMI4684" s="170"/>
      <c r="GMJ4684" s="170"/>
      <c r="GMK4684" s="170"/>
      <c r="GML4684" s="170"/>
      <c r="GMM4684" s="170"/>
      <c r="GMN4684" s="170"/>
      <c r="GMO4684" s="170"/>
      <c r="GMP4684" s="170"/>
      <c r="GMQ4684" s="170"/>
      <c r="GMR4684" s="170"/>
      <c r="GMS4684" s="170"/>
      <c r="GMT4684" s="170"/>
      <c r="GMU4684" s="170"/>
      <c r="GMV4684" s="170"/>
      <c r="GMW4684" s="170"/>
      <c r="GMX4684" s="170"/>
      <c r="GMY4684" s="170"/>
      <c r="GMZ4684" s="170"/>
      <c r="GNA4684" s="170"/>
      <c r="GNB4684" s="170"/>
      <c r="GNC4684" s="170"/>
      <c r="GND4684" s="170"/>
      <c r="GNE4684" s="170"/>
      <c r="GNF4684" s="170"/>
      <c r="GNG4684" s="170"/>
      <c r="GNH4684" s="170"/>
      <c r="GNI4684" s="170"/>
      <c r="GNJ4684" s="170"/>
      <c r="GNK4684" s="170"/>
      <c r="GNL4684" s="170"/>
      <c r="GNM4684" s="170"/>
      <c r="GNN4684" s="170"/>
      <c r="GNO4684" s="170"/>
      <c r="GNP4684" s="170"/>
      <c r="GNQ4684" s="170"/>
      <c r="GNR4684" s="170"/>
      <c r="GNS4684" s="170"/>
      <c r="GNT4684" s="170"/>
      <c r="GNU4684" s="170"/>
      <c r="GNV4684" s="170"/>
      <c r="GNW4684" s="170"/>
      <c r="GNX4684" s="170"/>
      <c r="GNY4684" s="170"/>
      <c r="GNZ4684" s="170"/>
      <c r="GOA4684" s="170"/>
      <c r="GOB4684" s="170"/>
      <c r="GOC4684" s="170"/>
      <c r="GOD4684" s="170"/>
      <c r="GOE4684" s="170"/>
      <c r="GOF4684" s="170"/>
      <c r="GOG4684" s="170"/>
      <c r="GOH4684" s="170"/>
      <c r="GOI4684" s="170"/>
      <c r="GOJ4684" s="170"/>
      <c r="GOK4684" s="170"/>
      <c r="GOL4684" s="170"/>
      <c r="GOM4684" s="170"/>
      <c r="GON4684" s="170"/>
      <c r="GOO4684" s="170"/>
      <c r="GOP4684" s="170"/>
      <c r="GOQ4684" s="170"/>
      <c r="GOR4684" s="170"/>
      <c r="GOS4684" s="170"/>
      <c r="GOT4684" s="170"/>
      <c r="GOU4684" s="170"/>
      <c r="GOV4684" s="170"/>
      <c r="GOW4684" s="170"/>
      <c r="GOX4684" s="170"/>
      <c r="GOY4684" s="170"/>
      <c r="GOZ4684" s="170"/>
      <c r="GPA4684" s="170"/>
      <c r="GPB4684" s="170"/>
      <c r="GPC4684" s="170"/>
      <c r="GPD4684" s="170"/>
      <c r="GPE4684" s="170"/>
      <c r="GPF4684" s="170"/>
      <c r="GPG4684" s="170"/>
      <c r="GPH4684" s="170"/>
      <c r="GPI4684" s="170"/>
      <c r="GPJ4684" s="170"/>
      <c r="GPK4684" s="170"/>
      <c r="GPL4684" s="170"/>
      <c r="GPM4684" s="170"/>
      <c r="GPN4684" s="170"/>
      <c r="GPO4684" s="170"/>
      <c r="GPP4684" s="170"/>
      <c r="GPQ4684" s="170"/>
      <c r="GPR4684" s="170"/>
      <c r="GPS4684" s="170"/>
      <c r="GPT4684" s="170"/>
      <c r="GPU4684" s="170"/>
      <c r="GPV4684" s="170"/>
      <c r="GPW4684" s="170"/>
      <c r="GPX4684" s="170"/>
      <c r="GPY4684" s="170"/>
      <c r="GPZ4684" s="170"/>
      <c r="GQA4684" s="170"/>
      <c r="GQB4684" s="170"/>
      <c r="GQC4684" s="170"/>
      <c r="GQD4684" s="170"/>
      <c r="GQE4684" s="170"/>
      <c r="GQF4684" s="170"/>
      <c r="GQG4684" s="170"/>
      <c r="GQH4684" s="170"/>
      <c r="GQI4684" s="170"/>
      <c r="GQJ4684" s="170"/>
      <c r="GQK4684" s="170"/>
      <c r="GQL4684" s="170"/>
      <c r="GQM4684" s="170"/>
      <c r="GQN4684" s="170"/>
      <c r="GQO4684" s="170"/>
      <c r="GQP4684" s="170"/>
      <c r="GQQ4684" s="170"/>
      <c r="GQR4684" s="170"/>
      <c r="GQS4684" s="170"/>
      <c r="GQT4684" s="170"/>
      <c r="GQU4684" s="170"/>
      <c r="GQV4684" s="170"/>
      <c r="GQW4684" s="170"/>
      <c r="GQX4684" s="170"/>
      <c r="GQY4684" s="170"/>
      <c r="GQZ4684" s="170"/>
      <c r="GRA4684" s="170"/>
      <c r="GRB4684" s="170"/>
      <c r="GRC4684" s="170"/>
      <c r="GRD4684" s="170"/>
      <c r="GRE4684" s="170"/>
      <c r="GRF4684" s="170"/>
      <c r="GRG4684" s="170"/>
      <c r="GRH4684" s="170"/>
      <c r="GRI4684" s="170"/>
      <c r="GRJ4684" s="170"/>
      <c r="GRK4684" s="170"/>
      <c r="GRL4684" s="170"/>
      <c r="GRM4684" s="170"/>
      <c r="GRN4684" s="170"/>
      <c r="GRO4684" s="170"/>
      <c r="GRP4684" s="170"/>
      <c r="GRQ4684" s="170"/>
      <c r="GRR4684" s="170"/>
      <c r="GRS4684" s="170"/>
      <c r="GRT4684" s="170"/>
      <c r="GRU4684" s="170"/>
      <c r="GRV4684" s="170"/>
      <c r="GRW4684" s="170"/>
      <c r="GRX4684" s="170"/>
      <c r="GRY4684" s="170"/>
      <c r="GRZ4684" s="170"/>
      <c r="GSA4684" s="170"/>
      <c r="GSB4684" s="170"/>
      <c r="GSC4684" s="170"/>
      <c r="GSD4684" s="170"/>
      <c r="GSE4684" s="170"/>
      <c r="GSF4684" s="170"/>
      <c r="GSG4684" s="170"/>
      <c r="GSH4684" s="170"/>
      <c r="GSI4684" s="170"/>
      <c r="GSJ4684" s="170"/>
      <c r="GSK4684" s="170"/>
      <c r="GSL4684" s="170"/>
      <c r="GSM4684" s="170"/>
      <c r="GSN4684" s="170"/>
      <c r="GSO4684" s="170"/>
      <c r="GSP4684" s="170"/>
      <c r="GSQ4684" s="170"/>
      <c r="GSR4684" s="170"/>
      <c r="GSS4684" s="170"/>
      <c r="GST4684" s="170"/>
      <c r="GSU4684" s="170"/>
      <c r="GSV4684" s="170"/>
      <c r="GSW4684" s="170"/>
      <c r="GSX4684" s="170"/>
      <c r="GSY4684" s="170"/>
      <c r="GSZ4684" s="170"/>
      <c r="GTA4684" s="170"/>
      <c r="GTB4684" s="170"/>
      <c r="GTC4684" s="170"/>
      <c r="GTD4684" s="170"/>
      <c r="GTE4684" s="170"/>
      <c r="GTF4684" s="170"/>
      <c r="GTG4684" s="170"/>
      <c r="GTH4684" s="170"/>
      <c r="GTI4684" s="170"/>
      <c r="GTJ4684" s="170"/>
      <c r="GTK4684" s="170"/>
      <c r="GTL4684" s="170"/>
      <c r="GTM4684" s="170"/>
      <c r="GTN4684" s="170"/>
      <c r="GTO4684" s="170"/>
      <c r="GTP4684" s="170"/>
      <c r="GTQ4684" s="170"/>
      <c r="GTR4684" s="170"/>
      <c r="GTS4684" s="170"/>
      <c r="GTT4684" s="170"/>
      <c r="GTU4684" s="170"/>
      <c r="GTV4684" s="170"/>
      <c r="GTW4684" s="170"/>
      <c r="GTX4684" s="170"/>
      <c r="GTY4684" s="170"/>
      <c r="GTZ4684" s="170"/>
      <c r="GUA4684" s="170"/>
      <c r="GUB4684" s="170"/>
      <c r="GUC4684" s="170"/>
      <c r="GUD4684" s="170"/>
      <c r="GUE4684" s="170"/>
      <c r="GUF4684" s="170"/>
      <c r="GUG4684" s="170"/>
      <c r="GUH4684" s="170"/>
      <c r="GUI4684" s="170"/>
      <c r="GUJ4684" s="170"/>
      <c r="GUK4684" s="170"/>
      <c r="GUL4684" s="170"/>
      <c r="GUM4684" s="170"/>
      <c r="GUN4684" s="170"/>
      <c r="GUO4684" s="170"/>
      <c r="GUP4684" s="170"/>
      <c r="GUQ4684" s="170"/>
      <c r="GUR4684" s="170"/>
      <c r="GUS4684" s="170"/>
      <c r="GUT4684" s="170"/>
      <c r="GUU4684" s="170"/>
      <c r="GUV4684" s="170"/>
      <c r="GUW4684" s="170"/>
      <c r="GUX4684" s="170"/>
      <c r="GUY4684" s="170"/>
      <c r="GUZ4684" s="170"/>
      <c r="GVA4684" s="170"/>
      <c r="GVB4684" s="170"/>
      <c r="GVC4684" s="170"/>
      <c r="GVD4684" s="170"/>
      <c r="GVE4684" s="170"/>
      <c r="GVF4684" s="170"/>
      <c r="GVG4684" s="170"/>
      <c r="GVH4684" s="170"/>
      <c r="GVI4684" s="170"/>
      <c r="GVJ4684" s="170"/>
      <c r="GVK4684" s="170"/>
      <c r="GVL4684" s="170"/>
      <c r="GVM4684" s="170"/>
      <c r="GVN4684" s="170"/>
      <c r="GVO4684" s="170"/>
      <c r="GVP4684" s="170"/>
      <c r="GVQ4684" s="170"/>
      <c r="GVR4684" s="170"/>
      <c r="GVS4684" s="170"/>
      <c r="GVT4684" s="170"/>
      <c r="GVU4684" s="170"/>
      <c r="GVV4684" s="170"/>
      <c r="GVW4684" s="170"/>
      <c r="GVX4684" s="170"/>
      <c r="GVY4684" s="170"/>
      <c r="GVZ4684" s="170"/>
      <c r="GWA4684" s="170"/>
      <c r="GWB4684" s="170"/>
      <c r="GWC4684" s="170"/>
      <c r="GWD4684" s="170"/>
      <c r="GWE4684" s="170"/>
      <c r="GWF4684" s="170"/>
      <c r="GWG4684" s="170"/>
      <c r="GWH4684" s="170"/>
      <c r="GWI4684" s="170"/>
      <c r="GWJ4684" s="170"/>
      <c r="GWK4684" s="170"/>
      <c r="GWL4684" s="170"/>
      <c r="GWM4684" s="170"/>
      <c r="GWN4684" s="170"/>
      <c r="GWO4684" s="170"/>
      <c r="GWP4684" s="170"/>
      <c r="GWQ4684" s="170"/>
      <c r="GWR4684" s="170"/>
      <c r="GWS4684" s="170"/>
      <c r="GWT4684" s="170"/>
      <c r="GWU4684" s="170"/>
      <c r="GWV4684" s="170"/>
      <c r="GWW4684" s="170"/>
      <c r="GWX4684" s="170"/>
      <c r="GWY4684" s="170"/>
      <c r="GWZ4684" s="170"/>
      <c r="GXA4684" s="170"/>
      <c r="GXB4684" s="170"/>
      <c r="GXC4684" s="170"/>
      <c r="GXD4684" s="170"/>
      <c r="GXE4684" s="170"/>
      <c r="GXF4684" s="170"/>
      <c r="GXG4684" s="170"/>
      <c r="GXH4684" s="170"/>
      <c r="GXI4684" s="170"/>
      <c r="GXJ4684" s="170"/>
      <c r="GXK4684" s="170"/>
      <c r="GXL4684" s="170"/>
      <c r="GXM4684" s="170"/>
      <c r="GXN4684" s="170"/>
      <c r="GXO4684" s="170"/>
      <c r="GXP4684" s="170"/>
      <c r="GXQ4684" s="170"/>
      <c r="GXR4684" s="170"/>
      <c r="GXS4684" s="170"/>
      <c r="GXT4684" s="170"/>
      <c r="GXU4684" s="170"/>
      <c r="GXV4684" s="170"/>
      <c r="GXW4684" s="170"/>
      <c r="GXX4684" s="170"/>
      <c r="GXY4684" s="170"/>
      <c r="GXZ4684" s="170"/>
      <c r="GYA4684" s="170"/>
      <c r="GYB4684" s="170"/>
      <c r="GYC4684" s="170"/>
      <c r="GYD4684" s="170"/>
      <c r="GYE4684" s="170"/>
      <c r="GYF4684" s="170"/>
      <c r="GYG4684" s="170"/>
      <c r="GYH4684" s="170"/>
      <c r="GYI4684" s="170"/>
      <c r="GYJ4684" s="170"/>
      <c r="GYK4684" s="170"/>
      <c r="GYL4684" s="170"/>
      <c r="GYM4684" s="170"/>
      <c r="GYN4684" s="170"/>
      <c r="GYO4684" s="170"/>
      <c r="GYP4684" s="170"/>
      <c r="GYQ4684" s="170"/>
      <c r="GYR4684" s="170"/>
      <c r="GYS4684" s="170"/>
      <c r="GYT4684" s="170"/>
      <c r="GYU4684" s="170"/>
      <c r="GYV4684" s="170"/>
      <c r="GYW4684" s="170"/>
      <c r="GYX4684" s="170"/>
      <c r="GYY4684" s="170"/>
      <c r="GYZ4684" s="170"/>
      <c r="GZA4684" s="170"/>
      <c r="GZB4684" s="170"/>
      <c r="GZC4684" s="170"/>
      <c r="GZD4684" s="170"/>
      <c r="GZE4684" s="170"/>
      <c r="GZF4684" s="170"/>
      <c r="GZG4684" s="170"/>
      <c r="GZH4684" s="170"/>
      <c r="GZI4684" s="170"/>
      <c r="GZJ4684" s="170"/>
      <c r="GZK4684" s="170"/>
      <c r="GZL4684" s="170"/>
      <c r="GZM4684" s="170"/>
      <c r="GZN4684" s="170"/>
      <c r="GZO4684" s="170"/>
      <c r="GZP4684" s="170"/>
      <c r="GZQ4684" s="170"/>
      <c r="GZR4684" s="170"/>
      <c r="GZS4684" s="170"/>
      <c r="GZT4684" s="170"/>
      <c r="GZU4684" s="170"/>
      <c r="GZV4684" s="170"/>
      <c r="GZW4684" s="170"/>
      <c r="GZX4684" s="170"/>
      <c r="GZY4684" s="170"/>
      <c r="GZZ4684" s="170"/>
      <c r="HAA4684" s="170"/>
      <c r="HAB4684" s="170"/>
      <c r="HAC4684" s="170"/>
      <c r="HAD4684" s="170"/>
      <c r="HAE4684" s="170"/>
      <c r="HAF4684" s="170"/>
      <c r="HAG4684" s="170"/>
      <c r="HAH4684" s="170"/>
      <c r="HAI4684" s="170"/>
      <c r="HAJ4684" s="170"/>
      <c r="HAK4684" s="170"/>
      <c r="HAL4684" s="170"/>
      <c r="HAM4684" s="170"/>
      <c r="HAN4684" s="170"/>
      <c r="HAO4684" s="170"/>
      <c r="HAP4684" s="170"/>
      <c r="HAQ4684" s="170"/>
      <c r="HAR4684" s="170"/>
      <c r="HAS4684" s="170"/>
      <c r="HAT4684" s="170"/>
      <c r="HAU4684" s="170"/>
      <c r="HAV4684" s="170"/>
      <c r="HAW4684" s="170"/>
      <c r="HAX4684" s="170"/>
      <c r="HAY4684" s="170"/>
      <c r="HAZ4684" s="170"/>
      <c r="HBA4684" s="170"/>
      <c r="HBB4684" s="170"/>
      <c r="HBC4684" s="170"/>
      <c r="HBD4684" s="170"/>
      <c r="HBE4684" s="170"/>
      <c r="HBF4684" s="170"/>
      <c r="HBG4684" s="170"/>
      <c r="HBH4684" s="170"/>
      <c r="HBI4684" s="170"/>
      <c r="HBJ4684" s="170"/>
      <c r="HBK4684" s="170"/>
      <c r="HBL4684" s="170"/>
      <c r="HBM4684" s="170"/>
      <c r="HBN4684" s="170"/>
      <c r="HBO4684" s="170"/>
      <c r="HBP4684" s="170"/>
      <c r="HBQ4684" s="170"/>
      <c r="HBR4684" s="170"/>
      <c r="HBS4684" s="170"/>
      <c r="HBT4684" s="170"/>
      <c r="HBU4684" s="170"/>
      <c r="HBV4684" s="170"/>
      <c r="HBW4684" s="170"/>
      <c r="HBX4684" s="170"/>
      <c r="HBY4684" s="170"/>
      <c r="HBZ4684" s="170"/>
      <c r="HCA4684" s="170"/>
      <c r="HCB4684" s="170"/>
      <c r="HCC4684" s="170"/>
      <c r="HCD4684" s="170"/>
      <c r="HCE4684" s="170"/>
      <c r="HCF4684" s="170"/>
      <c r="HCG4684" s="170"/>
      <c r="HCH4684" s="170"/>
      <c r="HCI4684" s="170"/>
      <c r="HCJ4684" s="170"/>
      <c r="HCK4684" s="170"/>
      <c r="HCL4684" s="170"/>
      <c r="HCM4684" s="170"/>
      <c r="HCN4684" s="170"/>
      <c r="HCO4684" s="170"/>
      <c r="HCP4684" s="170"/>
      <c r="HCQ4684" s="170"/>
      <c r="HCR4684" s="170"/>
      <c r="HCS4684" s="170"/>
      <c r="HCT4684" s="170"/>
      <c r="HCU4684" s="170"/>
      <c r="HCV4684" s="170"/>
      <c r="HCW4684" s="170"/>
      <c r="HCX4684" s="170"/>
      <c r="HCY4684" s="170"/>
      <c r="HCZ4684" s="170"/>
      <c r="HDA4684" s="170"/>
      <c r="HDB4684" s="170"/>
      <c r="HDC4684" s="170"/>
      <c r="HDD4684" s="170"/>
      <c r="HDE4684" s="170"/>
      <c r="HDF4684" s="170"/>
      <c r="HDG4684" s="170"/>
      <c r="HDH4684" s="170"/>
      <c r="HDI4684" s="170"/>
      <c r="HDJ4684" s="170"/>
      <c r="HDK4684" s="170"/>
      <c r="HDL4684" s="170"/>
      <c r="HDM4684" s="170"/>
      <c r="HDN4684" s="170"/>
      <c r="HDO4684" s="170"/>
      <c r="HDP4684" s="170"/>
      <c r="HDQ4684" s="170"/>
      <c r="HDR4684" s="170"/>
      <c r="HDS4684" s="170"/>
      <c r="HDT4684" s="170"/>
      <c r="HDU4684" s="170"/>
      <c r="HDV4684" s="170"/>
      <c r="HDW4684" s="170"/>
      <c r="HDX4684" s="170"/>
      <c r="HDY4684" s="170"/>
      <c r="HDZ4684" s="170"/>
      <c r="HEA4684" s="170"/>
      <c r="HEB4684" s="170"/>
      <c r="HEC4684" s="170"/>
      <c r="HED4684" s="170"/>
      <c r="HEE4684" s="170"/>
      <c r="HEF4684" s="170"/>
      <c r="HEG4684" s="170"/>
      <c r="HEH4684" s="170"/>
      <c r="HEI4684" s="170"/>
      <c r="HEJ4684" s="170"/>
      <c r="HEK4684" s="170"/>
      <c r="HEL4684" s="170"/>
      <c r="HEM4684" s="170"/>
      <c r="HEN4684" s="170"/>
      <c r="HEO4684" s="170"/>
      <c r="HEP4684" s="170"/>
      <c r="HEQ4684" s="170"/>
      <c r="HER4684" s="170"/>
      <c r="HES4684" s="170"/>
      <c r="HET4684" s="170"/>
      <c r="HEU4684" s="170"/>
      <c r="HEV4684" s="170"/>
      <c r="HEW4684" s="170"/>
      <c r="HEX4684" s="170"/>
      <c r="HEY4684" s="170"/>
      <c r="HEZ4684" s="170"/>
      <c r="HFA4684" s="170"/>
      <c r="HFB4684" s="170"/>
      <c r="HFC4684" s="170"/>
      <c r="HFD4684" s="170"/>
      <c r="HFE4684" s="170"/>
      <c r="HFF4684" s="170"/>
      <c r="HFG4684" s="170"/>
      <c r="HFH4684" s="170"/>
      <c r="HFI4684" s="170"/>
      <c r="HFJ4684" s="170"/>
      <c r="HFK4684" s="170"/>
      <c r="HFL4684" s="170"/>
      <c r="HFM4684" s="170"/>
      <c r="HFN4684" s="170"/>
      <c r="HFO4684" s="170"/>
      <c r="HFP4684" s="170"/>
      <c r="HFQ4684" s="170"/>
      <c r="HFR4684" s="170"/>
      <c r="HFS4684" s="170"/>
      <c r="HFT4684" s="170"/>
      <c r="HFU4684" s="170"/>
      <c r="HFV4684" s="170"/>
      <c r="HFW4684" s="170"/>
      <c r="HFX4684" s="170"/>
      <c r="HFY4684" s="170"/>
      <c r="HFZ4684" s="170"/>
      <c r="HGA4684" s="170"/>
      <c r="HGB4684" s="170"/>
      <c r="HGC4684" s="170"/>
      <c r="HGD4684" s="170"/>
      <c r="HGE4684" s="170"/>
      <c r="HGF4684" s="170"/>
      <c r="HGG4684" s="170"/>
      <c r="HGH4684" s="170"/>
      <c r="HGI4684" s="170"/>
      <c r="HGJ4684" s="170"/>
      <c r="HGK4684" s="170"/>
      <c r="HGL4684" s="170"/>
      <c r="HGM4684" s="170"/>
      <c r="HGN4684" s="170"/>
      <c r="HGO4684" s="170"/>
      <c r="HGP4684" s="170"/>
      <c r="HGQ4684" s="170"/>
      <c r="HGR4684" s="170"/>
      <c r="HGS4684" s="170"/>
      <c r="HGT4684" s="170"/>
      <c r="HGU4684" s="170"/>
      <c r="HGV4684" s="170"/>
      <c r="HGW4684" s="170"/>
      <c r="HGX4684" s="170"/>
      <c r="HGY4684" s="170"/>
      <c r="HGZ4684" s="170"/>
      <c r="HHA4684" s="170"/>
      <c r="HHB4684" s="170"/>
      <c r="HHC4684" s="170"/>
      <c r="HHD4684" s="170"/>
      <c r="HHE4684" s="170"/>
      <c r="HHF4684" s="170"/>
      <c r="HHG4684" s="170"/>
      <c r="HHH4684" s="170"/>
      <c r="HHI4684" s="170"/>
      <c r="HHJ4684" s="170"/>
      <c r="HHK4684" s="170"/>
      <c r="HHL4684" s="170"/>
      <c r="HHM4684" s="170"/>
      <c r="HHN4684" s="170"/>
      <c r="HHO4684" s="170"/>
      <c r="HHP4684" s="170"/>
      <c r="HHQ4684" s="170"/>
      <c r="HHR4684" s="170"/>
      <c r="HHS4684" s="170"/>
      <c r="HHT4684" s="170"/>
      <c r="HHU4684" s="170"/>
      <c r="HHV4684" s="170"/>
      <c r="HHW4684" s="170"/>
      <c r="HHX4684" s="170"/>
      <c r="HHY4684" s="170"/>
      <c r="HHZ4684" s="170"/>
      <c r="HIA4684" s="170"/>
      <c r="HIB4684" s="170"/>
      <c r="HIC4684" s="170"/>
      <c r="HID4684" s="170"/>
      <c r="HIE4684" s="170"/>
      <c r="HIF4684" s="170"/>
      <c r="HIG4684" s="170"/>
      <c r="HIH4684" s="170"/>
      <c r="HII4684" s="170"/>
      <c r="HIJ4684" s="170"/>
      <c r="HIK4684" s="170"/>
      <c r="HIL4684" s="170"/>
      <c r="HIM4684" s="170"/>
      <c r="HIN4684" s="170"/>
      <c r="HIO4684" s="170"/>
      <c r="HIP4684" s="170"/>
      <c r="HIQ4684" s="170"/>
      <c r="HIR4684" s="170"/>
      <c r="HIS4684" s="170"/>
      <c r="HIT4684" s="170"/>
      <c r="HIU4684" s="170"/>
      <c r="HIV4684" s="170"/>
      <c r="HIW4684" s="170"/>
      <c r="HIX4684" s="170"/>
      <c r="HIY4684" s="170"/>
      <c r="HIZ4684" s="170"/>
      <c r="HJA4684" s="170"/>
      <c r="HJB4684" s="170"/>
      <c r="HJC4684" s="170"/>
      <c r="HJD4684" s="170"/>
      <c r="HJE4684" s="170"/>
      <c r="HJF4684" s="170"/>
      <c r="HJG4684" s="170"/>
      <c r="HJH4684" s="170"/>
      <c r="HJI4684" s="170"/>
      <c r="HJJ4684" s="170"/>
      <c r="HJK4684" s="170"/>
      <c r="HJL4684" s="170"/>
      <c r="HJM4684" s="170"/>
      <c r="HJN4684" s="170"/>
      <c r="HJO4684" s="170"/>
      <c r="HJP4684" s="170"/>
      <c r="HJQ4684" s="170"/>
      <c r="HJR4684" s="170"/>
      <c r="HJS4684" s="170"/>
      <c r="HJT4684" s="170"/>
      <c r="HJU4684" s="170"/>
      <c r="HJV4684" s="170"/>
      <c r="HJW4684" s="170"/>
      <c r="HJX4684" s="170"/>
      <c r="HJY4684" s="170"/>
      <c r="HJZ4684" s="170"/>
      <c r="HKA4684" s="170"/>
      <c r="HKB4684" s="170"/>
      <c r="HKC4684" s="170"/>
      <c r="HKD4684" s="170"/>
      <c r="HKE4684" s="170"/>
      <c r="HKF4684" s="170"/>
      <c r="HKG4684" s="170"/>
      <c r="HKH4684" s="170"/>
      <c r="HKI4684" s="170"/>
      <c r="HKJ4684" s="170"/>
      <c r="HKK4684" s="170"/>
      <c r="HKL4684" s="170"/>
      <c r="HKM4684" s="170"/>
      <c r="HKN4684" s="170"/>
      <c r="HKO4684" s="170"/>
      <c r="HKP4684" s="170"/>
      <c r="HKQ4684" s="170"/>
      <c r="HKR4684" s="170"/>
      <c r="HKS4684" s="170"/>
      <c r="HKT4684" s="170"/>
      <c r="HKU4684" s="170"/>
      <c r="HKV4684" s="170"/>
      <c r="HKW4684" s="170"/>
      <c r="HKX4684" s="170"/>
      <c r="HKY4684" s="170"/>
      <c r="HKZ4684" s="170"/>
      <c r="HLA4684" s="170"/>
      <c r="HLB4684" s="170"/>
      <c r="HLC4684" s="170"/>
      <c r="HLD4684" s="170"/>
      <c r="HLE4684" s="170"/>
      <c r="HLF4684" s="170"/>
      <c r="HLG4684" s="170"/>
      <c r="HLH4684" s="170"/>
      <c r="HLI4684" s="170"/>
      <c r="HLJ4684" s="170"/>
      <c r="HLK4684" s="170"/>
      <c r="HLL4684" s="170"/>
      <c r="HLM4684" s="170"/>
      <c r="HLN4684" s="170"/>
      <c r="HLO4684" s="170"/>
      <c r="HLP4684" s="170"/>
      <c r="HLQ4684" s="170"/>
      <c r="HLR4684" s="170"/>
      <c r="HLS4684" s="170"/>
      <c r="HLT4684" s="170"/>
      <c r="HLU4684" s="170"/>
      <c r="HLV4684" s="170"/>
      <c r="HLW4684" s="170"/>
      <c r="HLX4684" s="170"/>
      <c r="HLY4684" s="170"/>
      <c r="HLZ4684" s="170"/>
      <c r="HMA4684" s="170"/>
      <c r="HMB4684" s="170"/>
      <c r="HMC4684" s="170"/>
      <c r="HMD4684" s="170"/>
      <c r="HME4684" s="170"/>
      <c r="HMF4684" s="170"/>
      <c r="HMG4684" s="170"/>
      <c r="HMH4684" s="170"/>
      <c r="HMI4684" s="170"/>
      <c r="HMJ4684" s="170"/>
      <c r="HMK4684" s="170"/>
      <c r="HML4684" s="170"/>
      <c r="HMM4684" s="170"/>
      <c r="HMN4684" s="170"/>
      <c r="HMO4684" s="170"/>
      <c r="HMP4684" s="170"/>
      <c r="HMQ4684" s="170"/>
      <c r="HMR4684" s="170"/>
      <c r="HMS4684" s="170"/>
      <c r="HMT4684" s="170"/>
      <c r="HMU4684" s="170"/>
      <c r="HMV4684" s="170"/>
      <c r="HMW4684" s="170"/>
      <c r="HMX4684" s="170"/>
      <c r="HMY4684" s="170"/>
      <c r="HMZ4684" s="170"/>
      <c r="HNA4684" s="170"/>
      <c r="HNB4684" s="170"/>
      <c r="HNC4684" s="170"/>
      <c r="HND4684" s="170"/>
      <c r="HNE4684" s="170"/>
      <c r="HNF4684" s="170"/>
      <c r="HNG4684" s="170"/>
      <c r="HNH4684" s="170"/>
      <c r="HNI4684" s="170"/>
      <c r="HNJ4684" s="170"/>
      <c r="HNK4684" s="170"/>
      <c r="HNL4684" s="170"/>
      <c r="HNM4684" s="170"/>
      <c r="HNN4684" s="170"/>
      <c r="HNO4684" s="170"/>
      <c r="HNP4684" s="170"/>
      <c r="HNQ4684" s="170"/>
      <c r="HNR4684" s="170"/>
      <c r="HNS4684" s="170"/>
      <c r="HNT4684" s="170"/>
      <c r="HNU4684" s="170"/>
      <c r="HNV4684" s="170"/>
      <c r="HNW4684" s="170"/>
      <c r="HNX4684" s="170"/>
      <c r="HNY4684" s="170"/>
      <c r="HNZ4684" s="170"/>
      <c r="HOA4684" s="170"/>
      <c r="HOB4684" s="170"/>
      <c r="HOC4684" s="170"/>
      <c r="HOD4684" s="170"/>
      <c r="HOE4684" s="170"/>
      <c r="HOF4684" s="170"/>
      <c r="HOG4684" s="170"/>
      <c r="HOH4684" s="170"/>
      <c r="HOI4684" s="170"/>
      <c r="HOJ4684" s="170"/>
      <c r="HOK4684" s="170"/>
      <c r="HOL4684" s="170"/>
      <c r="HOM4684" s="170"/>
      <c r="HON4684" s="170"/>
      <c r="HOO4684" s="170"/>
      <c r="HOP4684" s="170"/>
      <c r="HOQ4684" s="170"/>
      <c r="HOR4684" s="170"/>
      <c r="HOS4684" s="170"/>
      <c r="HOT4684" s="170"/>
      <c r="HOU4684" s="170"/>
      <c r="HOV4684" s="170"/>
      <c r="HOW4684" s="170"/>
      <c r="HOX4684" s="170"/>
      <c r="HOY4684" s="170"/>
      <c r="HOZ4684" s="170"/>
      <c r="HPA4684" s="170"/>
      <c r="HPB4684" s="170"/>
      <c r="HPC4684" s="170"/>
      <c r="HPD4684" s="170"/>
      <c r="HPE4684" s="170"/>
      <c r="HPF4684" s="170"/>
      <c r="HPG4684" s="170"/>
      <c r="HPH4684" s="170"/>
      <c r="HPI4684" s="170"/>
      <c r="HPJ4684" s="170"/>
      <c r="HPK4684" s="170"/>
      <c r="HPL4684" s="170"/>
      <c r="HPM4684" s="170"/>
      <c r="HPN4684" s="170"/>
      <c r="HPO4684" s="170"/>
      <c r="HPP4684" s="170"/>
      <c r="HPQ4684" s="170"/>
      <c r="HPR4684" s="170"/>
      <c r="HPS4684" s="170"/>
      <c r="HPT4684" s="170"/>
      <c r="HPU4684" s="170"/>
      <c r="HPV4684" s="170"/>
      <c r="HPW4684" s="170"/>
      <c r="HPX4684" s="170"/>
      <c r="HPY4684" s="170"/>
      <c r="HPZ4684" s="170"/>
      <c r="HQA4684" s="170"/>
      <c r="HQB4684" s="170"/>
      <c r="HQC4684" s="170"/>
      <c r="HQD4684" s="170"/>
      <c r="HQE4684" s="170"/>
      <c r="HQF4684" s="170"/>
      <c r="HQG4684" s="170"/>
      <c r="HQH4684" s="170"/>
      <c r="HQI4684" s="170"/>
      <c r="HQJ4684" s="170"/>
      <c r="HQK4684" s="170"/>
      <c r="HQL4684" s="170"/>
      <c r="HQM4684" s="170"/>
      <c r="HQN4684" s="170"/>
      <c r="HQO4684" s="170"/>
      <c r="HQP4684" s="170"/>
      <c r="HQQ4684" s="170"/>
      <c r="HQR4684" s="170"/>
      <c r="HQS4684" s="170"/>
      <c r="HQT4684" s="170"/>
      <c r="HQU4684" s="170"/>
      <c r="HQV4684" s="170"/>
      <c r="HQW4684" s="170"/>
      <c r="HQX4684" s="170"/>
      <c r="HQY4684" s="170"/>
      <c r="HQZ4684" s="170"/>
      <c r="HRA4684" s="170"/>
      <c r="HRB4684" s="170"/>
      <c r="HRC4684" s="170"/>
      <c r="HRD4684" s="170"/>
      <c r="HRE4684" s="170"/>
      <c r="HRF4684" s="170"/>
      <c r="HRG4684" s="170"/>
      <c r="HRH4684" s="170"/>
      <c r="HRI4684" s="170"/>
      <c r="HRJ4684" s="170"/>
      <c r="HRK4684" s="170"/>
      <c r="HRL4684" s="170"/>
      <c r="HRM4684" s="170"/>
      <c r="HRN4684" s="170"/>
      <c r="HRO4684" s="170"/>
      <c r="HRP4684" s="170"/>
      <c r="HRQ4684" s="170"/>
      <c r="HRR4684" s="170"/>
      <c r="HRS4684" s="170"/>
      <c r="HRT4684" s="170"/>
      <c r="HRU4684" s="170"/>
      <c r="HRV4684" s="170"/>
      <c r="HRW4684" s="170"/>
      <c r="HRX4684" s="170"/>
      <c r="HRY4684" s="170"/>
      <c r="HRZ4684" s="170"/>
      <c r="HSA4684" s="170"/>
      <c r="HSB4684" s="170"/>
      <c r="HSC4684" s="170"/>
      <c r="HSD4684" s="170"/>
      <c r="HSE4684" s="170"/>
      <c r="HSF4684" s="170"/>
      <c r="HSG4684" s="170"/>
      <c r="HSH4684" s="170"/>
      <c r="HSI4684" s="170"/>
      <c r="HSJ4684" s="170"/>
      <c r="HSK4684" s="170"/>
      <c r="HSL4684" s="170"/>
      <c r="HSM4684" s="170"/>
      <c r="HSN4684" s="170"/>
      <c r="HSO4684" s="170"/>
      <c r="HSP4684" s="170"/>
      <c r="HSQ4684" s="170"/>
      <c r="HSR4684" s="170"/>
      <c r="HSS4684" s="170"/>
      <c r="HST4684" s="170"/>
      <c r="HSU4684" s="170"/>
      <c r="HSV4684" s="170"/>
      <c r="HSW4684" s="170"/>
      <c r="HSX4684" s="170"/>
      <c r="HSY4684" s="170"/>
      <c r="HSZ4684" s="170"/>
      <c r="HTA4684" s="170"/>
      <c r="HTB4684" s="170"/>
      <c r="HTC4684" s="170"/>
      <c r="HTD4684" s="170"/>
      <c r="HTE4684" s="170"/>
      <c r="HTF4684" s="170"/>
      <c r="HTG4684" s="170"/>
      <c r="HTH4684" s="170"/>
      <c r="HTI4684" s="170"/>
      <c r="HTJ4684" s="170"/>
      <c r="HTK4684" s="170"/>
      <c r="HTL4684" s="170"/>
      <c r="HTM4684" s="170"/>
      <c r="HTN4684" s="170"/>
      <c r="HTO4684" s="170"/>
      <c r="HTP4684" s="170"/>
      <c r="HTQ4684" s="170"/>
      <c r="HTR4684" s="170"/>
      <c r="HTS4684" s="170"/>
      <c r="HTT4684" s="170"/>
      <c r="HTU4684" s="170"/>
      <c r="HTV4684" s="170"/>
      <c r="HTW4684" s="170"/>
      <c r="HTX4684" s="170"/>
      <c r="HTY4684" s="170"/>
      <c r="HTZ4684" s="170"/>
      <c r="HUA4684" s="170"/>
      <c r="HUB4684" s="170"/>
      <c r="HUC4684" s="170"/>
      <c r="HUD4684" s="170"/>
      <c r="HUE4684" s="170"/>
      <c r="HUF4684" s="170"/>
      <c r="HUG4684" s="170"/>
      <c r="HUH4684" s="170"/>
      <c r="HUI4684" s="170"/>
      <c r="HUJ4684" s="170"/>
      <c r="HUK4684" s="170"/>
      <c r="HUL4684" s="170"/>
      <c r="HUM4684" s="170"/>
      <c r="HUN4684" s="170"/>
      <c r="HUO4684" s="170"/>
      <c r="HUP4684" s="170"/>
      <c r="HUQ4684" s="170"/>
      <c r="HUR4684" s="170"/>
      <c r="HUS4684" s="170"/>
      <c r="HUT4684" s="170"/>
      <c r="HUU4684" s="170"/>
      <c r="HUV4684" s="170"/>
      <c r="HUW4684" s="170"/>
      <c r="HUX4684" s="170"/>
      <c r="HUY4684" s="170"/>
      <c r="HUZ4684" s="170"/>
      <c r="HVA4684" s="170"/>
      <c r="HVB4684" s="170"/>
      <c r="HVC4684" s="170"/>
      <c r="HVD4684" s="170"/>
      <c r="HVE4684" s="170"/>
      <c r="HVF4684" s="170"/>
      <c r="HVG4684" s="170"/>
      <c r="HVH4684" s="170"/>
      <c r="HVI4684" s="170"/>
      <c r="HVJ4684" s="170"/>
      <c r="HVK4684" s="170"/>
      <c r="HVL4684" s="170"/>
      <c r="HVM4684" s="170"/>
      <c r="HVN4684" s="170"/>
      <c r="HVO4684" s="170"/>
      <c r="HVP4684" s="170"/>
      <c r="HVQ4684" s="170"/>
      <c r="HVR4684" s="170"/>
      <c r="HVS4684" s="170"/>
      <c r="HVT4684" s="170"/>
      <c r="HVU4684" s="170"/>
      <c r="HVV4684" s="170"/>
      <c r="HVW4684" s="170"/>
      <c r="HVX4684" s="170"/>
      <c r="HVY4684" s="170"/>
      <c r="HVZ4684" s="170"/>
      <c r="HWA4684" s="170"/>
      <c r="HWB4684" s="170"/>
      <c r="HWC4684" s="170"/>
      <c r="HWD4684" s="170"/>
      <c r="HWE4684" s="170"/>
      <c r="HWF4684" s="170"/>
      <c r="HWG4684" s="170"/>
      <c r="HWH4684" s="170"/>
      <c r="HWI4684" s="170"/>
      <c r="HWJ4684" s="170"/>
      <c r="HWK4684" s="170"/>
      <c r="HWL4684" s="170"/>
      <c r="HWM4684" s="170"/>
      <c r="HWN4684" s="170"/>
      <c r="HWO4684" s="170"/>
      <c r="HWP4684" s="170"/>
      <c r="HWQ4684" s="170"/>
      <c r="HWR4684" s="170"/>
      <c r="HWS4684" s="170"/>
      <c r="HWT4684" s="170"/>
      <c r="HWU4684" s="170"/>
      <c r="HWV4684" s="170"/>
      <c r="HWW4684" s="170"/>
      <c r="HWX4684" s="170"/>
      <c r="HWY4684" s="170"/>
      <c r="HWZ4684" s="170"/>
      <c r="HXA4684" s="170"/>
      <c r="HXB4684" s="170"/>
      <c r="HXC4684" s="170"/>
      <c r="HXD4684" s="170"/>
      <c r="HXE4684" s="170"/>
      <c r="HXF4684" s="170"/>
      <c r="HXG4684" s="170"/>
      <c r="HXH4684" s="170"/>
      <c r="HXI4684" s="170"/>
      <c r="HXJ4684" s="170"/>
      <c r="HXK4684" s="170"/>
      <c r="HXL4684" s="170"/>
      <c r="HXM4684" s="170"/>
      <c r="HXN4684" s="170"/>
      <c r="HXO4684" s="170"/>
      <c r="HXP4684" s="170"/>
      <c r="HXQ4684" s="170"/>
      <c r="HXR4684" s="170"/>
      <c r="HXS4684" s="170"/>
      <c r="HXT4684" s="170"/>
      <c r="HXU4684" s="170"/>
      <c r="HXV4684" s="170"/>
      <c r="HXW4684" s="170"/>
      <c r="HXX4684" s="170"/>
      <c r="HXY4684" s="170"/>
      <c r="HXZ4684" s="170"/>
      <c r="HYA4684" s="170"/>
      <c r="HYB4684" s="170"/>
      <c r="HYC4684" s="170"/>
      <c r="HYD4684" s="170"/>
      <c r="HYE4684" s="170"/>
      <c r="HYF4684" s="170"/>
      <c r="HYG4684" s="170"/>
      <c r="HYH4684" s="170"/>
      <c r="HYI4684" s="170"/>
      <c r="HYJ4684" s="170"/>
      <c r="HYK4684" s="170"/>
      <c r="HYL4684" s="170"/>
      <c r="HYM4684" s="170"/>
      <c r="HYN4684" s="170"/>
      <c r="HYO4684" s="170"/>
      <c r="HYP4684" s="170"/>
      <c r="HYQ4684" s="170"/>
      <c r="HYR4684" s="170"/>
      <c r="HYS4684" s="170"/>
      <c r="HYT4684" s="170"/>
      <c r="HYU4684" s="170"/>
      <c r="HYV4684" s="170"/>
      <c r="HYW4684" s="170"/>
      <c r="HYX4684" s="170"/>
      <c r="HYY4684" s="170"/>
      <c r="HYZ4684" s="170"/>
      <c r="HZA4684" s="170"/>
      <c r="HZB4684" s="170"/>
      <c r="HZC4684" s="170"/>
      <c r="HZD4684" s="170"/>
      <c r="HZE4684" s="170"/>
      <c r="HZF4684" s="170"/>
      <c r="HZG4684" s="170"/>
      <c r="HZH4684" s="170"/>
      <c r="HZI4684" s="170"/>
      <c r="HZJ4684" s="170"/>
      <c r="HZK4684" s="170"/>
      <c r="HZL4684" s="170"/>
      <c r="HZM4684" s="170"/>
      <c r="HZN4684" s="170"/>
      <c r="HZO4684" s="170"/>
      <c r="HZP4684" s="170"/>
      <c r="HZQ4684" s="170"/>
      <c r="HZR4684" s="170"/>
      <c r="HZS4684" s="170"/>
      <c r="HZT4684" s="170"/>
      <c r="HZU4684" s="170"/>
      <c r="HZV4684" s="170"/>
      <c r="HZW4684" s="170"/>
      <c r="HZX4684" s="170"/>
      <c r="HZY4684" s="170"/>
      <c r="HZZ4684" s="170"/>
      <c r="IAA4684" s="170"/>
      <c r="IAB4684" s="170"/>
      <c r="IAC4684" s="170"/>
      <c r="IAD4684" s="170"/>
      <c r="IAE4684" s="170"/>
      <c r="IAF4684" s="170"/>
      <c r="IAG4684" s="170"/>
      <c r="IAH4684" s="170"/>
      <c r="IAI4684" s="170"/>
      <c r="IAJ4684" s="170"/>
      <c r="IAK4684" s="170"/>
      <c r="IAL4684" s="170"/>
      <c r="IAM4684" s="170"/>
      <c r="IAN4684" s="170"/>
      <c r="IAO4684" s="170"/>
      <c r="IAP4684" s="170"/>
      <c r="IAQ4684" s="170"/>
      <c r="IAR4684" s="170"/>
      <c r="IAS4684" s="170"/>
      <c r="IAT4684" s="170"/>
      <c r="IAU4684" s="170"/>
      <c r="IAV4684" s="170"/>
      <c r="IAW4684" s="170"/>
      <c r="IAX4684" s="170"/>
      <c r="IAY4684" s="170"/>
      <c r="IAZ4684" s="170"/>
      <c r="IBA4684" s="170"/>
      <c r="IBB4684" s="170"/>
      <c r="IBC4684" s="170"/>
      <c r="IBD4684" s="170"/>
      <c r="IBE4684" s="170"/>
      <c r="IBF4684" s="170"/>
      <c r="IBG4684" s="170"/>
      <c r="IBH4684" s="170"/>
      <c r="IBI4684" s="170"/>
      <c r="IBJ4684" s="170"/>
      <c r="IBK4684" s="170"/>
      <c r="IBL4684" s="170"/>
      <c r="IBM4684" s="170"/>
      <c r="IBN4684" s="170"/>
      <c r="IBO4684" s="170"/>
      <c r="IBP4684" s="170"/>
      <c r="IBQ4684" s="170"/>
      <c r="IBR4684" s="170"/>
      <c r="IBS4684" s="170"/>
      <c r="IBT4684" s="170"/>
      <c r="IBU4684" s="170"/>
      <c r="IBV4684" s="170"/>
      <c r="IBW4684" s="170"/>
      <c r="IBX4684" s="170"/>
      <c r="IBY4684" s="170"/>
      <c r="IBZ4684" s="170"/>
      <c r="ICA4684" s="170"/>
      <c r="ICB4684" s="170"/>
      <c r="ICC4684" s="170"/>
      <c r="ICD4684" s="170"/>
      <c r="ICE4684" s="170"/>
      <c r="ICF4684" s="170"/>
      <c r="ICG4684" s="170"/>
      <c r="ICH4684" s="170"/>
      <c r="ICI4684" s="170"/>
      <c r="ICJ4684" s="170"/>
      <c r="ICK4684" s="170"/>
      <c r="ICL4684" s="170"/>
      <c r="ICM4684" s="170"/>
      <c r="ICN4684" s="170"/>
      <c r="ICO4684" s="170"/>
      <c r="ICP4684" s="170"/>
      <c r="ICQ4684" s="170"/>
      <c r="ICR4684" s="170"/>
      <c r="ICS4684" s="170"/>
      <c r="ICT4684" s="170"/>
      <c r="ICU4684" s="170"/>
      <c r="ICV4684" s="170"/>
      <c r="ICW4684" s="170"/>
      <c r="ICX4684" s="170"/>
      <c r="ICY4684" s="170"/>
      <c r="ICZ4684" s="170"/>
      <c r="IDA4684" s="170"/>
      <c r="IDB4684" s="170"/>
      <c r="IDC4684" s="170"/>
      <c r="IDD4684" s="170"/>
      <c r="IDE4684" s="170"/>
      <c r="IDF4684" s="170"/>
      <c r="IDG4684" s="170"/>
      <c r="IDH4684" s="170"/>
      <c r="IDI4684" s="170"/>
      <c r="IDJ4684" s="170"/>
      <c r="IDK4684" s="170"/>
      <c r="IDL4684" s="170"/>
      <c r="IDM4684" s="170"/>
      <c r="IDN4684" s="170"/>
      <c r="IDO4684" s="170"/>
      <c r="IDP4684" s="170"/>
      <c r="IDQ4684" s="170"/>
      <c r="IDR4684" s="170"/>
      <c r="IDS4684" s="170"/>
      <c r="IDT4684" s="170"/>
      <c r="IDU4684" s="170"/>
      <c r="IDV4684" s="170"/>
      <c r="IDW4684" s="170"/>
      <c r="IDX4684" s="170"/>
      <c r="IDY4684" s="170"/>
      <c r="IDZ4684" s="170"/>
      <c r="IEA4684" s="170"/>
      <c r="IEB4684" s="170"/>
      <c r="IEC4684" s="170"/>
      <c r="IED4684" s="170"/>
      <c r="IEE4684" s="170"/>
      <c r="IEF4684" s="170"/>
      <c r="IEG4684" s="170"/>
      <c r="IEH4684" s="170"/>
      <c r="IEI4684" s="170"/>
      <c r="IEJ4684" s="170"/>
      <c r="IEK4684" s="170"/>
      <c r="IEL4684" s="170"/>
      <c r="IEM4684" s="170"/>
      <c r="IEN4684" s="170"/>
      <c r="IEO4684" s="170"/>
      <c r="IEP4684" s="170"/>
      <c r="IEQ4684" s="170"/>
      <c r="IER4684" s="170"/>
      <c r="IES4684" s="170"/>
      <c r="IET4684" s="170"/>
      <c r="IEU4684" s="170"/>
      <c r="IEV4684" s="170"/>
      <c r="IEW4684" s="170"/>
      <c r="IEX4684" s="170"/>
      <c r="IEY4684" s="170"/>
      <c r="IEZ4684" s="170"/>
      <c r="IFA4684" s="170"/>
      <c r="IFB4684" s="170"/>
      <c r="IFC4684" s="170"/>
      <c r="IFD4684" s="170"/>
      <c r="IFE4684" s="170"/>
      <c r="IFF4684" s="170"/>
      <c r="IFG4684" s="170"/>
      <c r="IFH4684" s="170"/>
      <c r="IFI4684" s="170"/>
      <c r="IFJ4684" s="170"/>
      <c r="IFK4684" s="170"/>
      <c r="IFL4684" s="170"/>
      <c r="IFM4684" s="170"/>
      <c r="IFN4684" s="170"/>
      <c r="IFO4684" s="170"/>
      <c r="IFP4684" s="170"/>
      <c r="IFQ4684" s="170"/>
      <c r="IFR4684" s="170"/>
      <c r="IFS4684" s="170"/>
      <c r="IFT4684" s="170"/>
      <c r="IFU4684" s="170"/>
      <c r="IFV4684" s="170"/>
      <c r="IFW4684" s="170"/>
      <c r="IFX4684" s="170"/>
      <c r="IFY4684" s="170"/>
      <c r="IFZ4684" s="170"/>
      <c r="IGA4684" s="170"/>
      <c r="IGB4684" s="170"/>
      <c r="IGC4684" s="170"/>
      <c r="IGD4684" s="170"/>
      <c r="IGE4684" s="170"/>
      <c r="IGF4684" s="170"/>
      <c r="IGG4684" s="170"/>
      <c r="IGH4684" s="170"/>
      <c r="IGI4684" s="170"/>
      <c r="IGJ4684" s="170"/>
      <c r="IGK4684" s="170"/>
      <c r="IGL4684" s="170"/>
      <c r="IGM4684" s="170"/>
      <c r="IGN4684" s="170"/>
      <c r="IGO4684" s="170"/>
      <c r="IGP4684" s="170"/>
      <c r="IGQ4684" s="170"/>
      <c r="IGR4684" s="170"/>
      <c r="IGS4684" s="170"/>
      <c r="IGT4684" s="170"/>
      <c r="IGU4684" s="170"/>
      <c r="IGV4684" s="170"/>
      <c r="IGW4684" s="170"/>
      <c r="IGX4684" s="170"/>
      <c r="IGY4684" s="170"/>
      <c r="IGZ4684" s="170"/>
      <c r="IHA4684" s="170"/>
      <c r="IHB4684" s="170"/>
      <c r="IHC4684" s="170"/>
      <c r="IHD4684" s="170"/>
      <c r="IHE4684" s="170"/>
      <c r="IHF4684" s="170"/>
      <c r="IHG4684" s="170"/>
      <c r="IHH4684" s="170"/>
      <c r="IHI4684" s="170"/>
      <c r="IHJ4684" s="170"/>
      <c r="IHK4684" s="170"/>
      <c r="IHL4684" s="170"/>
      <c r="IHM4684" s="170"/>
      <c r="IHN4684" s="170"/>
      <c r="IHO4684" s="170"/>
      <c r="IHP4684" s="170"/>
      <c r="IHQ4684" s="170"/>
      <c r="IHR4684" s="170"/>
      <c r="IHS4684" s="170"/>
      <c r="IHT4684" s="170"/>
      <c r="IHU4684" s="170"/>
      <c r="IHV4684" s="170"/>
      <c r="IHW4684" s="170"/>
      <c r="IHX4684" s="170"/>
      <c r="IHY4684" s="170"/>
      <c r="IHZ4684" s="170"/>
      <c r="IIA4684" s="170"/>
      <c r="IIB4684" s="170"/>
      <c r="IIC4684" s="170"/>
      <c r="IID4684" s="170"/>
      <c r="IIE4684" s="170"/>
      <c r="IIF4684" s="170"/>
      <c r="IIG4684" s="170"/>
      <c r="IIH4684" s="170"/>
      <c r="III4684" s="170"/>
      <c r="IIJ4684" s="170"/>
      <c r="IIK4684" s="170"/>
      <c r="IIL4684" s="170"/>
      <c r="IIM4684" s="170"/>
      <c r="IIN4684" s="170"/>
      <c r="IIO4684" s="170"/>
      <c r="IIP4684" s="170"/>
      <c r="IIQ4684" s="170"/>
      <c r="IIR4684" s="170"/>
      <c r="IIS4684" s="170"/>
      <c r="IIT4684" s="170"/>
      <c r="IIU4684" s="170"/>
      <c r="IIV4684" s="170"/>
      <c r="IIW4684" s="170"/>
      <c r="IIX4684" s="170"/>
      <c r="IIY4684" s="170"/>
      <c r="IIZ4684" s="170"/>
      <c r="IJA4684" s="170"/>
      <c r="IJB4684" s="170"/>
      <c r="IJC4684" s="170"/>
      <c r="IJD4684" s="170"/>
      <c r="IJE4684" s="170"/>
      <c r="IJF4684" s="170"/>
      <c r="IJG4684" s="170"/>
      <c r="IJH4684" s="170"/>
      <c r="IJI4684" s="170"/>
      <c r="IJJ4684" s="170"/>
      <c r="IJK4684" s="170"/>
      <c r="IJL4684" s="170"/>
      <c r="IJM4684" s="170"/>
      <c r="IJN4684" s="170"/>
      <c r="IJO4684" s="170"/>
      <c r="IJP4684" s="170"/>
      <c r="IJQ4684" s="170"/>
      <c r="IJR4684" s="170"/>
      <c r="IJS4684" s="170"/>
      <c r="IJT4684" s="170"/>
      <c r="IJU4684" s="170"/>
      <c r="IJV4684" s="170"/>
      <c r="IJW4684" s="170"/>
      <c r="IJX4684" s="170"/>
      <c r="IJY4684" s="170"/>
      <c r="IJZ4684" s="170"/>
      <c r="IKA4684" s="170"/>
      <c r="IKB4684" s="170"/>
      <c r="IKC4684" s="170"/>
      <c r="IKD4684" s="170"/>
      <c r="IKE4684" s="170"/>
      <c r="IKF4684" s="170"/>
      <c r="IKG4684" s="170"/>
      <c r="IKH4684" s="170"/>
      <c r="IKI4684" s="170"/>
      <c r="IKJ4684" s="170"/>
      <c r="IKK4684" s="170"/>
      <c r="IKL4684" s="170"/>
      <c r="IKM4684" s="170"/>
      <c r="IKN4684" s="170"/>
      <c r="IKO4684" s="170"/>
      <c r="IKP4684" s="170"/>
      <c r="IKQ4684" s="170"/>
      <c r="IKR4684" s="170"/>
      <c r="IKS4684" s="170"/>
      <c r="IKT4684" s="170"/>
      <c r="IKU4684" s="170"/>
      <c r="IKV4684" s="170"/>
      <c r="IKW4684" s="170"/>
      <c r="IKX4684" s="170"/>
      <c r="IKY4684" s="170"/>
      <c r="IKZ4684" s="170"/>
      <c r="ILA4684" s="170"/>
      <c r="ILB4684" s="170"/>
      <c r="ILC4684" s="170"/>
      <c r="ILD4684" s="170"/>
      <c r="ILE4684" s="170"/>
      <c r="ILF4684" s="170"/>
      <c r="ILG4684" s="170"/>
      <c r="ILH4684" s="170"/>
      <c r="ILI4684" s="170"/>
      <c r="ILJ4684" s="170"/>
      <c r="ILK4684" s="170"/>
      <c r="ILL4684" s="170"/>
      <c r="ILM4684" s="170"/>
      <c r="ILN4684" s="170"/>
      <c r="ILO4684" s="170"/>
      <c r="ILP4684" s="170"/>
      <c r="ILQ4684" s="170"/>
      <c r="ILR4684" s="170"/>
      <c r="ILS4684" s="170"/>
      <c r="ILT4684" s="170"/>
      <c r="ILU4684" s="170"/>
      <c r="ILV4684" s="170"/>
      <c r="ILW4684" s="170"/>
      <c r="ILX4684" s="170"/>
      <c r="ILY4684" s="170"/>
      <c r="ILZ4684" s="170"/>
      <c r="IMA4684" s="170"/>
      <c r="IMB4684" s="170"/>
      <c r="IMC4684" s="170"/>
      <c r="IMD4684" s="170"/>
      <c r="IME4684" s="170"/>
      <c r="IMF4684" s="170"/>
      <c r="IMG4684" s="170"/>
      <c r="IMH4684" s="170"/>
      <c r="IMI4684" s="170"/>
      <c r="IMJ4684" s="170"/>
      <c r="IMK4684" s="170"/>
      <c r="IML4684" s="170"/>
      <c r="IMM4684" s="170"/>
      <c r="IMN4684" s="170"/>
      <c r="IMO4684" s="170"/>
      <c r="IMP4684" s="170"/>
      <c r="IMQ4684" s="170"/>
      <c r="IMR4684" s="170"/>
      <c r="IMS4684" s="170"/>
      <c r="IMT4684" s="170"/>
      <c r="IMU4684" s="170"/>
      <c r="IMV4684" s="170"/>
      <c r="IMW4684" s="170"/>
      <c r="IMX4684" s="170"/>
      <c r="IMY4684" s="170"/>
      <c r="IMZ4684" s="170"/>
      <c r="INA4684" s="170"/>
      <c r="INB4684" s="170"/>
      <c r="INC4684" s="170"/>
      <c r="IND4684" s="170"/>
      <c r="INE4684" s="170"/>
      <c r="INF4684" s="170"/>
      <c r="ING4684" s="170"/>
      <c r="INH4684" s="170"/>
      <c r="INI4684" s="170"/>
      <c r="INJ4684" s="170"/>
      <c r="INK4684" s="170"/>
      <c r="INL4684" s="170"/>
      <c r="INM4684" s="170"/>
      <c r="INN4684" s="170"/>
      <c r="INO4684" s="170"/>
      <c r="INP4684" s="170"/>
      <c r="INQ4684" s="170"/>
      <c r="INR4684" s="170"/>
      <c r="INS4684" s="170"/>
      <c r="INT4684" s="170"/>
      <c r="INU4684" s="170"/>
      <c r="INV4684" s="170"/>
      <c r="INW4684" s="170"/>
      <c r="INX4684" s="170"/>
      <c r="INY4684" s="170"/>
      <c r="INZ4684" s="170"/>
      <c r="IOA4684" s="170"/>
      <c r="IOB4684" s="170"/>
      <c r="IOC4684" s="170"/>
      <c r="IOD4684" s="170"/>
      <c r="IOE4684" s="170"/>
      <c r="IOF4684" s="170"/>
      <c r="IOG4684" s="170"/>
      <c r="IOH4684" s="170"/>
      <c r="IOI4684" s="170"/>
      <c r="IOJ4684" s="170"/>
      <c r="IOK4684" s="170"/>
      <c r="IOL4684" s="170"/>
      <c r="IOM4684" s="170"/>
      <c r="ION4684" s="170"/>
      <c r="IOO4684" s="170"/>
      <c r="IOP4684" s="170"/>
      <c r="IOQ4684" s="170"/>
      <c r="IOR4684" s="170"/>
      <c r="IOS4684" s="170"/>
      <c r="IOT4684" s="170"/>
      <c r="IOU4684" s="170"/>
      <c r="IOV4684" s="170"/>
      <c r="IOW4684" s="170"/>
      <c r="IOX4684" s="170"/>
      <c r="IOY4684" s="170"/>
      <c r="IOZ4684" s="170"/>
      <c r="IPA4684" s="170"/>
      <c r="IPB4684" s="170"/>
      <c r="IPC4684" s="170"/>
      <c r="IPD4684" s="170"/>
      <c r="IPE4684" s="170"/>
      <c r="IPF4684" s="170"/>
      <c r="IPG4684" s="170"/>
      <c r="IPH4684" s="170"/>
      <c r="IPI4684" s="170"/>
      <c r="IPJ4684" s="170"/>
      <c r="IPK4684" s="170"/>
      <c r="IPL4684" s="170"/>
      <c r="IPM4684" s="170"/>
      <c r="IPN4684" s="170"/>
      <c r="IPO4684" s="170"/>
      <c r="IPP4684" s="170"/>
      <c r="IPQ4684" s="170"/>
      <c r="IPR4684" s="170"/>
      <c r="IPS4684" s="170"/>
      <c r="IPT4684" s="170"/>
      <c r="IPU4684" s="170"/>
      <c r="IPV4684" s="170"/>
      <c r="IPW4684" s="170"/>
      <c r="IPX4684" s="170"/>
      <c r="IPY4684" s="170"/>
      <c r="IPZ4684" s="170"/>
      <c r="IQA4684" s="170"/>
      <c r="IQB4684" s="170"/>
      <c r="IQC4684" s="170"/>
      <c r="IQD4684" s="170"/>
      <c r="IQE4684" s="170"/>
      <c r="IQF4684" s="170"/>
      <c r="IQG4684" s="170"/>
      <c r="IQH4684" s="170"/>
      <c r="IQI4684" s="170"/>
      <c r="IQJ4684" s="170"/>
      <c r="IQK4684" s="170"/>
      <c r="IQL4684" s="170"/>
      <c r="IQM4684" s="170"/>
      <c r="IQN4684" s="170"/>
      <c r="IQO4684" s="170"/>
      <c r="IQP4684" s="170"/>
      <c r="IQQ4684" s="170"/>
      <c r="IQR4684" s="170"/>
      <c r="IQS4684" s="170"/>
      <c r="IQT4684" s="170"/>
      <c r="IQU4684" s="170"/>
      <c r="IQV4684" s="170"/>
      <c r="IQW4684" s="170"/>
      <c r="IQX4684" s="170"/>
      <c r="IQY4684" s="170"/>
      <c r="IQZ4684" s="170"/>
      <c r="IRA4684" s="170"/>
      <c r="IRB4684" s="170"/>
      <c r="IRC4684" s="170"/>
      <c r="IRD4684" s="170"/>
      <c r="IRE4684" s="170"/>
      <c r="IRF4684" s="170"/>
      <c r="IRG4684" s="170"/>
      <c r="IRH4684" s="170"/>
      <c r="IRI4684" s="170"/>
      <c r="IRJ4684" s="170"/>
      <c r="IRK4684" s="170"/>
      <c r="IRL4684" s="170"/>
      <c r="IRM4684" s="170"/>
      <c r="IRN4684" s="170"/>
      <c r="IRO4684" s="170"/>
      <c r="IRP4684" s="170"/>
      <c r="IRQ4684" s="170"/>
      <c r="IRR4684" s="170"/>
      <c r="IRS4684" s="170"/>
      <c r="IRT4684" s="170"/>
      <c r="IRU4684" s="170"/>
      <c r="IRV4684" s="170"/>
      <c r="IRW4684" s="170"/>
      <c r="IRX4684" s="170"/>
      <c r="IRY4684" s="170"/>
      <c r="IRZ4684" s="170"/>
      <c r="ISA4684" s="170"/>
      <c r="ISB4684" s="170"/>
      <c r="ISC4684" s="170"/>
      <c r="ISD4684" s="170"/>
      <c r="ISE4684" s="170"/>
      <c r="ISF4684" s="170"/>
      <c r="ISG4684" s="170"/>
      <c r="ISH4684" s="170"/>
      <c r="ISI4684" s="170"/>
      <c r="ISJ4684" s="170"/>
      <c r="ISK4684" s="170"/>
      <c r="ISL4684" s="170"/>
      <c r="ISM4684" s="170"/>
      <c r="ISN4684" s="170"/>
      <c r="ISO4684" s="170"/>
      <c r="ISP4684" s="170"/>
      <c r="ISQ4684" s="170"/>
      <c r="ISR4684" s="170"/>
      <c r="ISS4684" s="170"/>
      <c r="IST4684" s="170"/>
      <c r="ISU4684" s="170"/>
      <c r="ISV4684" s="170"/>
      <c r="ISW4684" s="170"/>
      <c r="ISX4684" s="170"/>
      <c r="ISY4684" s="170"/>
      <c r="ISZ4684" s="170"/>
      <c r="ITA4684" s="170"/>
      <c r="ITB4684" s="170"/>
      <c r="ITC4684" s="170"/>
      <c r="ITD4684" s="170"/>
      <c r="ITE4684" s="170"/>
      <c r="ITF4684" s="170"/>
      <c r="ITG4684" s="170"/>
      <c r="ITH4684" s="170"/>
      <c r="ITI4684" s="170"/>
      <c r="ITJ4684" s="170"/>
      <c r="ITK4684" s="170"/>
      <c r="ITL4684" s="170"/>
      <c r="ITM4684" s="170"/>
      <c r="ITN4684" s="170"/>
      <c r="ITO4684" s="170"/>
      <c r="ITP4684" s="170"/>
      <c r="ITQ4684" s="170"/>
      <c r="ITR4684" s="170"/>
      <c r="ITS4684" s="170"/>
      <c r="ITT4684" s="170"/>
      <c r="ITU4684" s="170"/>
      <c r="ITV4684" s="170"/>
      <c r="ITW4684" s="170"/>
      <c r="ITX4684" s="170"/>
      <c r="ITY4684" s="170"/>
      <c r="ITZ4684" s="170"/>
      <c r="IUA4684" s="170"/>
      <c r="IUB4684" s="170"/>
      <c r="IUC4684" s="170"/>
      <c r="IUD4684" s="170"/>
      <c r="IUE4684" s="170"/>
      <c r="IUF4684" s="170"/>
      <c r="IUG4684" s="170"/>
      <c r="IUH4684" s="170"/>
      <c r="IUI4684" s="170"/>
      <c r="IUJ4684" s="170"/>
      <c r="IUK4684" s="170"/>
      <c r="IUL4684" s="170"/>
      <c r="IUM4684" s="170"/>
      <c r="IUN4684" s="170"/>
      <c r="IUO4684" s="170"/>
      <c r="IUP4684" s="170"/>
      <c r="IUQ4684" s="170"/>
      <c r="IUR4684" s="170"/>
      <c r="IUS4684" s="170"/>
      <c r="IUT4684" s="170"/>
      <c r="IUU4684" s="170"/>
      <c r="IUV4684" s="170"/>
      <c r="IUW4684" s="170"/>
      <c r="IUX4684" s="170"/>
      <c r="IUY4684" s="170"/>
      <c r="IUZ4684" s="170"/>
      <c r="IVA4684" s="170"/>
      <c r="IVB4684" s="170"/>
      <c r="IVC4684" s="170"/>
      <c r="IVD4684" s="170"/>
      <c r="IVE4684" s="170"/>
      <c r="IVF4684" s="170"/>
      <c r="IVG4684" s="170"/>
      <c r="IVH4684" s="170"/>
      <c r="IVI4684" s="170"/>
      <c r="IVJ4684" s="170"/>
      <c r="IVK4684" s="170"/>
      <c r="IVL4684" s="170"/>
      <c r="IVM4684" s="170"/>
      <c r="IVN4684" s="170"/>
      <c r="IVO4684" s="170"/>
      <c r="IVP4684" s="170"/>
      <c r="IVQ4684" s="170"/>
      <c r="IVR4684" s="170"/>
      <c r="IVS4684" s="170"/>
      <c r="IVT4684" s="170"/>
      <c r="IVU4684" s="170"/>
      <c r="IVV4684" s="170"/>
      <c r="IVW4684" s="170"/>
      <c r="IVX4684" s="170"/>
      <c r="IVY4684" s="170"/>
      <c r="IVZ4684" s="170"/>
      <c r="IWA4684" s="170"/>
      <c r="IWB4684" s="170"/>
      <c r="IWC4684" s="170"/>
      <c r="IWD4684" s="170"/>
      <c r="IWE4684" s="170"/>
      <c r="IWF4684" s="170"/>
      <c r="IWG4684" s="170"/>
      <c r="IWH4684" s="170"/>
      <c r="IWI4684" s="170"/>
      <c r="IWJ4684" s="170"/>
      <c r="IWK4684" s="170"/>
      <c r="IWL4684" s="170"/>
      <c r="IWM4684" s="170"/>
      <c r="IWN4684" s="170"/>
      <c r="IWO4684" s="170"/>
      <c r="IWP4684" s="170"/>
      <c r="IWQ4684" s="170"/>
      <c r="IWR4684" s="170"/>
      <c r="IWS4684" s="170"/>
      <c r="IWT4684" s="170"/>
      <c r="IWU4684" s="170"/>
      <c r="IWV4684" s="170"/>
      <c r="IWW4684" s="170"/>
      <c r="IWX4684" s="170"/>
      <c r="IWY4684" s="170"/>
      <c r="IWZ4684" s="170"/>
      <c r="IXA4684" s="170"/>
      <c r="IXB4684" s="170"/>
      <c r="IXC4684" s="170"/>
      <c r="IXD4684" s="170"/>
      <c r="IXE4684" s="170"/>
      <c r="IXF4684" s="170"/>
      <c r="IXG4684" s="170"/>
      <c r="IXH4684" s="170"/>
      <c r="IXI4684" s="170"/>
      <c r="IXJ4684" s="170"/>
      <c r="IXK4684" s="170"/>
      <c r="IXL4684" s="170"/>
      <c r="IXM4684" s="170"/>
      <c r="IXN4684" s="170"/>
      <c r="IXO4684" s="170"/>
      <c r="IXP4684" s="170"/>
      <c r="IXQ4684" s="170"/>
      <c r="IXR4684" s="170"/>
      <c r="IXS4684" s="170"/>
      <c r="IXT4684" s="170"/>
      <c r="IXU4684" s="170"/>
      <c r="IXV4684" s="170"/>
      <c r="IXW4684" s="170"/>
      <c r="IXX4684" s="170"/>
      <c r="IXY4684" s="170"/>
      <c r="IXZ4684" s="170"/>
      <c r="IYA4684" s="170"/>
      <c r="IYB4684" s="170"/>
      <c r="IYC4684" s="170"/>
      <c r="IYD4684" s="170"/>
      <c r="IYE4684" s="170"/>
      <c r="IYF4684" s="170"/>
      <c r="IYG4684" s="170"/>
      <c r="IYH4684" s="170"/>
      <c r="IYI4684" s="170"/>
      <c r="IYJ4684" s="170"/>
      <c r="IYK4684" s="170"/>
      <c r="IYL4684" s="170"/>
      <c r="IYM4684" s="170"/>
      <c r="IYN4684" s="170"/>
      <c r="IYO4684" s="170"/>
      <c r="IYP4684" s="170"/>
      <c r="IYQ4684" s="170"/>
      <c r="IYR4684" s="170"/>
      <c r="IYS4684" s="170"/>
      <c r="IYT4684" s="170"/>
      <c r="IYU4684" s="170"/>
      <c r="IYV4684" s="170"/>
      <c r="IYW4684" s="170"/>
      <c r="IYX4684" s="170"/>
      <c r="IYY4684" s="170"/>
      <c r="IYZ4684" s="170"/>
      <c r="IZA4684" s="170"/>
      <c r="IZB4684" s="170"/>
      <c r="IZC4684" s="170"/>
      <c r="IZD4684" s="170"/>
      <c r="IZE4684" s="170"/>
      <c r="IZF4684" s="170"/>
      <c r="IZG4684" s="170"/>
      <c r="IZH4684" s="170"/>
      <c r="IZI4684" s="170"/>
      <c r="IZJ4684" s="170"/>
      <c r="IZK4684" s="170"/>
      <c r="IZL4684" s="170"/>
      <c r="IZM4684" s="170"/>
      <c r="IZN4684" s="170"/>
      <c r="IZO4684" s="170"/>
      <c r="IZP4684" s="170"/>
      <c r="IZQ4684" s="170"/>
      <c r="IZR4684" s="170"/>
      <c r="IZS4684" s="170"/>
      <c r="IZT4684" s="170"/>
      <c r="IZU4684" s="170"/>
      <c r="IZV4684" s="170"/>
      <c r="IZW4684" s="170"/>
      <c r="IZX4684" s="170"/>
      <c r="IZY4684" s="170"/>
      <c r="IZZ4684" s="170"/>
      <c r="JAA4684" s="170"/>
      <c r="JAB4684" s="170"/>
      <c r="JAC4684" s="170"/>
      <c r="JAD4684" s="170"/>
      <c r="JAE4684" s="170"/>
      <c r="JAF4684" s="170"/>
      <c r="JAG4684" s="170"/>
      <c r="JAH4684" s="170"/>
      <c r="JAI4684" s="170"/>
      <c r="JAJ4684" s="170"/>
      <c r="JAK4684" s="170"/>
      <c r="JAL4684" s="170"/>
      <c r="JAM4684" s="170"/>
      <c r="JAN4684" s="170"/>
      <c r="JAO4684" s="170"/>
      <c r="JAP4684" s="170"/>
      <c r="JAQ4684" s="170"/>
      <c r="JAR4684" s="170"/>
      <c r="JAS4684" s="170"/>
      <c r="JAT4684" s="170"/>
      <c r="JAU4684" s="170"/>
      <c r="JAV4684" s="170"/>
      <c r="JAW4684" s="170"/>
      <c r="JAX4684" s="170"/>
      <c r="JAY4684" s="170"/>
      <c r="JAZ4684" s="170"/>
      <c r="JBA4684" s="170"/>
      <c r="JBB4684" s="170"/>
      <c r="JBC4684" s="170"/>
      <c r="JBD4684" s="170"/>
      <c r="JBE4684" s="170"/>
      <c r="JBF4684" s="170"/>
      <c r="JBG4684" s="170"/>
      <c r="JBH4684" s="170"/>
      <c r="JBI4684" s="170"/>
      <c r="JBJ4684" s="170"/>
      <c r="JBK4684" s="170"/>
      <c r="JBL4684" s="170"/>
      <c r="JBM4684" s="170"/>
      <c r="JBN4684" s="170"/>
      <c r="JBO4684" s="170"/>
      <c r="JBP4684" s="170"/>
      <c r="JBQ4684" s="170"/>
      <c r="JBR4684" s="170"/>
      <c r="JBS4684" s="170"/>
      <c r="JBT4684" s="170"/>
      <c r="JBU4684" s="170"/>
      <c r="JBV4684" s="170"/>
      <c r="JBW4684" s="170"/>
      <c r="JBX4684" s="170"/>
      <c r="JBY4684" s="170"/>
      <c r="JBZ4684" s="170"/>
      <c r="JCA4684" s="170"/>
      <c r="JCB4684" s="170"/>
      <c r="JCC4684" s="170"/>
      <c r="JCD4684" s="170"/>
      <c r="JCE4684" s="170"/>
      <c r="JCF4684" s="170"/>
      <c r="JCG4684" s="170"/>
      <c r="JCH4684" s="170"/>
      <c r="JCI4684" s="170"/>
      <c r="JCJ4684" s="170"/>
      <c r="JCK4684" s="170"/>
      <c r="JCL4684" s="170"/>
      <c r="JCM4684" s="170"/>
      <c r="JCN4684" s="170"/>
      <c r="JCO4684" s="170"/>
      <c r="JCP4684" s="170"/>
      <c r="JCQ4684" s="170"/>
      <c r="JCR4684" s="170"/>
      <c r="JCS4684" s="170"/>
      <c r="JCT4684" s="170"/>
      <c r="JCU4684" s="170"/>
      <c r="JCV4684" s="170"/>
      <c r="JCW4684" s="170"/>
      <c r="JCX4684" s="170"/>
      <c r="JCY4684" s="170"/>
      <c r="JCZ4684" s="170"/>
      <c r="JDA4684" s="170"/>
      <c r="JDB4684" s="170"/>
      <c r="JDC4684" s="170"/>
      <c r="JDD4684" s="170"/>
      <c r="JDE4684" s="170"/>
      <c r="JDF4684" s="170"/>
      <c r="JDG4684" s="170"/>
      <c r="JDH4684" s="170"/>
      <c r="JDI4684" s="170"/>
      <c r="JDJ4684" s="170"/>
      <c r="JDK4684" s="170"/>
      <c r="JDL4684" s="170"/>
      <c r="JDM4684" s="170"/>
      <c r="JDN4684" s="170"/>
      <c r="JDO4684" s="170"/>
      <c r="JDP4684" s="170"/>
      <c r="JDQ4684" s="170"/>
      <c r="JDR4684" s="170"/>
      <c r="JDS4684" s="170"/>
      <c r="JDT4684" s="170"/>
      <c r="JDU4684" s="170"/>
      <c r="JDV4684" s="170"/>
      <c r="JDW4684" s="170"/>
      <c r="JDX4684" s="170"/>
      <c r="JDY4684" s="170"/>
      <c r="JDZ4684" s="170"/>
      <c r="JEA4684" s="170"/>
      <c r="JEB4684" s="170"/>
      <c r="JEC4684" s="170"/>
      <c r="JED4684" s="170"/>
      <c r="JEE4684" s="170"/>
      <c r="JEF4684" s="170"/>
      <c r="JEG4684" s="170"/>
      <c r="JEH4684" s="170"/>
      <c r="JEI4684" s="170"/>
      <c r="JEJ4684" s="170"/>
      <c r="JEK4684" s="170"/>
      <c r="JEL4684" s="170"/>
      <c r="JEM4684" s="170"/>
      <c r="JEN4684" s="170"/>
      <c r="JEO4684" s="170"/>
      <c r="JEP4684" s="170"/>
      <c r="JEQ4684" s="170"/>
      <c r="JER4684" s="170"/>
      <c r="JES4684" s="170"/>
      <c r="JET4684" s="170"/>
      <c r="JEU4684" s="170"/>
      <c r="JEV4684" s="170"/>
      <c r="JEW4684" s="170"/>
      <c r="JEX4684" s="170"/>
      <c r="JEY4684" s="170"/>
      <c r="JEZ4684" s="170"/>
      <c r="JFA4684" s="170"/>
      <c r="JFB4684" s="170"/>
      <c r="JFC4684" s="170"/>
      <c r="JFD4684" s="170"/>
      <c r="JFE4684" s="170"/>
      <c r="JFF4684" s="170"/>
      <c r="JFG4684" s="170"/>
      <c r="JFH4684" s="170"/>
      <c r="JFI4684" s="170"/>
      <c r="JFJ4684" s="170"/>
      <c r="JFK4684" s="170"/>
      <c r="JFL4684" s="170"/>
      <c r="JFM4684" s="170"/>
      <c r="JFN4684" s="170"/>
      <c r="JFO4684" s="170"/>
      <c r="JFP4684" s="170"/>
      <c r="JFQ4684" s="170"/>
      <c r="JFR4684" s="170"/>
      <c r="JFS4684" s="170"/>
      <c r="JFT4684" s="170"/>
      <c r="JFU4684" s="170"/>
      <c r="JFV4684" s="170"/>
      <c r="JFW4684" s="170"/>
      <c r="JFX4684" s="170"/>
      <c r="JFY4684" s="170"/>
      <c r="JFZ4684" s="170"/>
      <c r="JGA4684" s="170"/>
      <c r="JGB4684" s="170"/>
      <c r="JGC4684" s="170"/>
      <c r="JGD4684" s="170"/>
      <c r="JGE4684" s="170"/>
      <c r="JGF4684" s="170"/>
      <c r="JGG4684" s="170"/>
      <c r="JGH4684" s="170"/>
      <c r="JGI4684" s="170"/>
      <c r="JGJ4684" s="170"/>
      <c r="JGK4684" s="170"/>
      <c r="JGL4684" s="170"/>
      <c r="JGM4684" s="170"/>
      <c r="JGN4684" s="170"/>
      <c r="JGO4684" s="170"/>
      <c r="JGP4684" s="170"/>
      <c r="JGQ4684" s="170"/>
      <c r="JGR4684" s="170"/>
      <c r="JGS4684" s="170"/>
      <c r="JGT4684" s="170"/>
      <c r="JGU4684" s="170"/>
      <c r="JGV4684" s="170"/>
      <c r="JGW4684" s="170"/>
      <c r="JGX4684" s="170"/>
      <c r="JGY4684" s="170"/>
      <c r="JGZ4684" s="170"/>
      <c r="JHA4684" s="170"/>
      <c r="JHB4684" s="170"/>
      <c r="JHC4684" s="170"/>
      <c r="JHD4684" s="170"/>
      <c r="JHE4684" s="170"/>
      <c r="JHF4684" s="170"/>
      <c r="JHG4684" s="170"/>
      <c r="JHH4684" s="170"/>
      <c r="JHI4684" s="170"/>
      <c r="JHJ4684" s="170"/>
      <c r="JHK4684" s="170"/>
      <c r="JHL4684" s="170"/>
      <c r="JHM4684" s="170"/>
      <c r="JHN4684" s="170"/>
      <c r="JHO4684" s="170"/>
      <c r="JHP4684" s="170"/>
      <c r="JHQ4684" s="170"/>
      <c r="JHR4684" s="170"/>
      <c r="JHS4684" s="170"/>
      <c r="JHT4684" s="170"/>
      <c r="JHU4684" s="170"/>
      <c r="JHV4684" s="170"/>
      <c r="JHW4684" s="170"/>
      <c r="JHX4684" s="170"/>
      <c r="JHY4684" s="170"/>
      <c r="JHZ4684" s="170"/>
      <c r="JIA4684" s="170"/>
      <c r="JIB4684" s="170"/>
      <c r="JIC4684" s="170"/>
      <c r="JID4684" s="170"/>
      <c r="JIE4684" s="170"/>
      <c r="JIF4684" s="170"/>
      <c r="JIG4684" s="170"/>
      <c r="JIH4684" s="170"/>
      <c r="JII4684" s="170"/>
      <c r="JIJ4684" s="170"/>
      <c r="JIK4684" s="170"/>
      <c r="JIL4684" s="170"/>
      <c r="JIM4684" s="170"/>
      <c r="JIN4684" s="170"/>
      <c r="JIO4684" s="170"/>
      <c r="JIP4684" s="170"/>
      <c r="JIQ4684" s="170"/>
      <c r="JIR4684" s="170"/>
      <c r="JIS4684" s="170"/>
      <c r="JIT4684" s="170"/>
      <c r="JIU4684" s="170"/>
      <c r="JIV4684" s="170"/>
      <c r="JIW4684" s="170"/>
      <c r="JIX4684" s="170"/>
      <c r="JIY4684" s="170"/>
      <c r="JIZ4684" s="170"/>
      <c r="JJA4684" s="170"/>
      <c r="JJB4684" s="170"/>
      <c r="JJC4684" s="170"/>
      <c r="JJD4684" s="170"/>
      <c r="JJE4684" s="170"/>
      <c r="JJF4684" s="170"/>
      <c r="JJG4684" s="170"/>
      <c r="JJH4684" s="170"/>
      <c r="JJI4684" s="170"/>
      <c r="JJJ4684" s="170"/>
      <c r="JJK4684" s="170"/>
      <c r="JJL4684" s="170"/>
      <c r="JJM4684" s="170"/>
      <c r="JJN4684" s="170"/>
      <c r="JJO4684" s="170"/>
      <c r="JJP4684" s="170"/>
      <c r="JJQ4684" s="170"/>
      <c r="JJR4684" s="170"/>
      <c r="JJS4684" s="170"/>
      <c r="JJT4684" s="170"/>
      <c r="JJU4684" s="170"/>
      <c r="JJV4684" s="170"/>
      <c r="JJW4684" s="170"/>
      <c r="JJX4684" s="170"/>
      <c r="JJY4684" s="170"/>
      <c r="JJZ4684" s="170"/>
      <c r="JKA4684" s="170"/>
      <c r="JKB4684" s="170"/>
      <c r="JKC4684" s="170"/>
      <c r="JKD4684" s="170"/>
      <c r="JKE4684" s="170"/>
      <c r="JKF4684" s="170"/>
      <c r="JKG4684" s="170"/>
      <c r="JKH4684" s="170"/>
      <c r="JKI4684" s="170"/>
      <c r="JKJ4684" s="170"/>
      <c r="JKK4684" s="170"/>
      <c r="JKL4684" s="170"/>
      <c r="JKM4684" s="170"/>
      <c r="JKN4684" s="170"/>
      <c r="JKO4684" s="170"/>
      <c r="JKP4684" s="170"/>
      <c r="JKQ4684" s="170"/>
      <c r="JKR4684" s="170"/>
      <c r="JKS4684" s="170"/>
      <c r="JKT4684" s="170"/>
      <c r="JKU4684" s="170"/>
      <c r="JKV4684" s="170"/>
      <c r="JKW4684" s="170"/>
      <c r="JKX4684" s="170"/>
      <c r="JKY4684" s="170"/>
      <c r="JKZ4684" s="170"/>
      <c r="JLA4684" s="170"/>
      <c r="JLB4684" s="170"/>
      <c r="JLC4684" s="170"/>
      <c r="JLD4684" s="170"/>
      <c r="JLE4684" s="170"/>
      <c r="JLF4684" s="170"/>
      <c r="JLG4684" s="170"/>
      <c r="JLH4684" s="170"/>
      <c r="JLI4684" s="170"/>
      <c r="JLJ4684" s="170"/>
      <c r="JLK4684" s="170"/>
      <c r="JLL4684" s="170"/>
      <c r="JLM4684" s="170"/>
      <c r="JLN4684" s="170"/>
      <c r="JLO4684" s="170"/>
      <c r="JLP4684" s="170"/>
      <c r="JLQ4684" s="170"/>
      <c r="JLR4684" s="170"/>
      <c r="JLS4684" s="170"/>
      <c r="JLT4684" s="170"/>
      <c r="JLU4684" s="170"/>
      <c r="JLV4684" s="170"/>
      <c r="JLW4684" s="170"/>
      <c r="JLX4684" s="170"/>
      <c r="JLY4684" s="170"/>
      <c r="JLZ4684" s="170"/>
      <c r="JMA4684" s="170"/>
      <c r="JMB4684" s="170"/>
      <c r="JMC4684" s="170"/>
      <c r="JMD4684" s="170"/>
      <c r="JME4684" s="170"/>
      <c r="JMF4684" s="170"/>
      <c r="JMG4684" s="170"/>
      <c r="JMH4684" s="170"/>
      <c r="JMI4684" s="170"/>
      <c r="JMJ4684" s="170"/>
      <c r="JMK4684" s="170"/>
      <c r="JML4684" s="170"/>
      <c r="JMM4684" s="170"/>
      <c r="JMN4684" s="170"/>
      <c r="JMO4684" s="170"/>
      <c r="JMP4684" s="170"/>
      <c r="JMQ4684" s="170"/>
      <c r="JMR4684" s="170"/>
      <c r="JMS4684" s="170"/>
      <c r="JMT4684" s="170"/>
      <c r="JMU4684" s="170"/>
      <c r="JMV4684" s="170"/>
      <c r="JMW4684" s="170"/>
      <c r="JMX4684" s="170"/>
      <c r="JMY4684" s="170"/>
      <c r="JMZ4684" s="170"/>
      <c r="JNA4684" s="170"/>
      <c r="JNB4684" s="170"/>
      <c r="JNC4684" s="170"/>
      <c r="JND4684" s="170"/>
      <c r="JNE4684" s="170"/>
      <c r="JNF4684" s="170"/>
      <c r="JNG4684" s="170"/>
      <c r="JNH4684" s="170"/>
      <c r="JNI4684" s="170"/>
      <c r="JNJ4684" s="170"/>
      <c r="JNK4684" s="170"/>
      <c r="JNL4684" s="170"/>
      <c r="JNM4684" s="170"/>
      <c r="JNN4684" s="170"/>
      <c r="JNO4684" s="170"/>
      <c r="JNP4684" s="170"/>
      <c r="JNQ4684" s="170"/>
      <c r="JNR4684" s="170"/>
      <c r="JNS4684" s="170"/>
      <c r="JNT4684" s="170"/>
      <c r="JNU4684" s="170"/>
      <c r="JNV4684" s="170"/>
      <c r="JNW4684" s="170"/>
      <c r="JNX4684" s="170"/>
      <c r="JNY4684" s="170"/>
      <c r="JNZ4684" s="170"/>
      <c r="JOA4684" s="170"/>
      <c r="JOB4684" s="170"/>
      <c r="JOC4684" s="170"/>
      <c r="JOD4684" s="170"/>
      <c r="JOE4684" s="170"/>
      <c r="JOF4684" s="170"/>
      <c r="JOG4684" s="170"/>
      <c r="JOH4684" s="170"/>
      <c r="JOI4684" s="170"/>
      <c r="JOJ4684" s="170"/>
      <c r="JOK4684" s="170"/>
      <c r="JOL4684" s="170"/>
      <c r="JOM4684" s="170"/>
      <c r="JON4684" s="170"/>
      <c r="JOO4684" s="170"/>
      <c r="JOP4684" s="170"/>
      <c r="JOQ4684" s="170"/>
      <c r="JOR4684" s="170"/>
      <c r="JOS4684" s="170"/>
      <c r="JOT4684" s="170"/>
      <c r="JOU4684" s="170"/>
      <c r="JOV4684" s="170"/>
      <c r="JOW4684" s="170"/>
      <c r="JOX4684" s="170"/>
      <c r="JOY4684" s="170"/>
      <c r="JOZ4684" s="170"/>
      <c r="JPA4684" s="170"/>
      <c r="JPB4684" s="170"/>
      <c r="JPC4684" s="170"/>
      <c r="JPD4684" s="170"/>
      <c r="JPE4684" s="170"/>
      <c r="JPF4684" s="170"/>
      <c r="JPG4684" s="170"/>
      <c r="JPH4684" s="170"/>
      <c r="JPI4684" s="170"/>
      <c r="JPJ4684" s="170"/>
      <c r="JPK4684" s="170"/>
      <c r="JPL4684" s="170"/>
      <c r="JPM4684" s="170"/>
      <c r="JPN4684" s="170"/>
      <c r="JPO4684" s="170"/>
      <c r="JPP4684" s="170"/>
      <c r="JPQ4684" s="170"/>
      <c r="JPR4684" s="170"/>
      <c r="JPS4684" s="170"/>
      <c r="JPT4684" s="170"/>
      <c r="JPU4684" s="170"/>
      <c r="JPV4684" s="170"/>
      <c r="JPW4684" s="170"/>
      <c r="JPX4684" s="170"/>
      <c r="JPY4684" s="170"/>
      <c r="JPZ4684" s="170"/>
      <c r="JQA4684" s="170"/>
      <c r="JQB4684" s="170"/>
      <c r="JQC4684" s="170"/>
      <c r="JQD4684" s="170"/>
      <c r="JQE4684" s="170"/>
      <c r="JQF4684" s="170"/>
      <c r="JQG4684" s="170"/>
      <c r="JQH4684" s="170"/>
      <c r="JQI4684" s="170"/>
      <c r="JQJ4684" s="170"/>
      <c r="JQK4684" s="170"/>
      <c r="JQL4684" s="170"/>
      <c r="JQM4684" s="170"/>
      <c r="JQN4684" s="170"/>
      <c r="JQO4684" s="170"/>
      <c r="JQP4684" s="170"/>
      <c r="JQQ4684" s="170"/>
      <c r="JQR4684" s="170"/>
      <c r="JQS4684" s="170"/>
      <c r="JQT4684" s="170"/>
      <c r="JQU4684" s="170"/>
      <c r="JQV4684" s="170"/>
      <c r="JQW4684" s="170"/>
      <c r="JQX4684" s="170"/>
      <c r="JQY4684" s="170"/>
      <c r="JQZ4684" s="170"/>
      <c r="JRA4684" s="170"/>
      <c r="JRB4684" s="170"/>
      <c r="JRC4684" s="170"/>
      <c r="JRD4684" s="170"/>
      <c r="JRE4684" s="170"/>
      <c r="JRF4684" s="170"/>
      <c r="JRG4684" s="170"/>
      <c r="JRH4684" s="170"/>
      <c r="JRI4684" s="170"/>
      <c r="JRJ4684" s="170"/>
      <c r="JRK4684" s="170"/>
      <c r="JRL4684" s="170"/>
      <c r="JRM4684" s="170"/>
      <c r="JRN4684" s="170"/>
      <c r="JRO4684" s="170"/>
      <c r="JRP4684" s="170"/>
      <c r="JRQ4684" s="170"/>
      <c r="JRR4684" s="170"/>
      <c r="JRS4684" s="170"/>
      <c r="JRT4684" s="170"/>
      <c r="JRU4684" s="170"/>
      <c r="JRV4684" s="170"/>
      <c r="JRW4684" s="170"/>
      <c r="JRX4684" s="170"/>
      <c r="JRY4684" s="170"/>
      <c r="JRZ4684" s="170"/>
      <c r="JSA4684" s="170"/>
      <c r="JSB4684" s="170"/>
      <c r="JSC4684" s="170"/>
      <c r="JSD4684" s="170"/>
      <c r="JSE4684" s="170"/>
      <c r="JSF4684" s="170"/>
      <c r="JSG4684" s="170"/>
      <c r="JSH4684" s="170"/>
      <c r="JSI4684" s="170"/>
      <c r="JSJ4684" s="170"/>
      <c r="JSK4684" s="170"/>
      <c r="JSL4684" s="170"/>
      <c r="JSM4684" s="170"/>
      <c r="JSN4684" s="170"/>
      <c r="JSO4684" s="170"/>
      <c r="JSP4684" s="170"/>
      <c r="JSQ4684" s="170"/>
      <c r="JSR4684" s="170"/>
      <c r="JSS4684" s="170"/>
      <c r="JST4684" s="170"/>
      <c r="JSU4684" s="170"/>
      <c r="JSV4684" s="170"/>
      <c r="JSW4684" s="170"/>
      <c r="JSX4684" s="170"/>
      <c r="JSY4684" s="170"/>
      <c r="JSZ4684" s="170"/>
      <c r="JTA4684" s="170"/>
      <c r="JTB4684" s="170"/>
      <c r="JTC4684" s="170"/>
      <c r="JTD4684" s="170"/>
      <c r="JTE4684" s="170"/>
      <c r="JTF4684" s="170"/>
      <c r="JTG4684" s="170"/>
      <c r="JTH4684" s="170"/>
      <c r="JTI4684" s="170"/>
      <c r="JTJ4684" s="170"/>
      <c r="JTK4684" s="170"/>
      <c r="JTL4684" s="170"/>
      <c r="JTM4684" s="170"/>
      <c r="JTN4684" s="170"/>
      <c r="JTO4684" s="170"/>
      <c r="JTP4684" s="170"/>
      <c r="JTQ4684" s="170"/>
      <c r="JTR4684" s="170"/>
      <c r="JTS4684" s="170"/>
      <c r="JTT4684" s="170"/>
      <c r="JTU4684" s="170"/>
      <c r="JTV4684" s="170"/>
      <c r="JTW4684" s="170"/>
      <c r="JTX4684" s="170"/>
      <c r="JTY4684" s="170"/>
      <c r="JTZ4684" s="170"/>
      <c r="JUA4684" s="170"/>
      <c r="JUB4684" s="170"/>
      <c r="JUC4684" s="170"/>
      <c r="JUD4684" s="170"/>
      <c r="JUE4684" s="170"/>
      <c r="JUF4684" s="170"/>
      <c r="JUG4684" s="170"/>
      <c r="JUH4684" s="170"/>
      <c r="JUI4684" s="170"/>
      <c r="JUJ4684" s="170"/>
      <c r="JUK4684" s="170"/>
      <c r="JUL4684" s="170"/>
      <c r="JUM4684" s="170"/>
      <c r="JUN4684" s="170"/>
      <c r="JUO4684" s="170"/>
      <c r="JUP4684" s="170"/>
      <c r="JUQ4684" s="170"/>
      <c r="JUR4684" s="170"/>
      <c r="JUS4684" s="170"/>
      <c r="JUT4684" s="170"/>
      <c r="JUU4684" s="170"/>
      <c r="JUV4684" s="170"/>
      <c r="JUW4684" s="170"/>
      <c r="JUX4684" s="170"/>
      <c r="JUY4684" s="170"/>
      <c r="JUZ4684" s="170"/>
      <c r="JVA4684" s="170"/>
      <c r="JVB4684" s="170"/>
      <c r="JVC4684" s="170"/>
      <c r="JVD4684" s="170"/>
      <c r="JVE4684" s="170"/>
      <c r="JVF4684" s="170"/>
      <c r="JVG4684" s="170"/>
      <c r="JVH4684" s="170"/>
      <c r="JVI4684" s="170"/>
      <c r="JVJ4684" s="170"/>
      <c r="JVK4684" s="170"/>
      <c r="JVL4684" s="170"/>
      <c r="JVM4684" s="170"/>
      <c r="JVN4684" s="170"/>
      <c r="JVO4684" s="170"/>
      <c r="JVP4684" s="170"/>
      <c r="JVQ4684" s="170"/>
      <c r="JVR4684" s="170"/>
      <c r="JVS4684" s="170"/>
      <c r="JVT4684" s="170"/>
      <c r="JVU4684" s="170"/>
      <c r="JVV4684" s="170"/>
      <c r="JVW4684" s="170"/>
      <c r="JVX4684" s="170"/>
      <c r="JVY4684" s="170"/>
      <c r="JVZ4684" s="170"/>
      <c r="JWA4684" s="170"/>
      <c r="JWB4684" s="170"/>
      <c r="JWC4684" s="170"/>
      <c r="JWD4684" s="170"/>
      <c r="JWE4684" s="170"/>
      <c r="JWF4684" s="170"/>
      <c r="JWG4684" s="170"/>
      <c r="JWH4684" s="170"/>
      <c r="JWI4684" s="170"/>
      <c r="JWJ4684" s="170"/>
      <c r="JWK4684" s="170"/>
      <c r="JWL4684" s="170"/>
      <c r="JWM4684" s="170"/>
      <c r="JWN4684" s="170"/>
      <c r="JWO4684" s="170"/>
      <c r="JWP4684" s="170"/>
      <c r="JWQ4684" s="170"/>
      <c r="JWR4684" s="170"/>
      <c r="JWS4684" s="170"/>
      <c r="JWT4684" s="170"/>
      <c r="JWU4684" s="170"/>
      <c r="JWV4684" s="170"/>
      <c r="JWW4684" s="170"/>
      <c r="JWX4684" s="170"/>
      <c r="JWY4684" s="170"/>
      <c r="JWZ4684" s="170"/>
      <c r="JXA4684" s="170"/>
      <c r="JXB4684" s="170"/>
      <c r="JXC4684" s="170"/>
      <c r="JXD4684" s="170"/>
      <c r="JXE4684" s="170"/>
      <c r="JXF4684" s="170"/>
      <c r="JXG4684" s="170"/>
      <c r="JXH4684" s="170"/>
      <c r="JXI4684" s="170"/>
      <c r="JXJ4684" s="170"/>
      <c r="JXK4684" s="170"/>
      <c r="JXL4684" s="170"/>
      <c r="JXM4684" s="170"/>
      <c r="JXN4684" s="170"/>
      <c r="JXO4684" s="170"/>
      <c r="JXP4684" s="170"/>
      <c r="JXQ4684" s="170"/>
      <c r="JXR4684" s="170"/>
      <c r="JXS4684" s="170"/>
      <c r="JXT4684" s="170"/>
      <c r="JXU4684" s="170"/>
      <c r="JXV4684" s="170"/>
      <c r="JXW4684" s="170"/>
      <c r="JXX4684" s="170"/>
      <c r="JXY4684" s="170"/>
      <c r="JXZ4684" s="170"/>
      <c r="JYA4684" s="170"/>
      <c r="JYB4684" s="170"/>
      <c r="JYC4684" s="170"/>
      <c r="JYD4684" s="170"/>
      <c r="JYE4684" s="170"/>
      <c r="JYF4684" s="170"/>
      <c r="JYG4684" s="170"/>
      <c r="JYH4684" s="170"/>
      <c r="JYI4684" s="170"/>
      <c r="JYJ4684" s="170"/>
      <c r="JYK4684" s="170"/>
      <c r="JYL4684" s="170"/>
      <c r="JYM4684" s="170"/>
      <c r="JYN4684" s="170"/>
      <c r="JYO4684" s="170"/>
      <c r="JYP4684" s="170"/>
      <c r="JYQ4684" s="170"/>
      <c r="JYR4684" s="170"/>
      <c r="JYS4684" s="170"/>
      <c r="JYT4684" s="170"/>
      <c r="JYU4684" s="170"/>
      <c r="JYV4684" s="170"/>
      <c r="JYW4684" s="170"/>
      <c r="JYX4684" s="170"/>
      <c r="JYY4684" s="170"/>
      <c r="JYZ4684" s="170"/>
      <c r="JZA4684" s="170"/>
      <c r="JZB4684" s="170"/>
      <c r="JZC4684" s="170"/>
      <c r="JZD4684" s="170"/>
      <c r="JZE4684" s="170"/>
      <c r="JZF4684" s="170"/>
      <c r="JZG4684" s="170"/>
      <c r="JZH4684" s="170"/>
      <c r="JZI4684" s="170"/>
      <c r="JZJ4684" s="170"/>
      <c r="JZK4684" s="170"/>
      <c r="JZL4684" s="170"/>
      <c r="JZM4684" s="170"/>
      <c r="JZN4684" s="170"/>
      <c r="JZO4684" s="170"/>
      <c r="JZP4684" s="170"/>
      <c r="JZQ4684" s="170"/>
      <c r="JZR4684" s="170"/>
      <c r="JZS4684" s="170"/>
      <c r="JZT4684" s="170"/>
      <c r="JZU4684" s="170"/>
      <c r="JZV4684" s="170"/>
      <c r="JZW4684" s="170"/>
      <c r="JZX4684" s="170"/>
      <c r="JZY4684" s="170"/>
      <c r="JZZ4684" s="170"/>
      <c r="KAA4684" s="170"/>
      <c r="KAB4684" s="170"/>
      <c r="KAC4684" s="170"/>
      <c r="KAD4684" s="170"/>
      <c r="KAE4684" s="170"/>
      <c r="KAF4684" s="170"/>
      <c r="KAG4684" s="170"/>
      <c r="KAH4684" s="170"/>
      <c r="KAI4684" s="170"/>
      <c r="KAJ4684" s="170"/>
      <c r="KAK4684" s="170"/>
      <c r="KAL4684" s="170"/>
      <c r="KAM4684" s="170"/>
      <c r="KAN4684" s="170"/>
      <c r="KAO4684" s="170"/>
      <c r="KAP4684" s="170"/>
      <c r="KAQ4684" s="170"/>
      <c r="KAR4684" s="170"/>
      <c r="KAS4684" s="170"/>
      <c r="KAT4684" s="170"/>
      <c r="KAU4684" s="170"/>
      <c r="KAV4684" s="170"/>
      <c r="KAW4684" s="170"/>
      <c r="KAX4684" s="170"/>
      <c r="KAY4684" s="170"/>
      <c r="KAZ4684" s="170"/>
      <c r="KBA4684" s="170"/>
      <c r="KBB4684" s="170"/>
      <c r="KBC4684" s="170"/>
      <c r="KBD4684" s="170"/>
      <c r="KBE4684" s="170"/>
      <c r="KBF4684" s="170"/>
      <c r="KBG4684" s="170"/>
      <c r="KBH4684" s="170"/>
      <c r="KBI4684" s="170"/>
      <c r="KBJ4684" s="170"/>
      <c r="KBK4684" s="170"/>
      <c r="KBL4684" s="170"/>
      <c r="KBM4684" s="170"/>
      <c r="KBN4684" s="170"/>
      <c r="KBO4684" s="170"/>
      <c r="KBP4684" s="170"/>
      <c r="KBQ4684" s="170"/>
      <c r="KBR4684" s="170"/>
      <c r="KBS4684" s="170"/>
      <c r="KBT4684" s="170"/>
      <c r="KBU4684" s="170"/>
      <c r="KBV4684" s="170"/>
      <c r="KBW4684" s="170"/>
      <c r="KBX4684" s="170"/>
      <c r="KBY4684" s="170"/>
      <c r="KBZ4684" s="170"/>
      <c r="KCA4684" s="170"/>
      <c r="KCB4684" s="170"/>
      <c r="KCC4684" s="170"/>
      <c r="KCD4684" s="170"/>
      <c r="KCE4684" s="170"/>
      <c r="KCF4684" s="170"/>
      <c r="KCG4684" s="170"/>
      <c r="KCH4684" s="170"/>
      <c r="KCI4684" s="170"/>
      <c r="KCJ4684" s="170"/>
      <c r="KCK4684" s="170"/>
      <c r="KCL4684" s="170"/>
      <c r="KCM4684" s="170"/>
      <c r="KCN4684" s="170"/>
      <c r="KCO4684" s="170"/>
      <c r="KCP4684" s="170"/>
      <c r="KCQ4684" s="170"/>
      <c r="KCR4684" s="170"/>
      <c r="KCS4684" s="170"/>
      <c r="KCT4684" s="170"/>
      <c r="KCU4684" s="170"/>
      <c r="KCV4684" s="170"/>
      <c r="KCW4684" s="170"/>
      <c r="KCX4684" s="170"/>
      <c r="KCY4684" s="170"/>
      <c r="KCZ4684" s="170"/>
      <c r="KDA4684" s="170"/>
      <c r="KDB4684" s="170"/>
      <c r="KDC4684" s="170"/>
      <c r="KDD4684" s="170"/>
      <c r="KDE4684" s="170"/>
      <c r="KDF4684" s="170"/>
      <c r="KDG4684" s="170"/>
      <c r="KDH4684" s="170"/>
      <c r="KDI4684" s="170"/>
      <c r="KDJ4684" s="170"/>
      <c r="KDK4684" s="170"/>
      <c r="KDL4684" s="170"/>
      <c r="KDM4684" s="170"/>
      <c r="KDN4684" s="170"/>
      <c r="KDO4684" s="170"/>
      <c r="KDP4684" s="170"/>
      <c r="KDQ4684" s="170"/>
      <c r="KDR4684" s="170"/>
      <c r="KDS4684" s="170"/>
      <c r="KDT4684" s="170"/>
      <c r="KDU4684" s="170"/>
      <c r="KDV4684" s="170"/>
      <c r="KDW4684" s="170"/>
      <c r="KDX4684" s="170"/>
      <c r="KDY4684" s="170"/>
      <c r="KDZ4684" s="170"/>
      <c r="KEA4684" s="170"/>
      <c r="KEB4684" s="170"/>
      <c r="KEC4684" s="170"/>
      <c r="KED4684" s="170"/>
      <c r="KEE4684" s="170"/>
      <c r="KEF4684" s="170"/>
      <c r="KEG4684" s="170"/>
      <c r="KEH4684" s="170"/>
      <c r="KEI4684" s="170"/>
      <c r="KEJ4684" s="170"/>
      <c r="KEK4684" s="170"/>
      <c r="KEL4684" s="170"/>
      <c r="KEM4684" s="170"/>
      <c r="KEN4684" s="170"/>
      <c r="KEO4684" s="170"/>
      <c r="KEP4684" s="170"/>
      <c r="KEQ4684" s="170"/>
      <c r="KER4684" s="170"/>
      <c r="KES4684" s="170"/>
      <c r="KET4684" s="170"/>
      <c r="KEU4684" s="170"/>
      <c r="KEV4684" s="170"/>
      <c r="KEW4684" s="170"/>
      <c r="KEX4684" s="170"/>
      <c r="KEY4684" s="170"/>
      <c r="KEZ4684" s="170"/>
      <c r="KFA4684" s="170"/>
      <c r="KFB4684" s="170"/>
      <c r="KFC4684" s="170"/>
      <c r="KFD4684" s="170"/>
      <c r="KFE4684" s="170"/>
      <c r="KFF4684" s="170"/>
      <c r="KFG4684" s="170"/>
      <c r="KFH4684" s="170"/>
      <c r="KFI4684" s="170"/>
      <c r="KFJ4684" s="170"/>
      <c r="KFK4684" s="170"/>
      <c r="KFL4684" s="170"/>
      <c r="KFM4684" s="170"/>
      <c r="KFN4684" s="170"/>
      <c r="KFO4684" s="170"/>
      <c r="KFP4684" s="170"/>
      <c r="KFQ4684" s="170"/>
      <c r="KFR4684" s="170"/>
      <c r="KFS4684" s="170"/>
      <c r="KFT4684" s="170"/>
      <c r="KFU4684" s="170"/>
      <c r="KFV4684" s="170"/>
      <c r="KFW4684" s="170"/>
      <c r="KFX4684" s="170"/>
      <c r="KFY4684" s="170"/>
      <c r="KFZ4684" s="170"/>
      <c r="KGA4684" s="170"/>
      <c r="KGB4684" s="170"/>
      <c r="KGC4684" s="170"/>
      <c r="KGD4684" s="170"/>
      <c r="KGE4684" s="170"/>
      <c r="KGF4684" s="170"/>
      <c r="KGG4684" s="170"/>
      <c r="KGH4684" s="170"/>
      <c r="KGI4684" s="170"/>
      <c r="KGJ4684" s="170"/>
      <c r="KGK4684" s="170"/>
      <c r="KGL4684" s="170"/>
      <c r="KGM4684" s="170"/>
      <c r="KGN4684" s="170"/>
      <c r="KGO4684" s="170"/>
      <c r="KGP4684" s="170"/>
      <c r="KGQ4684" s="170"/>
      <c r="KGR4684" s="170"/>
      <c r="KGS4684" s="170"/>
      <c r="KGT4684" s="170"/>
      <c r="KGU4684" s="170"/>
      <c r="KGV4684" s="170"/>
      <c r="KGW4684" s="170"/>
      <c r="KGX4684" s="170"/>
      <c r="KGY4684" s="170"/>
      <c r="KGZ4684" s="170"/>
      <c r="KHA4684" s="170"/>
      <c r="KHB4684" s="170"/>
      <c r="KHC4684" s="170"/>
      <c r="KHD4684" s="170"/>
      <c r="KHE4684" s="170"/>
      <c r="KHF4684" s="170"/>
      <c r="KHG4684" s="170"/>
      <c r="KHH4684" s="170"/>
      <c r="KHI4684" s="170"/>
      <c r="KHJ4684" s="170"/>
      <c r="KHK4684" s="170"/>
      <c r="KHL4684" s="170"/>
      <c r="KHM4684" s="170"/>
      <c r="KHN4684" s="170"/>
      <c r="KHO4684" s="170"/>
      <c r="KHP4684" s="170"/>
      <c r="KHQ4684" s="170"/>
      <c r="KHR4684" s="170"/>
      <c r="KHS4684" s="170"/>
      <c r="KHT4684" s="170"/>
      <c r="KHU4684" s="170"/>
      <c r="KHV4684" s="170"/>
      <c r="KHW4684" s="170"/>
      <c r="KHX4684" s="170"/>
      <c r="KHY4684" s="170"/>
      <c r="KHZ4684" s="170"/>
      <c r="KIA4684" s="170"/>
      <c r="KIB4684" s="170"/>
      <c r="KIC4684" s="170"/>
      <c r="KID4684" s="170"/>
      <c r="KIE4684" s="170"/>
      <c r="KIF4684" s="170"/>
      <c r="KIG4684" s="170"/>
      <c r="KIH4684" s="170"/>
      <c r="KII4684" s="170"/>
      <c r="KIJ4684" s="170"/>
      <c r="KIK4684" s="170"/>
      <c r="KIL4684" s="170"/>
      <c r="KIM4684" s="170"/>
      <c r="KIN4684" s="170"/>
      <c r="KIO4684" s="170"/>
      <c r="KIP4684" s="170"/>
      <c r="KIQ4684" s="170"/>
      <c r="KIR4684" s="170"/>
      <c r="KIS4684" s="170"/>
      <c r="KIT4684" s="170"/>
      <c r="KIU4684" s="170"/>
      <c r="KIV4684" s="170"/>
      <c r="KIW4684" s="170"/>
      <c r="KIX4684" s="170"/>
      <c r="KIY4684" s="170"/>
      <c r="KIZ4684" s="170"/>
      <c r="KJA4684" s="170"/>
      <c r="KJB4684" s="170"/>
      <c r="KJC4684" s="170"/>
      <c r="KJD4684" s="170"/>
      <c r="KJE4684" s="170"/>
      <c r="KJF4684" s="170"/>
      <c r="KJG4684" s="170"/>
      <c r="KJH4684" s="170"/>
      <c r="KJI4684" s="170"/>
      <c r="KJJ4684" s="170"/>
      <c r="KJK4684" s="170"/>
      <c r="KJL4684" s="170"/>
      <c r="KJM4684" s="170"/>
      <c r="KJN4684" s="170"/>
      <c r="KJO4684" s="170"/>
      <c r="KJP4684" s="170"/>
      <c r="KJQ4684" s="170"/>
      <c r="KJR4684" s="170"/>
      <c r="KJS4684" s="170"/>
      <c r="KJT4684" s="170"/>
      <c r="KJU4684" s="170"/>
      <c r="KJV4684" s="170"/>
      <c r="KJW4684" s="170"/>
      <c r="KJX4684" s="170"/>
      <c r="KJY4684" s="170"/>
      <c r="KJZ4684" s="170"/>
      <c r="KKA4684" s="170"/>
      <c r="KKB4684" s="170"/>
      <c r="KKC4684" s="170"/>
      <c r="KKD4684" s="170"/>
      <c r="KKE4684" s="170"/>
      <c r="KKF4684" s="170"/>
      <c r="KKG4684" s="170"/>
      <c r="KKH4684" s="170"/>
      <c r="KKI4684" s="170"/>
      <c r="KKJ4684" s="170"/>
      <c r="KKK4684" s="170"/>
      <c r="KKL4684" s="170"/>
      <c r="KKM4684" s="170"/>
      <c r="KKN4684" s="170"/>
      <c r="KKO4684" s="170"/>
      <c r="KKP4684" s="170"/>
      <c r="KKQ4684" s="170"/>
      <c r="KKR4684" s="170"/>
      <c r="KKS4684" s="170"/>
      <c r="KKT4684" s="170"/>
      <c r="KKU4684" s="170"/>
      <c r="KKV4684" s="170"/>
      <c r="KKW4684" s="170"/>
      <c r="KKX4684" s="170"/>
      <c r="KKY4684" s="170"/>
      <c r="KKZ4684" s="170"/>
      <c r="KLA4684" s="170"/>
      <c r="KLB4684" s="170"/>
      <c r="KLC4684" s="170"/>
      <c r="KLD4684" s="170"/>
      <c r="KLE4684" s="170"/>
      <c r="KLF4684" s="170"/>
      <c r="KLG4684" s="170"/>
      <c r="KLH4684" s="170"/>
      <c r="KLI4684" s="170"/>
      <c r="KLJ4684" s="170"/>
      <c r="KLK4684" s="170"/>
      <c r="KLL4684" s="170"/>
      <c r="KLM4684" s="170"/>
      <c r="KLN4684" s="170"/>
      <c r="KLO4684" s="170"/>
      <c r="KLP4684" s="170"/>
      <c r="KLQ4684" s="170"/>
      <c r="KLR4684" s="170"/>
      <c r="KLS4684" s="170"/>
      <c r="KLT4684" s="170"/>
      <c r="KLU4684" s="170"/>
      <c r="KLV4684" s="170"/>
      <c r="KLW4684" s="170"/>
      <c r="KLX4684" s="170"/>
      <c r="KLY4684" s="170"/>
      <c r="KLZ4684" s="170"/>
      <c r="KMA4684" s="170"/>
      <c r="KMB4684" s="170"/>
      <c r="KMC4684" s="170"/>
      <c r="KMD4684" s="170"/>
      <c r="KME4684" s="170"/>
      <c r="KMF4684" s="170"/>
      <c r="KMG4684" s="170"/>
      <c r="KMH4684" s="170"/>
      <c r="KMI4684" s="170"/>
      <c r="KMJ4684" s="170"/>
      <c r="KMK4684" s="170"/>
      <c r="KML4684" s="170"/>
      <c r="KMM4684" s="170"/>
      <c r="KMN4684" s="170"/>
      <c r="KMO4684" s="170"/>
      <c r="KMP4684" s="170"/>
      <c r="KMQ4684" s="170"/>
      <c r="KMR4684" s="170"/>
      <c r="KMS4684" s="170"/>
      <c r="KMT4684" s="170"/>
      <c r="KMU4684" s="170"/>
      <c r="KMV4684" s="170"/>
      <c r="KMW4684" s="170"/>
      <c r="KMX4684" s="170"/>
      <c r="KMY4684" s="170"/>
      <c r="KMZ4684" s="170"/>
      <c r="KNA4684" s="170"/>
      <c r="KNB4684" s="170"/>
      <c r="KNC4684" s="170"/>
      <c r="KND4684" s="170"/>
      <c r="KNE4684" s="170"/>
      <c r="KNF4684" s="170"/>
      <c r="KNG4684" s="170"/>
      <c r="KNH4684" s="170"/>
      <c r="KNI4684" s="170"/>
      <c r="KNJ4684" s="170"/>
      <c r="KNK4684" s="170"/>
      <c r="KNL4684" s="170"/>
      <c r="KNM4684" s="170"/>
      <c r="KNN4684" s="170"/>
      <c r="KNO4684" s="170"/>
      <c r="KNP4684" s="170"/>
      <c r="KNQ4684" s="170"/>
      <c r="KNR4684" s="170"/>
      <c r="KNS4684" s="170"/>
      <c r="KNT4684" s="170"/>
      <c r="KNU4684" s="170"/>
      <c r="KNV4684" s="170"/>
      <c r="KNW4684" s="170"/>
      <c r="KNX4684" s="170"/>
      <c r="KNY4684" s="170"/>
      <c r="KNZ4684" s="170"/>
      <c r="KOA4684" s="170"/>
      <c r="KOB4684" s="170"/>
      <c r="KOC4684" s="170"/>
      <c r="KOD4684" s="170"/>
      <c r="KOE4684" s="170"/>
      <c r="KOF4684" s="170"/>
      <c r="KOG4684" s="170"/>
      <c r="KOH4684" s="170"/>
      <c r="KOI4684" s="170"/>
      <c r="KOJ4684" s="170"/>
      <c r="KOK4684" s="170"/>
      <c r="KOL4684" s="170"/>
      <c r="KOM4684" s="170"/>
      <c r="KON4684" s="170"/>
      <c r="KOO4684" s="170"/>
      <c r="KOP4684" s="170"/>
      <c r="KOQ4684" s="170"/>
      <c r="KOR4684" s="170"/>
      <c r="KOS4684" s="170"/>
      <c r="KOT4684" s="170"/>
      <c r="KOU4684" s="170"/>
      <c r="KOV4684" s="170"/>
      <c r="KOW4684" s="170"/>
      <c r="KOX4684" s="170"/>
      <c r="KOY4684" s="170"/>
      <c r="KOZ4684" s="170"/>
      <c r="KPA4684" s="170"/>
      <c r="KPB4684" s="170"/>
      <c r="KPC4684" s="170"/>
      <c r="KPD4684" s="170"/>
      <c r="KPE4684" s="170"/>
      <c r="KPF4684" s="170"/>
      <c r="KPG4684" s="170"/>
      <c r="KPH4684" s="170"/>
      <c r="KPI4684" s="170"/>
      <c r="KPJ4684" s="170"/>
      <c r="KPK4684" s="170"/>
      <c r="KPL4684" s="170"/>
      <c r="KPM4684" s="170"/>
      <c r="KPN4684" s="170"/>
      <c r="KPO4684" s="170"/>
      <c r="KPP4684" s="170"/>
      <c r="KPQ4684" s="170"/>
      <c r="KPR4684" s="170"/>
      <c r="KPS4684" s="170"/>
      <c r="KPT4684" s="170"/>
      <c r="KPU4684" s="170"/>
      <c r="KPV4684" s="170"/>
      <c r="KPW4684" s="170"/>
      <c r="KPX4684" s="170"/>
      <c r="KPY4684" s="170"/>
      <c r="KPZ4684" s="170"/>
      <c r="KQA4684" s="170"/>
      <c r="KQB4684" s="170"/>
      <c r="KQC4684" s="170"/>
      <c r="KQD4684" s="170"/>
      <c r="KQE4684" s="170"/>
      <c r="KQF4684" s="170"/>
      <c r="KQG4684" s="170"/>
      <c r="KQH4684" s="170"/>
      <c r="KQI4684" s="170"/>
      <c r="KQJ4684" s="170"/>
      <c r="KQK4684" s="170"/>
      <c r="KQL4684" s="170"/>
      <c r="KQM4684" s="170"/>
      <c r="KQN4684" s="170"/>
      <c r="KQO4684" s="170"/>
      <c r="KQP4684" s="170"/>
      <c r="KQQ4684" s="170"/>
      <c r="KQR4684" s="170"/>
      <c r="KQS4684" s="170"/>
      <c r="KQT4684" s="170"/>
      <c r="KQU4684" s="170"/>
      <c r="KQV4684" s="170"/>
      <c r="KQW4684" s="170"/>
      <c r="KQX4684" s="170"/>
      <c r="KQY4684" s="170"/>
      <c r="KQZ4684" s="170"/>
      <c r="KRA4684" s="170"/>
      <c r="KRB4684" s="170"/>
      <c r="KRC4684" s="170"/>
      <c r="KRD4684" s="170"/>
      <c r="KRE4684" s="170"/>
      <c r="KRF4684" s="170"/>
      <c r="KRG4684" s="170"/>
      <c r="KRH4684" s="170"/>
      <c r="KRI4684" s="170"/>
      <c r="KRJ4684" s="170"/>
      <c r="KRK4684" s="170"/>
      <c r="KRL4684" s="170"/>
      <c r="KRM4684" s="170"/>
      <c r="KRN4684" s="170"/>
      <c r="KRO4684" s="170"/>
      <c r="KRP4684" s="170"/>
      <c r="KRQ4684" s="170"/>
      <c r="KRR4684" s="170"/>
      <c r="KRS4684" s="170"/>
      <c r="KRT4684" s="170"/>
      <c r="KRU4684" s="170"/>
      <c r="KRV4684" s="170"/>
      <c r="KRW4684" s="170"/>
      <c r="KRX4684" s="170"/>
      <c r="KRY4684" s="170"/>
      <c r="KRZ4684" s="170"/>
      <c r="KSA4684" s="170"/>
      <c r="KSB4684" s="170"/>
      <c r="KSC4684" s="170"/>
      <c r="KSD4684" s="170"/>
      <c r="KSE4684" s="170"/>
      <c r="KSF4684" s="170"/>
      <c r="KSG4684" s="170"/>
      <c r="KSH4684" s="170"/>
      <c r="KSI4684" s="170"/>
      <c r="KSJ4684" s="170"/>
      <c r="KSK4684" s="170"/>
      <c r="KSL4684" s="170"/>
      <c r="KSM4684" s="170"/>
      <c r="KSN4684" s="170"/>
      <c r="KSO4684" s="170"/>
      <c r="KSP4684" s="170"/>
      <c r="KSQ4684" s="170"/>
      <c r="KSR4684" s="170"/>
      <c r="KSS4684" s="170"/>
      <c r="KST4684" s="170"/>
      <c r="KSU4684" s="170"/>
      <c r="KSV4684" s="170"/>
      <c r="KSW4684" s="170"/>
      <c r="KSX4684" s="170"/>
      <c r="KSY4684" s="170"/>
      <c r="KSZ4684" s="170"/>
      <c r="KTA4684" s="170"/>
      <c r="KTB4684" s="170"/>
      <c r="KTC4684" s="170"/>
      <c r="KTD4684" s="170"/>
      <c r="KTE4684" s="170"/>
      <c r="KTF4684" s="170"/>
      <c r="KTG4684" s="170"/>
      <c r="KTH4684" s="170"/>
      <c r="KTI4684" s="170"/>
      <c r="KTJ4684" s="170"/>
      <c r="KTK4684" s="170"/>
      <c r="KTL4684" s="170"/>
      <c r="KTM4684" s="170"/>
      <c r="KTN4684" s="170"/>
      <c r="KTO4684" s="170"/>
      <c r="KTP4684" s="170"/>
      <c r="KTQ4684" s="170"/>
      <c r="KTR4684" s="170"/>
      <c r="KTS4684" s="170"/>
      <c r="KTT4684" s="170"/>
      <c r="KTU4684" s="170"/>
      <c r="KTV4684" s="170"/>
      <c r="KTW4684" s="170"/>
      <c r="KTX4684" s="170"/>
      <c r="KTY4684" s="170"/>
      <c r="KTZ4684" s="170"/>
      <c r="KUA4684" s="170"/>
      <c r="KUB4684" s="170"/>
      <c r="KUC4684" s="170"/>
      <c r="KUD4684" s="170"/>
      <c r="KUE4684" s="170"/>
      <c r="KUF4684" s="170"/>
      <c r="KUG4684" s="170"/>
      <c r="KUH4684" s="170"/>
      <c r="KUI4684" s="170"/>
      <c r="KUJ4684" s="170"/>
      <c r="KUK4684" s="170"/>
      <c r="KUL4684" s="170"/>
      <c r="KUM4684" s="170"/>
      <c r="KUN4684" s="170"/>
      <c r="KUO4684" s="170"/>
      <c r="KUP4684" s="170"/>
      <c r="KUQ4684" s="170"/>
      <c r="KUR4684" s="170"/>
      <c r="KUS4684" s="170"/>
      <c r="KUT4684" s="170"/>
      <c r="KUU4684" s="170"/>
      <c r="KUV4684" s="170"/>
      <c r="KUW4684" s="170"/>
      <c r="KUX4684" s="170"/>
      <c r="KUY4684" s="170"/>
      <c r="KUZ4684" s="170"/>
      <c r="KVA4684" s="170"/>
      <c r="KVB4684" s="170"/>
      <c r="KVC4684" s="170"/>
      <c r="KVD4684" s="170"/>
      <c r="KVE4684" s="170"/>
      <c r="KVF4684" s="170"/>
      <c r="KVG4684" s="170"/>
      <c r="KVH4684" s="170"/>
      <c r="KVI4684" s="170"/>
      <c r="KVJ4684" s="170"/>
      <c r="KVK4684" s="170"/>
      <c r="KVL4684" s="170"/>
      <c r="KVM4684" s="170"/>
      <c r="KVN4684" s="170"/>
      <c r="KVO4684" s="170"/>
      <c r="KVP4684" s="170"/>
      <c r="KVQ4684" s="170"/>
      <c r="KVR4684" s="170"/>
      <c r="KVS4684" s="170"/>
      <c r="KVT4684" s="170"/>
      <c r="KVU4684" s="170"/>
      <c r="KVV4684" s="170"/>
      <c r="KVW4684" s="170"/>
      <c r="KVX4684" s="170"/>
      <c r="KVY4684" s="170"/>
      <c r="KVZ4684" s="170"/>
      <c r="KWA4684" s="170"/>
      <c r="KWB4684" s="170"/>
      <c r="KWC4684" s="170"/>
      <c r="KWD4684" s="170"/>
      <c r="KWE4684" s="170"/>
      <c r="KWF4684" s="170"/>
      <c r="KWG4684" s="170"/>
      <c r="KWH4684" s="170"/>
      <c r="KWI4684" s="170"/>
      <c r="KWJ4684" s="170"/>
      <c r="KWK4684" s="170"/>
      <c r="KWL4684" s="170"/>
      <c r="KWM4684" s="170"/>
      <c r="KWN4684" s="170"/>
      <c r="KWO4684" s="170"/>
      <c r="KWP4684" s="170"/>
      <c r="KWQ4684" s="170"/>
      <c r="KWR4684" s="170"/>
      <c r="KWS4684" s="170"/>
      <c r="KWT4684" s="170"/>
      <c r="KWU4684" s="170"/>
      <c r="KWV4684" s="170"/>
      <c r="KWW4684" s="170"/>
      <c r="KWX4684" s="170"/>
      <c r="KWY4684" s="170"/>
      <c r="KWZ4684" s="170"/>
      <c r="KXA4684" s="170"/>
      <c r="KXB4684" s="170"/>
      <c r="KXC4684" s="170"/>
      <c r="KXD4684" s="170"/>
      <c r="KXE4684" s="170"/>
      <c r="KXF4684" s="170"/>
      <c r="KXG4684" s="170"/>
      <c r="KXH4684" s="170"/>
      <c r="KXI4684" s="170"/>
      <c r="KXJ4684" s="170"/>
      <c r="KXK4684" s="170"/>
      <c r="KXL4684" s="170"/>
      <c r="KXM4684" s="170"/>
      <c r="KXN4684" s="170"/>
      <c r="KXO4684" s="170"/>
      <c r="KXP4684" s="170"/>
      <c r="KXQ4684" s="170"/>
      <c r="KXR4684" s="170"/>
      <c r="KXS4684" s="170"/>
      <c r="KXT4684" s="170"/>
      <c r="KXU4684" s="170"/>
      <c r="KXV4684" s="170"/>
      <c r="KXW4684" s="170"/>
      <c r="KXX4684" s="170"/>
      <c r="KXY4684" s="170"/>
      <c r="KXZ4684" s="170"/>
      <c r="KYA4684" s="170"/>
      <c r="KYB4684" s="170"/>
      <c r="KYC4684" s="170"/>
      <c r="KYD4684" s="170"/>
      <c r="KYE4684" s="170"/>
      <c r="KYF4684" s="170"/>
      <c r="KYG4684" s="170"/>
      <c r="KYH4684" s="170"/>
      <c r="KYI4684" s="170"/>
      <c r="KYJ4684" s="170"/>
      <c r="KYK4684" s="170"/>
      <c r="KYL4684" s="170"/>
      <c r="KYM4684" s="170"/>
      <c r="KYN4684" s="170"/>
      <c r="KYO4684" s="170"/>
      <c r="KYP4684" s="170"/>
      <c r="KYQ4684" s="170"/>
      <c r="KYR4684" s="170"/>
      <c r="KYS4684" s="170"/>
      <c r="KYT4684" s="170"/>
      <c r="KYU4684" s="170"/>
      <c r="KYV4684" s="170"/>
      <c r="KYW4684" s="170"/>
      <c r="KYX4684" s="170"/>
      <c r="KYY4684" s="170"/>
      <c r="KYZ4684" s="170"/>
      <c r="KZA4684" s="170"/>
      <c r="KZB4684" s="170"/>
      <c r="KZC4684" s="170"/>
      <c r="KZD4684" s="170"/>
      <c r="KZE4684" s="170"/>
      <c r="KZF4684" s="170"/>
      <c r="KZG4684" s="170"/>
      <c r="KZH4684" s="170"/>
      <c r="KZI4684" s="170"/>
      <c r="KZJ4684" s="170"/>
      <c r="KZK4684" s="170"/>
      <c r="KZL4684" s="170"/>
      <c r="KZM4684" s="170"/>
      <c r="KZN4684" s="170"/>
      <c r="KZO4684" s="170"/>
      <c r="KZP4684" s="170"/>
      <c r="KZQ4684" s="170"/>
      <c r="KZR4684" s="170"/>
      <c r="KZS4684" s="170"/>
      <c r="KZT4684" s="170"/>
      <c r="KZU4684" s="170"/>
      <c r="KZV4684" s="170"/>
      <c r="KZW4684" s="170"/>
      <c r="KZX4684" s="170"/>
      <c r="KZY4684" s="170"/>
      <c r="KZZ4684" s="170"/>
      <c r="LAA4684" s="170"/>
      <c r="LAB4684" s="170"/>
      <c r="LAC4684" s="170"/>
      <c r="LAD4684" s="170"/>
      <c r="LAE4684" s="170"/>
      <c r="LAF4684" s="170"/>
      <c r="LAG4684" s="170"/>
      <c r="LAH4684" s="170"/>
      <c r="LAI4684" s="170"/>
      <c r="LAJ4684" s="170"/>
      <c r="LAK4684" s="170"/>
      <c r="LAL4684" s="170"/>
      <c r="LAM4684" s="170"/>
      <c r="LAN4684" s="170"/>
      <c r="LAO4684" s="170"/>
      <c r="LAP4684" s="170"/>
      <c r="LAQ4684" s="170"/>
      <c r="LAR4684" s="170"/>
      <c r="LAS4684" s="170"/>
      <c r="LAT4684" s="170"/>
      <c r="LAU4684" s="170"/>
      <c r="LAV4684" s="170"/>
      <c r="LAW4684" s="170"/>
      <c r="LAX4684" s="170"/>
      <c r="LAY4684" s="170"/>
      <c r="LAZ4684" s="170"/>
      <c r="LBA4684" s="170"/>
      <c r="LBB4684" s="170"/>
      <c r="LBC4684" s="170"/>
      <c r="LBD4684" s="170"/>
      <c r="LBE4684" s="170"/>
      <c r="LBF4684" s="170"/>
      <c r="LBG4684" s="170"/>
      <c r="LBH4684" s="170"/>
      <c r="LBI4684" s="170"/>
      <c r="LBJ4684" s="170"/>
      <c r="LBK4684" s="170"/>
      <c r="LBL4684" s="170"/>
      <c r="LBM4684" s="170"/>
      <c r="LBN4684" s="170"/>
      <c r="LBO4684" s="170"/>
      <c r="LBP4684" s="170"/>
      <c r="LBQ4684" s="170"/>
      <c r="LBR4684" s="170"/>
      <c r="LBS4684" s="170"/>
      <c r="LBT4684" s="170"/>
      <c r="LBU4684" s="170"/>
      <c r="LBV4684" s="170"/>
      <c r="LBW4684" s="170"/>
      <c r="LBX4684" s="170"/>
      <c r="LBY4684" s="170"/>
      <c r="LBZ4684" s="170"/>
      <c r="LCA4684" s="170"/>
      <c r="LCB4684" s="170"/>
      <c r="LCC4684" s="170"/>
      <c r="LCD4684" s="170"/>
      <c r="LCE4684" s="170"/>
      <c r="LCF4684" s="170"/>
      <c r="LCG4684" s="170"/>
      <c r="LCH4684" s="170"/>
      <c r="LCI4684" s="170"/>
      <c r="LCJ4684" s="170"/>
      <c r="LCK4684" s="170"/>
      <c r="LCL4684" s="170"/>
      <c r="LCM4684" s="170"/>
      <c r="LCN4684" s="170"/>
      <c r="LCO4684" s="170"/>
      <c r="LCP4684" s="170"/>
      <c r="LCQ4684" s="170"/>
      <c r="LCR4684" s="170"/>
      <c r="LCS4684" s="170"/>
      <c r="LCT4684" s="170"/>
      <c r="LCU4684" s="170"/>
      <c r="LCV4684" s="170"/>
      <c r="LCW4684" s="170"/>
      <c r="LCX4684" s="170"/>
      <c r="LCY4684" s="170"/>
      <c r="LCZ4684" s="170"/>
      <c r="LDA4684" s="170"/>
      <c r="LDB4684" s="170"/>
      <c r="LDC4684" s="170"/>
      <c r="LDD4684" s="170"/>
      <c r="LDE4684" s="170"/>
      <c r="LDF4684" s="170"/>
      <c r="LDG4684" s="170"/>
      <c r="LDH4684" s="170"/>
      <c r="LDI4684" s="170"/>
      <c r="LDJ4684" s="170"/>
      <c r="LDK4684" s="170"/>
      <c r="LDL4684" s="170"/>
      <c r="LDM4684" s="170"/>
      <c r="LDN4684" s="170"/>
      <c r="LDO4684" s="170"/>
      <c r="LDP4684" s="170"/>
      <c r="LDQ4684" s="170"/>
      <c r="LDR4684" s="170"/>
      <c r="LDS4684" s="170"/>
      <c r="LDT4684" s="170"/>
      <c r="LDU4684" s="170"/>
      <c r="LDV4684" s="170"/>
      <c r="LDW4684" s="170"/>
      <c r="LDX4684" s="170"/>
      <c r="LDY4684" s="170"/>
      <c r="LDZ4684" s="170"/>
      <c r="LEA4684" s="170"/>
      <c r="LEB4684" s="170"/>
      <c r="LEC4684" s="170"/>
      <c r="LED4684" s="170"/>
      <c r="LEE4684" s="170"/>
      <c r="LEF4684" s="170"/>
      <c r="LEG4684" s="170"/>
      <c r="LEH4684" s="170"/>
      <c r="LEI4684" s="170"/>
      <c r="LEJ4684" s="170"/>
      <c r="LEK4684" s="170"/>
      <c r="LEL4684" s="170"/>
      <c r="LEM4684" s="170"/>
      <c r="LEN4684" s="170"/>
      <c r="LEO4684" s="170"/>
      <c r="LEP4684" s="170"/>
      <c r="LEQ4684" s="170"/>
      <c r="LER4684" s="170"/>
      <c r="LES4684" s="170"/>
      <c r="LET4684" s="170"/>
      <c r="LEU4684" s="170"/>
      <c r="LEV4684" s="170"/>
      <c r="LEW4684" s="170"/>
      <c r="LEX4684" s="170"/>
      <c r="LEY4684" s="170"/>
      <c r="LEZ4684" s="170"/>
      <c r="LFA4684" s="170"/>
      <c r="LFB4684" s="170"/>
      <c r="LFC4684" s="170"/>
      <c r="LFD4684" s="170"/>
      <c r="LFE4684" s="170"/>
      <c r="LFF4684" s="170"/>
      <c r="LFG4684" s="170"/>
      <c r="LFH4684" s="170"/>
      <c r="LFI4684" s="170"/>
      <c r="LFJ4684" s="170"/>
      <c r="LFK4684" s="170"/>
      <c r="LFL4684" s="170"/>
      <c r="LFM4684" s="170"/>
      <c r="LFN4684" s="170"/>
      <c r="LFO4684" s="170"/>
      <c r="LFP4684" s="170"/>
      <c r="LFQ4684" s="170"/>
      <c r="LFR4684" s="170"/>
      <c r="LFS4684" s="170"/>
      <c r="LFT4684" s="170"/>
      <c r="LFU4684" s="170"/>
      <c r="LFV4684" s="170"/>
      <c r="LFW4684" s="170"/>
      <c r="LFX4684" s="170"/>
      <c r="LFY4684" s="170"/>
      <c r="LFZ4684" s="170"/>
      <c r="LGA4684" s="170"/>
      <c r="LGB4684" s="170"/>
      <c r="LGC4684" s="170"/>
      <c r="LGD4684" s="170"/>
      <c r="LGE4684" s="170"/>
      <c r="LGF4684" s="170"/>
      <c r="LGG4684" s="170"/>
      <c r="LGH4684" s="170"/>
      <c r="LGI4684" s="170"/>
      <c r="LGJ4684" s="170"/>
      <c r="LGK4684" s="170"/>
      <c r="LGL4684" s="170"/>
      <c r="LGM4684" s="170"/>
      <c r="LGN4684" s="170"/>
      <c r="LGO4684" s="170"/>
      <c r="LGP4684" s="170"/>
      <c r="LGQ4684" s="170"/>
      <c r="LGR4684" s="170"/>
      <c r="LGS4684" s="170"/>
      <c r="LGT4684" s="170"/>
      <c r="LGU4684" s="170"/>
      <c r="LGV4684" s="170"/>
      <c r="LGW4684" s="170"/>
      <c r="LGX4684" s="170"/>
      <c r="LGY4684" s="170"/>
      <c r="LGZ4684" s="170"/>
      <c r="LHA4684" s="170"/>
      <c r="LHB4684" s="170"/>
      <c r="LHC4684" s="170"/>
      <c r="LHD4684" s="170"/>
      <c r="LHE4684" s="170"/>
      <c r="LHF4684" s="170"/>
      <c r="LHG4684" s="170"/>
      <c r="LHH4684" s="170"/>
      <c r="LHI4684" s="170"/>
      <c r="LHJ4684" s="170"/>
      <c r="LHK4684" s="170"/>
      <c r="LHL4684" s="170"/>
      <c r="LHM4684" s="170"/>
      <c r="LHN4684" s="170"/>
      <c r="LHO4684" s="170"/>
      <c r="LHP4684" s="170"/>
      <c r="LHQ4684" s="170"/>
      <c r="LHR4684" s="170"/>
      <c r="LHS4684" s="170"/>
      <c r="LHT4684" s="170"/>
      <c r="LHU4684" s="170"/>
      <c r="LHV4684" s="170"/>
      <c r="LHW4684" s="170"/>
      <c r="LHX4684" s="170"/>
      <c r="LHY4684" s="170"/>
      <c r="LHZ4684" s="170"/>
      <c r="LIA4684" s="170"/>
      <c r="LIB4684" s="170"/>
      <c r="LIC4684" s="170"/>
      <c r="LID4684" s="170"/>
      <c r="LIE4684" s="170"/>
      <c r="LIF4684" s="170"/>
      <c r="LIG4684" s="170"/>
      <c r="LIH4684" s="170"/>
      <c r="LII4684" s="170"/>
      <c r="LIJ4684" s="170"/>
      <c r="LIK4684" s="170"/>
      <c r="LIL4684" s="170"/>
      <c r="LIM4684" s="170"/>
      <c r="LIN4684" s="170"/>
      <c r="LIO4684" s="170"/>
      <c r="LIP4684" s="170"/>
      <c r="LIQ4684" s="170"/>
      <c r="LIR4684" s="170"/>
      <c r="LIS4684" s="170"/>
      <c r="LIT4684" s="170"/>
      <c r="LIU4684" s="170"/>
      <c r="LIV4684" s="170"/>
      <c r="LIW4684" s="170"/>
      <c r="LIX4684" s="170"/>
      <c r="LIY4684" s="170"/>
      <c r="LIZ4684" s="170"/>
      <c r="LJA4684" s="170"/>
      <c r="LJB4684" s="170"/>
      <c r="LJC4684" s="170"/>
      <c r="LJD4684" s="170"/>
      <c r="LJE4684" s="170"/>
      <c r="LJF4684" s="170"/>
      <c r="LJG4684" s="170"/>
      <c r="LJH4684" s="170"/>
      <c r="LJI4684" s="170"/>
      <c r="LJJ4684" s="170"/>
      <c r="LJK4684" s="170"/>
      <c r="LJL4684" s="170"/>
      <c r="LJM4684" s="170"/>
      <c r="LJN4684" s="170"/>
      <c r="LJO4684" s="170"/>
      <c r="LJP4684" s="170"/>
      <c r="LJQ4684" s="170"/>
      <c r="LJR4684" s="170"/>
      <c r="LJS4684" s="170"/>
      <c r="LJT4684" s="170"/>
      <c r="LJU4684" s="170"/>
      <c r="LJV4684" s="170"/>
      <c r="LJW4684" s="170"/>
      <c r="LJX4684" s="170"/>
      <c r="LJY4684" s="170"/>
      <c r="LJZ4684" s="170"/>
      <c r="LKA4684" s="170"/>
      <c r="LKB4684" s="170"/>
      <c r="LKC4684" s="170"/>
      <c r="LKD4684" s="170"/>
      <c r="LKE4684" s="170"/>
      <c r="LKF4684" s="170"/>
      <c r="LKG4684" s="170"/>
      <c r="LKH4684" s="170"/>
      <c r="LKI4684" s="170"/>
      <c r="LKJ4684" s="170"/>
      <c r="LKK4684" s="170"/>
      <c r="LKL4684" s="170"/>
      <c r="LKM4684" s="170"/>
      <c r="LKN4684" s="170"/>
      <c r="LKO4684" s="170"/>
      <c r="LKP4684" s="170"/>
      <c r="LKQ4684" s="170"/>
      <c r="LKR4684" s="170"/>
      <c r="LKS4684" s="170"/>
      <c r="LKT4684" s="170"/>
      <c r="LKU4684" s="170"/>
      <c r="LKV4684" s="170"/>
      <c r="LKW4684" s="170"/>
      <c r="LKX4684" s="170"/>
      <c r="LKY4684" s="170"/>
      <c r="LKZ4684" s="170"/>
      <c r="LLA4684" s="170"/>
      <c r="LLB4684" s="170"/>
      <c r="LLC4684" s="170"/>
      <c r="LLD4684" s="170"/>
      <c r="LLE4684" s="170"/>
      <c r="LLF4684" s="170"/>
      <c r="LLG4684" s="170"/>
      <c r="LLH4684" s="170"/>
      <c r="LLI4684" s="170"/>
      <c r="LLJ4684" s="170"/>
      <c r="LLK4684" s="170"/>
      <c r="LLL4684" s="170"/>
      <c r="LLM4684" s="170"/>
      <c r="LLN4684" s="170"/>
      <c r="LLO4684" s="170"/>
      <c r="LLP4684" s="170"/>
      <c r="LLQ4684" s="170"/>
      <c r="LLR4684" s="170"/>
      <c r="LLS4684" s="170"/>
      <c r="LLT4684" s="170"/>
      <c r="LLU4684" s="170"/>
      <c r="LLV4684" s="170"/>
      <c r="LLW4684" s="170"/>
      <c r="LLX4684" s="170"/>
      <c r="LLY4684" s="170"/>
      <c r="LLZ4684" s="170"/>
      <c r="LMA4684" s="170"/>
      <c r="LMB4684" s="170"/>
      <c r="LMC4684" s="170"/>
      <c r="LMD4684" s="170"/>
      <c r="LME4684" s="170"/>
      <c r="LMF4684" s="170"/>
      <c r="LMG4684" s="170"/>
      <c r="LMH4684" s="170"/>
      <c r="LMI4684" s="170"/>
      <c r="LMJ4684" s="170"/>
      <c r="LMK4684" s="170"/>
      <c r="LML4684" s="170"/>
      <c r="LMM4684" s="170"/>
      <c r="LMN4684" s="170"/>
      <c r="LMO4684" s="170"/>
      <c r="LMP4684" s="170"/>
      <c r="LMQ4684" s="170"/>
      <c r="LMR4684" s="170"/>
      <c r="LMS4684" s="170"/>
      <c r="LMT4684" s="170"/>
      <c r="LMU4684" s="170"/>
      <c r="LMV4684" s="170"/>
      <c r="LMW4684" s="170"/>
      <c r="LMX4684" s="170"/>
      <c r="LMY4684" s="170"/>
      <c r="LMZ4684" s="170"/>
      <c r="LNA4684" s="170"/>
      <c r="LNB4684" s="170"/>
      <c r="LNC4684" s="170"/>
      <c r="LND4684" s="170"/>
      <c r="LNE4684" s="170"/>
      <c r="LNF4684" s="170"/>
      <c r="LNG4684" s="170"/>
      <c r="LNH4684" s="170"/>
      <c r="LNI4684" s="170"/>
      <c r="LNJ4684" s="170"/>
      <c r="LNK4684" s="170"/>
      <c r="LNL4684" s="170"/>
      <c r="LNM4684" s="170"/>
      <c r="LNN4684" s="170"/>
      <c r="LNO4684" s="170"/>
      <c r="LNP4684" s="170"/>
      <c r="LNQ4684" s="170"/>
      <c r="LNR4684" s="170"/>
      <c r="LNS4684" s="170"/>
      <c r="LNT4684" s="170"/>
      <c r="LNU4684" s="170"/>
      <c r="LNV4684" s="170"/>
      <c r="LNW4684" s="170"/>
      <c r="LNX4684" s="170"/>
      <c r="LNY4684" s="170"/>
      <c r="LNZ4684" s="170"/>
      <c r="LOA4684" s="170"/>
      <c r="LOB4684" s="170"/>
      <c r="LOC4684" s="170"/>
      <c r="LOD4684" s="170"/>
      <c r="LOE4684" s="170"/>
      <c r="LOF4684" s="170"/>
      <c r="LOG4684" s="170"/>
      <c r="LOH4684" s="170"/>
      <c r="LOI4684" s="170"/>
      <c r="LOJ4684" s="170"/>
      <c r="LOK4684" s="170"/>
      <c r="LOL4684" s="170"/>
      <c r="LOM4684" s="170"/>
      <c r="LON4684" s="170"/>
      <c r="LOO4684" s="170"/>
      <c r="LOP4684" s="170"/>
      <c r="LOQ4684" s="170"/>
      <c r="LOR4684" s="170"/>
      <c r="LOS4684" s="170"/>
      <c r="LOT4684" s="170"/>
      <c r="LOU4684" s="170"/>
      <c r="LOV4684" s="170"/>
      <c r="LOW4684" s="170"/>
      <c r="LOX4684" s="170"/>
      <c r="LOY4684" s="170"/>
      <c r="LOZ4684" s="170"/>
      <c r="LPA4684" s="170"/>
      <c r="LPB4684" s="170"/>
      <c r="LPC4684" s="170"/>
      <c r="LPD4684" s="170"/>
      <c r="LPE4684" s="170"/>
      <c r="LPF4684" s="170"/>
      <c r="LPG4684" s="170"/>
      <c r="LPH4684" s="170"/>
      <c r="LPI4684" s="170"/>
      <c r="LPJ4684" s="170"/>
      <c r="LPK4684" s="170"/>
      <c r="LPL4684" s="170"/>
      <c r="LPM4684" s="170"/>
      <c r="LPN4684" s="170"/>
      <c r="LPO4684" s="170"/>
      <c r="LPP4684" s="170"/>
      <c r="LPQ4684" s="170"/>
      <c r="LPR4684" s="170"/>
      <c r="LPS4684" s="170"/>
      <c r="LPT4684" s="170"/>
      <c r="LPU4684" s="170"/>
      <c r="LPV4684" s="170"/>
      <c r="LPW4684" s="170"/>
      <c r="LPX4684" s="170"/>
      <c r="LPY4684" s="170"/>
      <c r="LPZ4684" s="170"/>
      <c r="LQA4684" s="170"/>
      <c r="LQB4684" s="170"/>
      <c r="LQC4684" s="170"/>
      <c r="LQD4684" s="170"/>
      <c r="LQE4684" s="170"/>
      <c r="LQF4684" s="170"/>
      <c r="LQG4684" s="170"/>
      <c r="LQH4684" s="170"/>
      <c r="LQI4684" s="170"/>
      <c r="LQJ4684" s="170"/>
      <c r="LQK4684" s="170"/>
      <c r="LQL4684" s="170"/>
      <c r="LQM4684" s="170"/>
      <c r="LQN4684" s="170"/>
      <c r="LQO4684" s="170"/>
      <c r="LQP4684" s="170"/>
      <c r="LQQ4684" s="170"/>
      <c r="LQR4684" s="170"/>
      <c r="LQS4684" s="170"/>
      <c r="LQT4684" s="170"/>
      <c r="LQU4684" s="170"/>
      <c r="LQV4684" s="170"/>
      <c r="LQW4684" s="170"/>
      <c r="LQX4684" s="170"/>
      <c r="LQY4684" s="170"/>
      <c r="LQZ4684" s="170"/>
      <c r="LRA4684" s="170"/>
      <c r="LRB4684" s="170"/>
      <c r="LRC4684" s="170"/>
      <c r="LRD4684" s="170"/>
      <c r="LRE4684" s="170"/>
      <c r="LRF4684" s="170"/>
      <c r="LRG4684" s="170"/>
      <c r="LRH4684" s="170"/>
      <c r="LRI4684" s="170"/>
      <c r="LRJ4684" s="170"/>
      <c r="LRK4684" s="170"/>
      <c r="LRL4684" s="170"/>
      <c r="LRM4684" s="170"/>
      <c r="LRN4684" s="170"/>
      <c r="LRO4684" s="170"/>
      <c r="LRP4684" s="170"/>
      <c r="LRQ4684" s="170"/>
      <c r="LRR4684" s="170"/>
      <c r="LRS4684" s="170"/>
      <c r="LRT4684" s="170"/>
      <c r="LRU4684" s="170"/>
      <c r="LRV4684" s="170"/>
      <c r="LRW4684" s="170"/>
      <c r="LRX4684" s="170"/>
      <c r="LRY4684" s="170"/>
      <c r="LRZ4684" s="170"/>
      <c r="LSA4684" s="170"/>
      <c r="LSB4684" s="170"/>
      <c r="LSC4684" s="170"/>
      <c r="LSD4684" s="170"/>
      <c r="LSE4684" s="170"/>
      <c r="LSF4684" s="170"/>
      <c r="LSG4684" s="170"/>
      <c r="LSH4684" s="170"/>
      <c r="LSI4684" s="170"/>
      <c r="LSJ4684" s="170"/>
      <c r="LSK4684" s="170"/>
      <c r="LSL4684" s="170"/>
      <c r="LSM4684" s="170"/>
      <c r="LSN4684" s="170"/>
      <c r="LSO4684" s="170"/>
      <c r="LSP4684" s="170"/>
      <c r="LSQ4684" s="170"/>
      <c r="LSR4684" s="170"/>
      <c r="LSS4684" s="170"/>
      <c r="LST4684" s="170"/>
      <c r="LSU4684" s="170"/>
      <c r="LSV4684" s="170"/>
      <c r="LSW4684" s="170"/>
      <c r="LSX4684" s="170"/>
      <c r="LSY4684" s="170"/>
      <c r="LSZ4684" s="170"/>
      <c r="LTA4684" s="170"/>
      <c r="LTB4684" s="170"/>
      <c r="LTC4684" s="170"/>
      <c r="LTD4684" s="170"/>
      <c r="LTE4684" s="170"/>
      <c r="LTF4684" s="170"/>
      <c r="LTG4684" s="170"/>
      <c r="LTH4684" s="170"/>
      <c r="LTI4684" s="170"/>
      <c r="LTJ4684" s="170"/>
      <c r="LTK4684" s="170"/>
      <c r="LTL4684" s="170"/>
      <c r="LTM4684" s="170"/>
      <c r="LTN4684" s="170"/>
      <c r="LTO4684" s="170"/>
      <c r="LTP4684" s="170"/>
      <c r="LTQ4684" s="170"/>
      <c r="LTR4684" s="170"/>
      <c r="LTS4684" s="170"/>
      <c r="LTT4684" s="170"/>
      <c r="LTU4684" s="170"/>
      <c r="LTV4684" s="170"/>
      <c r="LTW4684" s="170"/>
      <c r="LTX4684" s="170"/>
      <c r="LTY4684" s="170"/>
      <c r="LTZ4684" s="170"/>
      <c r="LUA4684" s="170"/>
      <c r="LUB4684" s="170"/>
      <c r="LUC4684" s="170"/>
      <c r="LUD4684" s="170"/>
      <c r="LUE4684" s="170"/>
      <c r="LUF4684" s="170"/>
      <c r="LUG4684" s="170"/>
      <c r="LUH4684" s="170"/>
      <c r="LUI4684" s="170"/>
      <c r="LUJ4684" s="170"/>
      <c r="LUK4684" s="170"/>
      <c r="LUL4684" s="170"/>
      <c r="LUM4684" s="170"/>
      <c r="LUN4684" s="170"/>
      <c r="LUO4684" s="170"/>
      <c r="LUP4684" s="170"/>
      <c r="LUQ4684" s="170"/>
      <c r="LUR4684" s="170"/>
      <c r="LUS4684" s="170"/>
      <c r="LUT4684" s="170"/>
      <c r="LUU4684" s="170"/>
      <c r="LUV4684" s="170"/>
      <c r="LUW4684" s="170"/>
      <c r="LUX4684" s="170"/>
      <c r="LUY4684" s="170"/>
      <c r="LUZ4684" s="170"/>
      <c r="LVA4684" s="170"/>
      <c r="LVB4684" s="170"/>
      <c r="LVC4684" s="170"/>
      <c r="LVD4684" s="170"/>
      <c r="LVE4684" s="170"/>
      <c r="LVF4684" s="170"/>
      <c r="LVG4684" s="170"/>
      <c r="LVH4684" s="170"/>
      <c r="LVI4684" s="170"/>
      <c r="LVJ4684" s="170"/>
      <c r="LVK4684" s="170"/>
      <c r="LVL4684" s="170"/>
      <c r="LVM4684" s="170"/>
      <c r="LVN4684" s="170"/>
      <c r="LVO4684" s="170"/>
      <c r="LVP4684" s="170"/>
      <c r="LVQ4684" s="170"/>
      <c r="LVR4684" s="170"/>
      <c r="LVS4684" s="170"/>
      <c r="LVT4684" s="170"/>
      <c r="LVU4684" s="170"/>
      <c r="LVV4684" s="170"/>
      <c r="LVW4684" s="170"/>
      <c r="LVX4684" s="170"/>
      <c r="LVY4684" s="170"/>
      <c r="LVZ4684" s="170"/>
      <c r="LWA4684" s="170"/>
      <c r="LWB4684" s="170"/>
      <c r="LWC4684" s="170"/>
      <c r="LWD4684" s="170"/>
      <c r="LWE4684" s="170"/>
      <c r="LWF4684" s="170"/>
      <c r="LWG4684" s="170"/>
      <c r="LWH4684" s="170"/>
      <c r="LWI4684" s="170"/>
      <c r="LWJ4684" s="170"/>
      <c r="LWK4684" s="170"/>
      <c r="LWL4684" s="170"/>
      <c r="LWM4684" s="170"/>
      <c r="LWN4684" s="170"/>
      <c r="LWO4684" s="170"/>
      <c r="LWP4684" s="170"/>
      <c r="LWQ4684" s="170"/>
      <c r="LWR4684" s="170"/>
      <c r="LWS4684" s="170"/>
      <c r="LWT4684" s="170"/>
      <c r="LWU4684" s="170"/>
      <c r="LWV4684" s="170"/>
      <c r="LWW4684" s="170"/>
      <c r="LWX4684" s="170"/>
      <c r="LWY4684" s="170"/>
      <c r="LWZ4684" s="170"/>
      <c r="LXA4684" s="170"/>
      <c r="LXB4684" s="170"/>
      <c r="LXC4684" s="170"/>
      <c r="LXD4684" s="170"/>
      <c r="LXE4684" s="170"/>
      <c r="LXF4684" s="170"/>
      <c r="LXG4684" s="170"/>
      <c r="LXH4684" s="170"/>
      <c r="LXI4684" s="170"/>
      <c r="LXJ4684" s="170"/>
      <c r="LXK4684" s="170"/>
      <c r="LXL4684" s="170"/>
      <c r="LXM4684" s="170"/>
      <c r="LXN4684" s="170"/>
      <c r="LXO4684" s="170"/>
      <c r="LXP4684" s="170"/>
      <c r="LXQ4684" s="170"/>
      <c r="LXR4684" s="170"/>
      <c r="LXS4684" s="170"/>
      <c r="LXT4684" s="170"/>
      <c r="LXU4684" s="170"/>
      <c r="LXV4684" s="170"/>
      <c r="LXW4684" s="170"/>
      <c r="LXX4684" s="170"/>
      <c r="LXY4684" s="170"/>
      <c r="LXZ4684" s="170"/>
      <c r="LYA4684" s="170"/>
      <c r="LYB4684" s="170"/>
      <c r="LYC4684" s="170"/>
      <c r="LYD4684" s="170"/>
      <c r="LYE4684" s="170"/>
      <c r="LYF4684" s="170"/>
      <c r="LYG4684" s="170"/>
      <c r="LYH4684" s="170"/>
      <c r="LYI4684" s="170"/>
      <c r="LYJ4684" s="170"/>
      <c r="LYK4684" s="170"/>
      <c r="LYL4684" s="170"/>
      <c r="LYM4684" s="170"/>
      <c r="LYN4684" s="170"/>
      <c r="LYO4684" s="170"/>
      <c r="LYP4684" s="170"/>
      <c r="LYQ4684" s="170"/>
      <c r="LYR4684" s="170"/>
      <c r="LYS4684" s="170"/>
      <c r="LYT4684" s="170"/>
      <c r="LYU4684" s="170"/>
      <c r="LYV4684" s="170"/>
      <c r="LYW4684" s="170"/>
      <c r="LYX4684" s="170"/>
      <c r="LYY4684" s="170"/>
      <c r="LYZ4684" s="170"/>
      <c r="LZA4684" s="170"/>
      <c r="LZB4684" s="170"/>
      <c r="LZC4684" s="170"/>
      <c r="LZD4684" s="170"/>
      <c r="LZE4684" s="170"/>
      <c r="LZF4684" s="170"/>
      <c r="LZG4684" s="170"/>
      <c r="LZH4684" s="170"/>
      <c r="LZI4684" s="170"/>
      <c r="LZJ4684" s="170"/>
      <c r="LZK4684" s="170"/>
      <c r="LZL4684" s="170"/>
      <c r="LZM4684" s="170"/>
      <c r="LZN4684" s="170"/>
      <c r="LZO4684" s="170"/>
      <c r="LZP4684" s="170"/>
      <c r="LZQ4684" s="170"/>
      <c r="LZR4684" s="170"/>
      <c r="LZS4684" s="170"/>
      <c r="LZT4684" s="170"/>
      <c r="LZU4684" s="170"/>
      <c r="LZV4684" s="170"/>
      <c r="LZW4684" s="170"/>
      <c r="LZX4684" s="170"/>
      <c r="LZY4684" s="170"/>
      <c r="LZZ4684" s="170"/>
      <c r="MAA4684" s="170"/>
      <c r="MAB4684" s="170"/>
      <c r="MAC4684" s="170"/>
      <c r="MAD4684" s="170"/>
      <c r="MAE4684" s="170"/>
      <c r="MAF4684" s="170"/>
      <c r="MAG4684" s="170"/>
      <c r="MAH4684" s="170"/>
      <c r="MAI4684" s="170"/>
      <c r="MAJ4684" s="170"/>
      <c r="MAK4684" s="170"/>
      <c r="MAL4684" s="170"/>
      <c r="MAM4684" s="170"/>
      <c r="MAN4684" s="170"/>
      <c r="MAO4684" s="170"/>
      <c r="MAP4684" s="170"/>
      <c r="MAQ4684" s="170"/>
      <c r="MAR4684" s="170"/>
      <c r="MAS4684" s="170"/>
      <c r="MAT4684" s="170"/>
      <c r="MAU4684" s="170"/>
      <c r="MAV4684" s="170"/>
      <c r="MAW4684" s="170"/>
      <c r="MAX4684" s="170"/>
      <c r="MAY4684" s="170"/>
      <c r="MAZ4684" s="170"/>
      <c r="MBA4684" s="170"/>
      <c r="MBB4684" s="170"/>
      <c r="MBC4684" s="170"/>
      <c r="MBD4684" s="170"/>
      <c r="MBE4684" s="170"/>
      <c r="MBF4684" s="170"/>
      <c r="MBG4684" s="170"/>
      <c r="MBH4684" s="170"/>
      <c r="MBI4684" s="170"/>
      <c r="MBJ4684" s="170"/>
      <c r="MBK4684" s="170"/>
      <c r="MBL4684" s="170"/>
      <c r="MBM4684" s="170"/>
      <c r="MBN4684" s="170"/>
      <c r="MBO4684" s="170"/>
      <c r="MBP4684" s="170"/>
      <c r="MBQ4684" s="170"/>
      <c r="MBR4684" s="170"/>
      <c r="MBS4684" s="170"/>
      <c r="MBT4684" s="170"/>
      <c r="MBU4684" s="170"/>
      <c r="MBV4684" s="170"/>
      <c r="MBW4684" s="170"/>
      <c r="MBX4684" s="170"/>
      <c r="MBY4684" s="170"/>
      <c r="MBZ4684" s="170"/>
      <c r="MCA4684" s="170"/>
      <c r="MCB4684" s="170"/>
      <c r="MCC4684" s="170"/>
      <c r="MCD4684" s="170"/>
      <c r="MCE4684" s="170"/>
      <c r="MCF4684" s="170"/>
      <c r="MCG4684" s="170"/>
      <c r="MCH4684" s="170"/>
      <c r="MCI4684" s="170"/>
      <c r="MCJ4684" s="170"/>
      <c r="MCK4684" s="170"/>
      <c r="MCL4684" s="170"/>
      <c r="MCM4684" s="170"/>
      <c r="MCN4684" s="170"/>
      <c r="MCO4684" s="170"/>
      <c r="MCP4684" s="170"/>
      <c r="MCQ4684" s="170"/>
      <c r="MCR4684" s="170"/>
      <c r="MCS4684" s="170"/>
      <c r="MCT4684" s="170"/>
      <c r="MCU4684" s="170"/>
      <c r="MCV4684" s="170"/>
      <c r="MCW4684" s="170"/>
      <c r="MCX4684" s="170"/>
      <c r="MCY4684" s="170"/>
      <c r="MCZ4684" s="170"/>
      <c r="MDA4684" s="170"/>
      <c r="MDB4684" s="170"/>
      <c r="MDC4684" s="170"/>
      <c r="MDD4684" s="170"/>
      <c r="MDE4684" s="170"/>
      <c r="MDF4684" s="170"/>
      <c r="MDG4684" s="170"/>
      <c r="MDH4684" s="170"/>
      <c r="MDI4684" s="170"/>
      <c r="MDJ4684" s="170"/>
      <c r="MDK4684" s="170"/>
      <c r="MDL4684" s="170"/>
      <c r="MDM4684" s="170"/>
      <c r="MDN4684" s="170"/>
      <c r="MDO4684" s="170"/>
      <c r="MDP4684" s="170"/>
      <c r="MDQ4684" s="170"/>
      <c r="MDR4684" s="170"/>
      <c r="MDS4684" s="170"/>
      <c r="MDT4684" s="170"/>
      <c r="MDU4684" s="170"/>
      <c r="MDV4684" s="170"/>
      <c r="MDW4684" s="170"/>
      <c r="MDX4684" s="170"/>
      <c r="MDY4684" s="170"/>
      <c r="MDZ4684" s="170"/>
      <c r="MEA4684" s="170"/>
      <c r="MEB4684" s="170"/>
      <c r="MEC4684" s="170"/>
      <c r="MED4684" s="170"/>
      <c r="MEE4684" s="170"/>
      <c r="MEF4684" s="170"/>
      <c r="MEG4684" s="170"/>
      <c r="MEH4684" s="170"/>
      <c r="MEI4684" s="170"/>
      <c r="MEJ4684" s="170"/>
      <c r="MEK4684" s="170"/>
      <c r="MEL4684" s="170"/>
      <c r="MEM4684" s="170"/>
      <c r="MEN4684" s="170"/>
      <c r="MEO4684" s="170"/>
      <c r="MEP4684" s="170"/>
      <c r="MEQ4684" s="170"/>
      <c r="MER4684" s="170"/>
      <c r="MES4684" s="170"/>
      <c r="MET4684" s="170"/>
      <c r="MEU4684" s="170"/>
      <c r="MEV4684" s="170"/>
      <c r="MEW4684" s="170"/>
      <c r="MEX4684" s="170"/>
      <c r="MEY4684" s="170"/>
      <c r="MEZ4684" s="170"/>
      <c r="MFA4684" s="170"/>
      <c r="MFB4684" s="170"/>
      <c r="MFC4684" s="170"/>
      <c r="MFD4684" s="170"/>
      <c r="MFE4684" s="170"/>
      <c r="MFF4684" s="170"/>
      <c r="MFG4684" s="170"/>
      <c r="MFH4684" s="170"/>
      <c r="MFI4684" s="170"/>
      <c r="MFJ4684" s="170"/>
      <c r="MFK4684" s="170"/>
      <c r="MFL4684" s="170"/>
      <c r="MFM4684" s="170"/>
      <c r="MFN4684" s="170"/>
      <c r="MFO4684" s="170"/>
      <c r="MFP4684" s="170"/>
      <c r="MFQ4684" s="170"/>
      <c r="MFR4684" s="170"/>
      <c r="MFS4684" s="170"/>
      <c r="MFT4684" s="170"/>
      <c r="MFU4684" s="170"/>
      <c r="MFV4684" s="170"/>
      <c r="MFW4684" s="170"/>
      <c r="MFX4684" s="170"/>
      <c r="MFY4684" s="170"/>
      <c r="MFZ4684" s="170"/>
      <c r="MGA4684" s="170"/>
      <c r="MGB4684" s="170"/>
      <c r="MGC4684" s="170"/>
      <c r="MGD4684" s="170"/>
      <c r="MGE4684" s="170"/>
      <c r="MGF4684" s="170"/>
      <c r="MGG4684" s="170"/>
      <c r="MGH4684" s="170"/>
      <c r="MGI4684" s="170"/>
      <c r="MGJ4684" s="170"/>
      <c r="MGK4684" s="170"/>
      <c r="MGL4684" s="170"/>
      <c r="MGM4684" s="170"/>
      <c r="MGN4684" s="170"/>
      <c r="MGO4684" s="170"/>
      <c r="MGP4684" s="170"/>
      <c r="MGQ4684" s="170"/>
      <c r="MGR4684" s="170"/>
      <c r="MGS4684" s="170"/>
      <c r="MGT4684" s="170"/>
      <c r="MGU4684" s="170"/>
      <c r="MGV4684" s="170"/>
      <c r="MGW4684" s="170"/>
      <c r="MGX4684" s="170"/>
      <c r="MGY4684" s="170"/>
      <c r="MGZ4684" s="170"/>
      <c r="MHA4684" s="170"/>
      <c r="MHB4684" s="170"/>
      <c r="MHC4684" s="170"/>
      <c r="MHD4684" s="170"/>
      <c r="MHE4684" s="170"/>
      <c r="MHF4684" s="170"/>
      <c r="MHG4684" s="170"/>
      <c r="MHH4684" s="170"/>
      <c r="MHI4684" s="170"/>
      <c r="MHJ4684" s="170"/>
      <c r="MHK4684" s="170"/>
      <c r="MHL4684" s="170"/>
      <c r="MHM4684" s="170"/>
      <c r="MHN4684" s="170"/>
      <c r="MHO4684" s="170"/>
      <c r="MHP4684" s="170"/>
      <c r="MHQ4684" s="170"/>
      <c r="MHR4684" s="170"/>
      <c r="MHS4684" s="170"/>
      <c r="MHT4684" s="170"/>
      <c r="MHU4684" s="170"/>
      <c r="MHV4684" s="170"/>
      <c r="MHW4684" s="170"/>
      <c r="MHX4684" s="170"/>
      <c r="MHY4684" s="170"/>
      <c r="MHZ4684" s="170"/>
      <c r="MIA4684" s="170"/>
      <c r="MIB4684" s="170"/>
      <c r="MIC4684" s="170"/>
      <c r="MID4684" s="170"/>
      <c r="MIE4684" s="170"/>
      <c r="MIF4684" s="170"/>
      <c r="MIG4684" s="170"/>
      <c r="MIH4684" s="170"/>
      <c r="MII4684" s="170"/>
      <c r="MIJ4684" s="170"/>
      <c r="MIK4684" s="170"/>
      <c r="MIL4684" s="170"/>
      <c r="MIM4684" s="170"/>
      <c r="MIN4684" s="170"/>
      <c r="MIO4684" s="170"/>
      <c r="MIP4684" s="170"/>
      <c r="MIQ4684" s="170"/>
      <c r="MIR4684" s="170"/>
      <c r="MIS4684" s="170"/>
      <c r="MIT4684" s="170"/>
      <c r="MIU4684" s="170"/>
      <c r="MIV4684" s="170"/>
      <c r="MIW4684" s="170"/>
      <c r="MIX4684" s="170"/>
      <c r="MIY4684" s="170"/>
      <c r="MIZ4684" s="170"/>
      <c r="MJA4684" s="170"/>
      <c r="MJB4684" s="170"/>
      <c r="MJC4684" s="170"/>
      <c r="MJD4684" s="170"/>
      <c r="MJE4684" s="170"/>
      <c r="MJF4684" s="170"/>
      <c r="MJG4684" s="170"/>
      <c r="MJH4684" s="170"/>
      <c r="MJI4684" s="170"/>
      <c r="MJJ4684" s="170"/>
      <c r="MJK4684" s="170"/>
      <c r="MJL4684" s="170"/>
      <c r="MJM4684" s="170"/>
      <c r="MJN4684" s="170"/>
      <c r="MJO4684" s="170"/>
      <c r="MJP4684" s="170"/>
      <c r="MJQ4684" s="170"/>
      <c r="MJR4684" s="170"/>
      <c r="MJS4684" s="170"/>
      <c r="MJT4684" s="170"/>
      <c r="MJU4684" s="170"/>
      <c r="MJV4684" s="170"/>
      <c r="MJW4684" s="170"/>
      <c r="MJX4684" s="170"/>
      <c r="MJY4684" s="170"/>
      <c r="MJZ4684" s="170"/>
      <c r="MKA4684" s="170"/>
      <c r="MKB4684" s="170"/>
      <c r="MKC4684" s="170"/>
      <c r="MKD4684" s="170"/>
      <c r="MKE4684" s="170"/>
      <c r="MKF4684" s="170"/>
      <c r="MKG4684" s="170"/>
      <c r="MKH4684" s="170"/>
      <c r="MKI4684" s="170"/>
      <c r="MKJ4684" s="170"/>
      <c r="MKK4684" s="170"/>
      <c r="MKL4684" s="170"/>
      <c r="MKM4684" s="170"/>
      <c r="MKN4684" s="170"/>
      <c r="MKO4684" s="170"/>
      <c r="MKP4684" s="170"/>
      <c r="MKQ4684" s="170"/>
      <c r="MKR4684" s="170"/>
      <c r="MKS4684" s="170"/>
      <c r="MKT4684" s="170"/>
      <c r="MKU4684" s="170"/>
      <c r="MKV4684" s="170"/>
      <c r="MKW4684" s="170"/>
      <c r="MKX4684" s="170"/>
      <c r="MKY4684" s="170"/>
      <c r="MKZ4684" s="170"/>
      <c r="MLA4684" s="170"/>
      <c r="MLB4684" s="170"/>
      <c r="MLC4684" s="170"/>
      <c r="MLD4684" s="170"/>
      <c r="MLE4684" s="170"/>
      <c r="MLF4684" s="170"/>
      <c r="MLG4684" s="170"/>
      <c r="MLH4684" s="170"/>
      <c r="MLI4684" s="170"/>
      <c r="MLJ4684" s="170"/>
      <c r="MLK4684" s="170"/>
      <c r="MLL4684" s="170"/>
      <c r="MLM4684" s="170"/>
      <c r="MLN4684" s="170"/>
      <c r="MLO4684" s="170"/>
      <c r="MLP4684" s="170"/>
      <c r="MLQ4684" s="170"/>
      <c r="MLR4684" s="170"/>
      <c r="MLS4684" s="170"/>
      <c r="MLT4684" s="170"/>
      <c r="MLU4684" s="170"/>
      <c r="MLV4684" s="170"/>
      <c r="MLW4684" s="170"/>
      <c r="MLX4684" s="170"/>
      <c r="MLY4684" s="170"/>
      <c r="MLZ4684" s="170"/>
      <c r="MMA4684" s="170"/>
      <c r="MMB4684" s="170"/>
      <c r="MMC4684" s="170"/>
      <c r="MMD4684" s="170"/>
      <c r="MME4684" s="170"/>
      <c r="MMF4684" s="170"/>
      <c r="MMG4684" s="170"/>
      <c r="MMH4684" s="170"/>
      <c r="MMI4684" s="170"/>
      <c r="MMJ4684" s="170"/>
      <c r="MMK4684" s="170"/>
      <c r="MML4684" s="170"/>
      <c r="MMM4684" s="170"/>
      <c r="MMN4684" s="170"/>
      <c r="MMO4684" s="170"/>
      <c r="MMP4684" s="170"/>
      <c r="MMQ4684" s="170"/>
      <c r="MMR4684" s="170"/>
      <c r="MMS4684" s="170"/>
      <c r="MMT4684" s="170"/>
      <c r="MMU4684" s="170"/>
      <c r="MMV4684" s="170"/>
      <c r="MMW4684" s="170"/>
      <c r="MMX4684" s="170"/>
      <c r="MMY4684" s="170"/>
      <c r="MMZ4684" s="170"/>
      <c r="MNA4684" s="170"/>
      <c r="MNB4684" s="170"/>
      <c r="MNC4684" s="170"/>
      <c r="MND4684" s="170"/>
      <c r="MNE4684" s="170"/>
      <c r="MNF4684" s="170"/>
      <c r="MNG4684" s="170"/>
      <c r="MNH4684" s="170"/>
      <c r="MNI4684" s="170"/>
      <c r="MNJ4684" s="170"/>
      <c r="MNK4684" s="170"/>
      <c r="MNL4684" s="170"/>
      <c r="MNM4684" s="170"/>
      <c r="MNN4684" s="170"/>
      <c r="MNO4684" s="170"/>
      <c r="MNP4684" s="170"/>
      <c r="MNQ4684" s="170"/>
      <c r="MNR4684" s="170"/>
      <c r="MNS4684" s="170"/>
      <c r="MNT4684" s="170"/>
      <c r="MNU4684" s="170"/>
      <c r="MNV4684" s="170"/>
      <c r="MNW4684" s="170"/>
      <c r="MNX4684" s="170"/>
      <c r="MNY4684" s="170"/>
      <c r="MNZ4684" s="170"/>
      <c r="MOA4684" s="170"/>
      <c r="MOB4684" s="170"/>
      <c r="MOC4684" s="170"/>
      <c r="MOD4684" s="170"/>
      <c r="MOE4684" s="170"/>
      <c r="MOF4684" s="170"/>
      <c r="MOG4684" s="170"/>
      <c r="MOH4684" s="170"/>
      <c r="MOI4684" s="170"/>
      <c r="MOJ4684" s="170"/>
      <c r="MOK4684" s="170"/>
      <c r="MOL4684" s="170"/>
      <c r="MOM4684" s="170"/>
      <c r="MON4684" s="170"/>
      <c r="MOO4684" s="170"/>
      <c r="MOP4684" s="170"/>
      <c r="MOQ4684" s="170"/>
      <c r="MOR4684" s="170"/>
      <c r="MOS4684" s="170"/>
      <c r="MOT4684" s="170"/>
      <c r="MOU4684" s="170"/>
      <c r="MOV4684" s="170"/>
      <c r="MOW4684" s="170"/>
      <c r="MOX4684" s="170"/>
      <c r="MOY4684" s="170"/>
      <c r="MOZ4684" s="170"/>
      <c r="MPA4684" s="170"/>
      <c r="MPB4684" s="170"/>
      <c r="MPC4684" s="170"/>
      <c r="MPD4684" s="170"/>
      <c r="MPE4684" s="170"/>
      <c r="MPF4684" s="170"/>
      <c r="MPG4684" s="170"/>
      <c r="MPH4684" s="170"/>
      <c r="MPI4684" s="170"/>
      <c r="MPJ4684" s="170"/>
      <c r="MPK4684" s="170"/>
      <c r="MPL4684" s="170"/>
      <c r="MPM4684" s="170"/>
      <c r="MPN4684" s="170"/>
      <c r="MPO4684" s="170"/>
      <c r="MPP4684" s="170"/>
      <c r="MPQ4684" s="170"/>
      <c r="MPR4684" s="170"/>
      <c r="MPS4684" s="170"/>
      <c r="MPT4684" s="170"/>
      <c r="MPU4684" s="170"/>
      <c r="MPV4684" s="170"/>
      <c r="MPW4684" s="170"/>
      <c r="MPX4684" s="170"/>
      <c r="MPY4684" s="170"/>
      <c r="MPZ4684" s="170"/>
      <c r="MQA4684" s="170"/>
      <c r="MQB4684" s="170"/>
      <c r="MQC4684" s="170"/>
      <c r="MQD4684" s="170"/>
      <c r="MQE4684" s="170"/>
      <c r="MQF4684" s="170"/>
      <c r="MQG4684" s="170"/>
      <c r="MQH4684" s="170"/>
      <c r="MQI4684" s="170"/>
      <c r="MQJ4684" s="170"/>
      <c r="MQK4684" s="170"/>
      <c r="MQL4684" s="170"/>
      <c r="MQM4684" s="170"/>
      <c r="MQN4684" s="170"/>
      <c r="MQO4684" s="170"/>
      <c r="MQP4684" s="170"/>
      <c r="MQQ4684" s="170"/>
      <c r="MQR4684" s="170"/>
      <c r="MQS4684" s="170"/>
      <c r="MQT4684" s="170"/>
      <c r="MQU4684" s="170"/>
      <c r="MQV4684" s="170"/>
      <c r="MQW4684" s="170"/>
      <c r="MQX4684" s="170"/>
      <c r="MQY4684" s="170"/>
      <c r="MQZ4684" s="170"/>
      <c r="MRA4684" s="170"/>
      <c r="MRB4684" s="170"/>
      <c r="MRC4684" s="170"/>
      <c r="MRD4684" s="170"/>
      <c r="MRE4684" s="170"/>
      <c r="MRF4684" s="170"/>
      <c r="MRG4684" s="170"/>
      <c r="MRH4684" s="170"/>
      <c r="MRI4684" s="170"/>
      <c r="MRJ4684" s="170"/>
      <c r="MRK4684" s="170"/>
      <c r="MRL4684" s="170"/>
      <c r="MRM4684" s="170"/>
      <c r="MRN4684" s="170"/>
      <c r="MRO4684" s="170"/>
      <c r="MRP4684" s="170"/>
      <c r="MRQ4684" s="170"/>
      <c r="MRR4684" s="170"/>
      <c r="MRS4684" s="170"/>
      <c r="MRT4684" s="170"/>
      <c r="MRU4684" s="170"/>
      <c r="MRV4684" s="170"/>
      <c r="MRW4684" s="170"/>
      <c r="MRX4684" s="170"/>
      <c r="MRY4684" s="170"/>
      <c r="MRZ4684" s="170"/>
      <c r="MSA4684" s="170"/>
      <c r="MSB4684" s="170"/>
      <c r="MSC4684" s="170"/>
      <c r="MSD4684" s="170"/>
      <c r="MSE4684" s="170"/>
      <c r="MSF4684" s="170"/>
      <c r="MSG4684" s="170"/>
      <c r="MSH4684" s="170"/>
      <c r="MSI4684" s="170"/>
      <c r="MSJ4684" s="170"/>
      <c r="MSK4684" s="170"/>
      <c r="MSL4684" s="170"/>
      <c r="MSM4684" s="170"/>
      <c r="MSN4684" s="170"/>
      <c r="MSO4684" s="170"/>
      <c r="MSP4684" s="170"/>
      <c r="MSQ4684" s="170"/>
      <c r="MSR4684" s="170"/>
      <c r="MSS4684" s="170"/>
      <c r="MST4684" s="170"/>
      <c r="MSU4684" s="170"/>
      <c r="MSV4684" s="170"/>
      <c r="MSW4684" s="170"/>
      <c r="MSX4684" s="170"/>
      <c r="MSY4684" s="170"/>
      <c r="MSZ4684" s="170"/>
      <c r="MTA4684" s="170"/>
      <c r="MTB4684" s="170"/>
      <c r="MTC4684" s="170"/>
      <c r="MTD4684" s="170"/>
      <c r="MTE4684" s="170"/>
      <c r="MTF4684" s="170"/>
      <c r="MTG4684" s="170"/>
      <c r="MTH4684" s="170"/>
      <c r="MTI4684" s="170"/>
      <c r="MTJ4684" s="170"/>
      <c r="MTK4684" s="170"/>
      <c r="MTL4684" s="170"/>
      <c r="MTM4684" s="170"/>
      <c r="MTN4684" s="170"/>
      <c r="MTO4684" s="170"/>
      <c r="MTP4684" s="170"/>
      <c r="MTQ4684" s="170"/>
      <c r="MTR4684" s="170"/>
      <c r="MTS4684" s="170"/>
      <c r="MTT4684" s="170"/>
      <c r="MTU4684" s="170"/>
      <c r="MTV4684" s="170"/>
      <c r="MTW4684" s="170"/>
      <c r="MTX4684" s="170"/>
      <c r="MTY4684" s="170"/>
      <c r="MTZ4684" s="170"/>
      <c r="MUA4684" s="170"/>
      <c r="MUB4684" s="170"/>
      <c r="MUC4684" s="170"/>
      <c r="MUD4684" s="170"/>
      <c r="MUE4684" s="170"/>
      <c r="MUF4684" s="170"/>
      <c r="MUG4684" s="170"/>
      <c r="MUH4684" s="170"/>
      <c r="MUI4684" s="170"/>
      <c r="MUJ4684" s="170"/>
      <c r="MUK4684" s="170"/>
      <c r="MUL4684" s="170"/>
      <c r="MUM4684" s="170"/>
      <c r="MUN4684" s="170"/>
      <c r="MUO4684" s="170"/>
      <c r="MUP4684" s="170"/>
      <c r="MUQ4684" s="170"/>
      <c r="MUR4684" s="170"/>
      <c r="MUS4684" s="170"/>
      <c r="MUT4684" s="170"/>
      <c r="MUU4684" s="170"/>
      <c r="MUV4684" s="170"/>
      <c r="MUW4684" s="170"/>
      <c r="MUX4684" s="170"/>
      <c r="MUY4684" s="170"/>
      <c r="MUZ4684" s="170"/>
      <c r="MVA4684" s="170"/>
      <c r="MVB4684" s="170"/>
      <c r="MVC4684" s="170"/>
      <c r="MVD4684" s="170"/>
      <c r="MVE4684" s="170"/>
      <c r="MVF4684" s="170"/>
      <c r="MVG4684" s="170"/>
      <c r="MVH4684" s="170"/>
      <c r="MVI4684" s="170"/>
      <c r="MVJ4684" s="170"/>
      <c r="MVK4684" s="170"/>
      <c r="MVL4684" s="170"/>
      <c r="MVM4684" s="170"/>
      <c r="MVN4684" s="170"/>
      <c r="MVO4684" s="170"/>
      <c r="MVP4684" s="170"/>
      <c r="MVQ4684" s="170"/>
      <c r="MVR4684" s="170"/>
      <c r="MVS4684" s="170"/>
      <c r="MVT4684" s="170"/>
      <c r="MVU4684" s="170"/>
      <c r="MVV4684" s="170"/>
      <c r="MVW4684" s="170"/>
      <c r="MVX4684" s="170"/>
      <c r="MVY4684" s="170"/>
      <c r="MVZ4684" s="170"/>
      <c r="MWA4684" s="170"/>
      <c r="MWB4684" s="170"/>
      <c r="MWC4684" s="170"/>
      <c r="MWD4684" s="170"/>
      <c r="MWE4684" s="170"/>
      <c r="MWF4684" s="170"/>
      <c r="MWG4684" s="170"/>
      <c r="MWH4684" s="170"/>
      <c r="MWI4684" s="170"/>
      <c r="MWJ4684" s="170"/>
      <c r="MWK4684" s="170"/>
      <c r="MWL4684" s="170"/>
      <c r="MWM4684" s="170"/>
      <c r="MWN4684" s="170"/>
      <c r="MWO4684" s="170"/>
      <c r="MWP4684" s="170"/>
      <c r="MWQ4684" s="170"/>
      <c r="MWR4684" s="170"/>
      <c r="MWS4684" s="170"/>
      <c r="MWT4684" s="170"/>
      <c r="MWU4684" s="170"/>
      <c r="MWV4684" s="170"/>
      <c r="MWW4684" s="170"/>
      <c r="MWX4684" s="170"/>
      <c r="MWY4684" s="170"/>
      <c r="MWZ4684" s="170"/>
      <c r="MXA4684" s="170"/>
      <c r="MXB4684" s="170"/>
      <c r="MXC4684" s="170"/>
      <c r="MXD4684" s="170"/>
      <c r="MXE4684" s="170"/>
      <c r="MXF4684" s="170"/>
      <c r="MXG4684" s="170"/>
      <c r="MXH4684" s="170"/>
      <c r="MXI4684" s="170"/>
      <c r="MXJ4684" s="170"/>
      <c r="MXK4684" s="170"/>
      <c r="MXL4684" s="170"/>
      <c r="MXM4684" s="170"/>
      <c r="MXN4684" s="170"/>
      <c r="MXO4684" s="170"/>
      <c r="MXP4684" s="170"/>
      <c r="MXQ4684" s="170"/>
      <c r="MXR4684" s="170"/>
      <c r="MXS4684" s="170"/>
      <c r="MXT4684" s="170"/>
      <c r="MXU4684" s="170"/>
      <c r="MXV4684" s="170"/>
      <c r="MXW4684" s="170"/>
      <c r="MXX4684" s="170"/>
      <c r="MXY4684" s="170"/>
      <c r="MXZ4684" s="170"/>
      <c r="MYA4684" s="170"/>
      <c r="MYB4684" s="170"/>
      <c r="MYC4684" s="170"/>
      <c r="MYD4684" s="170"/>
      <c r="MYE4684" s="170"/>
      <c r="MYF4684" s="170"/>
      <c r="MYG4684" s="170"/>
      <c r="MYH4684" s="170"/>
      <c r="MYI4684" s="170"/>
      <c r="MYJ4684" s="170"/>
      <c r="MYK4684" s="170"/>
      <c r="MYL4684" s="170"/>
      <c r="MYM4684" s="170"/>
      <c r="MYN4684" s="170"/>
      <c r="MYO4684" s="170"/>
      <c r="MYP4684" s="170"/>
      <c r="MYQ4684" s="170"/>
      <c r="MYR4684" s="170"/>
      <c r="MYS4684" s="170"/>
      <c r="MYT4684" s="170"/>
      <c r="MYU4684" s="170"/>
      <c r="MYV4684" s="170"/>
      <c r="MYW4684" s="170"/>
      <c r="MYX4684" s="170"/>
      <c r="MYY4684" s="170"/>
      <c r="MYZ4684" s="170"/>
      <c r="MZA4684" s="170"/>
      <c r="MZB4684" s="170"/>
      <c r="MZC4684" s="170"/>
      <c r="MZD4684" s="170"/>
      <c r="MZE4684" s="170"/>
      <c r="MZF4684" s="170"/>
      <c r="MZG4684" s="170"/>
      <c r="MZH4684" s="170"/>
      <c r="MZI4684" s="170"/>
      <c r="MZJ4684" s="170"/>
      <c r="MZK4684" s="170"/>
      <c r="MZL4684" s="170"/>
      <c r="MZM4684" s="170"/>
      <c r="MZN4684" s="170"/>
      <c r="MZO4684" s="170"/>
      <c r="MZP4684" s="170"/>
      <c r="MZQ4684" s="170"/>
      <c r="MZR4684" s="170"/>
      <c r="MZS4684" s="170"/>
      <c r="MZT4684" s="170"/>
      <c r="MZU4684" s="170"/>
      <c r="MZV4684" s="170"/>
      <c r="MZW4684" s="170"/>
      <c r="MZX4684" s="170"/>
      <c r="MZY4684" s="170"/>
      <c r="MZZ4684" s="170"/>
      <c r="NAA4684" s="170"/>
      <c r="NAB4684" s="170"/>
      <c r="NAC4684" s="170"/>
      <c r="NAD4684" s="170"/>
      <c r="NAE4684" s="170"/>
      <c r="NAF4684" s="170"/>
      <c r="NAG4684" s="170"/>
      <c r="NAH4684" s="170"/>
      <c r="NAI4684" s="170"/>
      <c r="NAJ4684" s="170"/>
      <c r="NAK4684" s="170"/>
      <c r="NAL4684" s="170"/>
      <c r="NAM4684" s="170"/>
      <c r="NAN4684" s="170"/>
      <c r="NAO4684" s="170"/>
      <c r="NAP4684" s="170"/>
      <c r="NAQ4684" s="170"/>
      <c r="NAR4684" s="170"/>
      <c r="NAS4684" s="170"/>
      <c r="NAT4684" s="170"/>
      <c r="NAU4684" s="170"/>
      <c r="NAV4684" s="170"/>
      <c r="NAW4684" s="170"/>
      <c r="NAX4684" s="170"/>
      <c r="NAY4684" s="170"/>
      <c r="NAZ4684" s="170"/>
      <c r="NBA4684" s="170"/>
      <c r="NBB4684" s="170"/>
      <c r="NBC4684" s="170"/>
      <c r="NBD4684" s="170"/>
      <c r="NBE4684" s="170"/>
      <c r="NBF4684" s="170"/>
      <c r="NBG4684" s="170"/>
      <c r="NBH4684" s="170"/>
      <c r="NBI4684" s="170"/>
      <c r="NBJ4684" s="170"/>
      <c r="NBK4684" s="170"/>
      <c r="NBL4684" s="170"/>
      <c r="NBM4684" s="170"/>
      <c r="NBN4684" s="170"/>
      <c r="NBO4684" s="170"/>
      <c r="NBP4684" s="170"/>
      <c r="NBQ4684" s="170"/>
      <c r="NBR4684" s="170"/>
      <c r="NBS4684" s="170"/>
      <c r="NBT4684" s="170"/>
      <c r="NBU4684" s="170"/>
      <c r="NBV4684" s="170"/>
      <c r="NBW4684" s="170"/>
      <c r="NBX4684" s="170"/>
      <c r="NBY4684" s="170"/>
      <c r="NBZ4684" s="170"/>
      <c r="NCA4684" s="170"/>
      <c r="NCB4684" s="170"/>
      <c r="NCC4684" s="170"/>
      <c r="NCD4684" s="170"/>
      <c r="NCE4684" s="170"/>
      <c r="NCF4684" s="170"/>
      <c r="NCG4684" s="170"/>
      <c r="NCH4684" s="170"/>
      <c r="NCI4684" s="170"/>
      <c r="NCJ4684" s="170"/>
      <c r="NCK4684" s="170"/>
      <c r="NCL4684" s="170"/>
      <c r="NCM4684" s="170"/>
      <c r="NCN4684" s="170"/>
      <c r="NCO4684" s="170"/>
      <c r="NCP4684" s="170"/>
      <c r="NCQ4684" s="170"/>
      <c r="NCR4684" s="170"/>
      <c r="NCS4684" s="170"/>
      <c r="NCT4684" s="170"/>
      <c r="NCU4684" s="170"/>
      <c r="NCV4684" s="170"/>
      <c r="NCW4684" s="170"/>
      <c r="NCX4684" s="170"/>
      <c r="NCY4684" s="170"/>
      <c r="NCZ4684" s="170"/>
      <c r="NDA4684" s="170"/>
      <c r="NDB4684" s="170"/>
      <c r="NDC4684" s="170"/>
      <c r="NDD4684" s="170"/>
      <c r="NDE4684" s="170"/>
      <c r="NDF4684" s="170"/>
      <c r="NDG4684" s="170"/>
      <c r="NDH4684" s="170"/>
      <c r="NDI4684" s="170"/>
      <c r="NDJ4684" s="170"/>
      <c r="NDK4684" s="170"/>
      <c r="NDL4684" s="170"/>
      <c r="NDM4684" s="170"/>
      <c r="NDN4684" s="170"/>
      <c r="NDO4684" s="170"/>
      <c r="NDP4684" s="170"/>
      <c r="NDQ4684" s="170"/>
      <c r="NDR4684" s="170"/>
      <c r="NDS4684" s="170"/>
      <c r="NDT4684" s="170"/>
      <c r="NDU4684" s="170"/>
      <c r="NDV4684" s="170"/>
      <c r="NDW4684" s="170"/>
      <c r="NDX4684" s="170"/>
      <c r="NDY4684" s="170"/>
      <c r="NDZ4684" s="170"/>
      <c r="NEA4684" s="170"/>
      <c r="NEB4684" s="170"/>
      <c r="NEC4684" s="170"/>
      <c r="NED4684" s="170"/>
      <c r="NEE4684" s="170"/>
      <c r="NEF4684" s="170"/>
      <c r="NEG4684" s="170"/>
      <c r="NEH4684" s="170"/>
      <c r="NEI4684" s="170"/>
      <c r="NEJ4684" s="170"/>
      <c r="NEK4684" s="170"/>
      <c r="NEL4684" s="170"/>
      <c r="NEM4684" s="170"/>
      <c r="NEN4684" s="170"/>
      <c r="NEO4684" s="170"/>
      <c r="NEP4684" s="170"/>
      <c r="NEQ4684" s="170"/>
      <c r="NER4684" s="170"/>
      <c r="NES4684" s="170"/>
      <c r="NET4684" s="170"/>
      <c r="NEU4684" s="170"/>
      <c r="NEV4684" s="170"/>
      <c r="NEW4684" s="170"/>
      <c r="NEX4684" s="170"/>
      <c r="NEY4684" s="170"/>
      <c r="NEZ4684" s="170"/>
      <c r="NFA4684" s="170"/>
      <c r="NFB4684" s="170"/>
      <c r="NFC4684" s="170"/>
      <c r="NFD4684" s="170"/>
      <c r="NFE4684" s="170"/>
      <c r="NFF4684" s="170"/>
      <c r="NFG4684" s="170"/>
      <c r="NFH4684" s="170"/>
      <c r="NFI4684" s="170"/>
      <c r="NFJ4684" s="170"/>
      <c r="NFK4684" s="170"/>
      <c r="NFL4684" s="170"/>
      <c r="NFM4684" s="170"/>
      <c r="NFN4684" s="170"/>
      <c r="NFO4684" s="170"/>
      <c r="NFP4684" s="170"/>
      <c r="NFQ4684" s="170"/>
      <c r="NFR4684" s="170"/>
      <c r="NFS4684" s="170"/>
      <c r="NFT4684" s="170"/>
      <c r="NFU4684" s="170"/>
      <c r="NFV4684" s="170"/>
      <c r="NFW4684" s="170"/>
      <c r="NFX4684" s="170"/>
      <c r="NFY4684" s="170"/>
      <c r="NFZ4684" s="170"/>
      <c r="NGA4684" s="170"/>
      <c r="NGB4684" s="170"/>
      <c r="NGC4684" s="170"/>
      <c r="NGD4684" s="170"/>
      <c r="NGE4684" s="170"/>
      <c r="NGF4684" s="170"/>
      <c r="NGG4684" s="170"/>
      <c r="NGH4684" s="170"/>
      <c r="NGI4684" s="170"/>
      <c r="NGJ4684" s="170"/>
      <c r="NGK4684" s="170"/>
      <c r="NGL4684" s="170"/>
      <c r="NGM4684" s="170"/>
      <c r="NGN4684" s="170"/>
      <c r="NGO4684" s="170"/>
      <c r="NGP4684" s="170"/>
      <c r="NGQ4684" s="170"/>
      <c r="NGR4684" s="170"/>
      <c r="NGS4684" s="170"/>
      <c r="NGT4684" s="170"/>
      <c r="NGU4684" s="170"/>
      <c r="NGV4684" s="170"/>
      <c r="NGW4684" s="170"/>
      <c r="NGX4684" s="170"/>
      <c r="NGY4684" s="170"/>
      <c r="NGZ4684" s="170"/>
      <c r="NHA4684" s="170"/>
      <c r="NHB4684" s="170"/>
      <c r="NHC4684" s="170"/>
      <c r="NHD4684" s="170"/>
      <c r="NHE4684" s="170"/>
      <c r="NHF4684" s="170"/>
      <c r="NHG4684" s="170"/>
      <c r="NHH4684" s="170"/>
      <c r="NHI4684" s="170"/>
      <c r="NHJ4684" s="170"/>
      <c r="NHK4684" s="170"/>
      <c r="NHL4684" s="170"/>
      <c r="NHM4684" s="170"/>
      <c r="NHN4684" s="170"/>
      <c r="NHO4684" s="170"/>
      <c r="NHP4684" s="170"/>
      <c r="NHQ4684" s="170"/>
      <c r="NHR4684" s="170"/>
      <c r="NHS4684" s="170"/>
      <c r="NHT4684" s="170"/>
      <c r="NHU4684" s="170"/>
      <c r="NHV4684" s="170"/>
      <c r="NHW4684" s="170"/>
      <c r="NHX4684" s="170"/>
      <c r="NHY4684" s="170"/>
      <c r="NHZ4684" s="170"/>
      <c r="NIA4684" s="170"/>
      <c r="NIB4684" s="170"/>
      <c r="NIC4684" s="170"/>
      <c r="NID4684" s="170"/>
      <c r="NIE4684" s="170"/>
      <c r="NIF4684" s="170"/>
      <c r="NIG4684" s="170"/>
      <c r="NIH4684" s="170"/>
      <c r="NII4684" s="170"/>
      <c r="NIJ4684" s="170"/>
      <c r="NIK4684" s="170"/>
      <c r="NIL4684" s="170"/>
      <c r="NIM4684" s="170"/>
      <c r="NIN4684" s="170"/>
      <c r="NIO4684" s="170"/>
      <c r="NIP4684" s="170"/>
      <c r="NIQ4684" s="170"/>
      <c r="NIR4684" s="170"/>
      <c r="NIS4684" s="170"/>
      <c r="NIT4684" s="170"/>
      <c r="NIU4684" s="170"/>
      <c r="NIV4684" s="170"/>
      <c r="NIW4684" s="170"/>
      <c r="NIX4684" s="170"/>
      <c r="NIY4684" s="170"/>
      <c r="NIZ4684" s="170"/>
      <c r="NJA4684" s="170"/>
      <c r="NJB4684" s="170"/>
      <c r="NJC4684" s="170"/>
      <c r="NJD4684" s="170"/>
      <c r="NJE4684" s="170"/>
      <c r="NJF4684" s="170"/>
      <c r="NJG4684" s="170"/>
      <c r="NJH4684" s="170"/>
      <c r="NJI4684" s="170"/>
      <c r="NJJ4684" s="170"/>
      <c r="NJK4684" s="170"/>
      <c r="NJL4684" s="170"/>
      <c r="NJM4684" s="170"/>
      <c r="NJN4684" s="170"/>
      <c r="NJO4684" s="170"/>
      <c r="NJP4684" s="170"/>
      <c r="NJQ4684" s="170"/>
      <c r="NJR4684" s="170"/>
      <c r="NJS4684" s="170"/>
      <c r="NJT4684" s="170"/>
      <c r="NJU4684" s="170"/>
      <c r="NJV4684" s="170"/>
      <c r="NJW4684" s="170"/>
      <c r="NJX4684" s="170"/>
      <c r="NJY4684" s="170"/>
      <c r="NJZ4684" s="170"/>
      <c r="NKA4684" s="170"/>
      <c r="NKB4684" s="170"/>
      <c r="NKC4684" s="170"/>
      <c r="NKD4684" s="170"/>
      <c r="NKE4684" s="170"/>
      <c r="NKF4684" s="170"/>
      <c r="NKG4684" s="170"/>
      <c r="NKH4684" s="170"/>
      <c r="NKI4684" s="170"/>
      <c r="NKJ4684" s="170"/>
      <c r="NKK4684" s="170"/>
      <c r="NKL4684" s="170"/>
      <c r="NKM4684" s="170"/>
      <c r="NKN4684" s="170"/>
      <c r="NKO4684" s="170"/>
      <c r="NKP4684" s="170"/>
      <c r="NKQ4684" s="170"/>
      <c r="NKR4684" s="170"/>
      <c r="NKS4684" s="170"/>
      <c r="NKT4684" s="170"/>
      <c r="NKU4684" s="170"/>
      <c r="NKV4684" s="170"/>
      <c r="NKW4684" s="170"/>
      <c r="NKX4684" s="170"/>
      <c r="NKY4684" s="170"/>
      <c r="NKZ4684" s="170"/>
      <c r="NLA4684" s="170"/>
      <c r="NLB4684" s="170"/>
      <c r="NLC4684" s="170"/>
      <c r="NLD4684" s="170"/>
      <c r="NLE4684" s="170"/>
      <c r="NLF4684" s="170"/>
      <c r="NLG4684" s="170"/>
      <c r="NLH4684" s="170"/>
      <c r="NLI4684" s="170"/>
      <c r="NLJ4684" s="170"/>
      <c r="NLK4684" s="170"/>
      <c r="NLL4684" s="170"/>
      <c r="NLM4684" s="170"/>
      <c r="NLN4684" s="170"/>
      <c r="NLO4684" s="170"/>
      <c r="NLP4684" s="170"/>
      <c r="NLQ4684" s="170"/>
      <c r="NLR4684" s="170"/>
      <c r="NLS4684" s="170"/>
      <c r="NLT4684" s="170"/>
      <c r="NLU4684" s="170"/>
      <c r="NLV4684" s="170"/>
      <c r="NLW4684" s="170"/>
      <c r="NLX4684" s="170"/>
      <c r="NLY4684" s="170"/>
      <c r="NLZ4684" s="170"/>
      <c r="NMA4684" s="170"/>
      <c r="NMB4684" s="170"/>
      <c r="NMC4684" s="170"/>
      <c r="NMD4684" s="170"/>
      <c r="NME4684" s="170"/>
      <c r="NMF4684" s="170"/>
      <c r="NMG4684" s="170"/>
      <c r="NMH4684" s="170"/>
      <c r="NMI4684" s="170"/>
      <c r="NMJ4684" s="170"/>
      <c r="NMK4684" s="170"/>
      <c r="NML4684" s="170"/>
      <c r="NMM4684" s="170"/>
      <c r="NMN4684" s="170"/>
      <c r="NMO4684" s="170"/>
      <c r="NMP4684" s="170"/>
      <c r="NMQ4684" s="170"/>
      <c r="NMR4684" s="170"/>
      <c r="NMS4684" s="170"/>
      <c r="NMT4684" s="170"/>
      <c r="NMU4684" s="170"/>
      <c r="NMV4684" s="170"/>
      <c r="NMW4684" s="170"/>
      <c r="NMX4684" s="170"/>
      <c r="NMY4684" s="170"/>
      <c r="NMZ4684" s="170"/>
      <c r="NNA4684" s="170"/>
      <c r="NNB4684" s="170"/>
      <c r="NNC4684" s="170"/>
      <c r="NND4684" s="170"/>
      <c r="NNE4684" s="170"/>
      <c r="NNF4684" s="170"/>
      <c r="NNG4684" s="170"/>
      <c r="NNH4684" s="170"/>
      <c r="NNI4684" s="170"/>
      <c r="NNJ4684" s="170"/>
      <c r="NNK4684" s="170"/>
      <c r="NNL4684" s="170"/>
      <c r="NNM4684" s="170"/>
      <c r="NNN4684" s="170"/>
      <c r="NNO4684" s="170"/>
      <c r="NNP4684" s="170"/>
      <c r="NNQ4684" s="170"/>
      <c r="NNR4684" s="170"/>
      <c r="NNS4684" s="170"/>
      <c r="NNT4684" s="170"/>
      <c r="NNU4684" s="170"/>
      <c r="NNV4684" s="170"/>
      <c r="NNW4684" s="170"/>
      <c r="NNX4684" s="170"/>
      <c r="NNY4684" s="170"/>
      <c r="NNZ4684" s="170"/>
      <c r="NOA4684" s="170"/>
      <c r="NOB4684" s="170"/>
      <c r="NOC4684" s="170"/>
      <c r="NOD4684" s="170"/>
      <c r="NOE4684" s="170"/>
      <c r="NOF4684" s="170"/>
      <c r="NOG4684" s="170"/>
      <c r="NOH4684" s="170"/>
      <c r="NOI4684" s="170"/>
      <c r="NOJ4684" s="170"/>
      <c r="NOK4684" s="170"/>
      <c r="NOL4684" s="170"/>
      <c r="NOM4684" s="170"/>
      <c r="NON4684" s="170"/>
      <c r="NOO4684" s="170"/>
      <c r="NOP4684" s="170"/>
      <c r="NOQ4684" s="170"/>
      <c r="NOR4684" s="170"/>
      <c r="NOS4684" s="170"/>
      <c r="NOT4684" s="170"/>
      <c r="NOU4684" s="170"/>
      <c r="NOV4684" s="170"/>
      <c r="NOW4684" s="170"/>
      <c r="NOX4684" s="170"/>
      <c r="NOY4684" s="170"/>
      <c r="NOZ4684" s="170"/>
      <c r="NPA4684" s="170"/>
      <c r="NPB4684" s="170"/>
      <c r="NPC4684" s="170"/>
      <c r="NPD4684" s="170"/>
      <c r="NPE4684" s="170"/>
      <c r="NPF4684" s="170"/>
      <c r="NPG4684" s="170"/>
      <c r="NPH4684" s="170"/>
      <c r="NPI4684" s="170"/>
      <c r="NPJ4684" s="170"/>
      <c r="NPK4684" s="170"/>
      <c r="NPL4684" s="170"/>
      <c r="NPM4684" s="170"/>
      <c r="NPN4684" s="170"/>
      <c r="NPO4684" s="170"/>
      <c r="NPP4684" s="170"/>
      <c r="NPQ4684" s="170"/>
      <c r="NPR4684" s="170"/>
      <c r="NPS4684" s="170"/>
      <c r="NPT4684" s="170"/>
      <c r="NPU4684" s="170"/>
      <c r="NPV4684" s="170"/>
      <c r="NPW4684" s="170"/>
      <c r="NPX4684" s="170"/>
      <c r="NPY4684" s="170"/>
      <c r="NPZ4684" s="170"/>
      <c r="NQA4684" s="170"/>
      <c r="NQB4684" s="170"/>
      <c r="NQC4684" s="170"/>
      <c r="NQD4684" s="170"/>
      <c r="NQE4684" s="170"/>
      <c r="NQF4684" s="170"/>
      <c r="NQG4684" s="170"/>
      <c r="NQH4684" s="170"/>
      <c r="NQI4684" s="170"/>
      <c r="NQJ4684" s="170"/>
      <c r="NQK4684" s="170"/>
      <c r="NQL4684" s="170"/>
      <c r="NQM4684" s="170"/>
      <c r="NQN4684" s="170"/>
      <c r="NQO4684" s="170"/>
      <c r="NQP4684" s="170"/>
      <c r="NQQ4684" s="170"/>
      <c r="NQR4684" s="170"/>
      <c r="NQS4684" s="170"/>
      <c r="NQT4684" s="170"/>
      <c r="NQU4684" s="170"/>
      <c r="NQV4684" s="170"/>
      <c r="NQW4684" s="170"/>
      <c r="NQX4684" s="170"/>
      <c r="NQY4684" s="170"/>
      <c r="NQZ4684" s="170"/>
      <c r="NRA4684" s="170"/>
      <c r="NRB4684" s="170"/>
      <c r="NRC4684" s="170"/>
      <c r="NRD4684" s="170"/>
      <c r="NRE4684" s="170"/>
      <c r="NRF4684" s="170"/>
      <c r="NRG4684" s="170"/>
      <c r="NRH4684" s="170"/>
      <c r="NRI4684" s="170"/>
      <c r="NRJ4684" s="170"/>
      <c r="NRK4684" s="170"/>
      <c r="NRL4684" s="170"/>
      <c r="NRM4684" s="170"/>
      <c r="NRN4684" s="170"/>
      <c r="NRO4684" s="170"/>
      <c r="NRP4684" s="170"/>
      <c r="NRQ4684" s="170"/>
      <c r="NRR4684" s="170"/>
      <c r="NRS4684" s="170"/>
      <c r="NRT4684" s="170"/>
      <c r="NRU4684" s="170"/>
      <c r="NRV4684" s="170"/>
      <c r="NRW4684" s="170"/>
      <c r="NRX4684" s="170"/>
      <c r="NRY4684" s="170"/>
      <c r="NRZ4684" s="170"/>
      <c r="NSA4684" s="170"/>
      <c r="NSB4684" s="170"/>
      <c r="NSC4684" s="170"/>
      <c r="NSD4684" s="170"/>
      <c r="NSE4684" s="170"/>
      <c r="NSF4684" s="170"/>
      <c r="NSG4684" s="170"/>
      <c r="NSH4684" s="170"/>
      <c r="NSI4684" s="170"/>
      <c r="NSJ4684" s="170"/>
      <c r="NSK4684" s="170"/>
      <c r="NSL4684" s="170"/>
      <c r="NSM4684" s="170"/>
      <c r="NSN4684" s="170"/>
      <c r="NSO4684" s="170"/>
      <c r="NSP4684" s="170"/>
      <c r="NSQ4684" s="170"/>
      <c r="NSR4684" s="170"/>
      <c r="NSS4684" s="170"/>
      <c r="NST4684" s="170"/>
      <c r="NSU4684" s="170"/>
      <c r="NSV4684" s="170"/>
      <c r="NSW4684" s="170"/>
      <c r="NSX4684" s="170"/>
      <c r="NSY4684" s="170"/>
      <c r="NSZ4684" s="170"/>
      <c r="NTA4684" s="170"/>
      <c r="NTB4684" s="170"/>
      <c r="NTC4684" s="170"/>
      <c r="NTD4684" s="170"/>
      <c r="NTE4684" s="170"/>
      <c r="NTF4684" s="170"/>
      <c r="NTG4684" s="170"/>
      <c r="NTH4684" s="170"/>
      <c r="NTI4684" s="170"/>
      <c r="NTJ4684" s="170"/>
      <c r="NTK4684" s="170"/>
      <c r="NTL4684" s="170"/>
      <c r="NTM4684" s="170"/>
      <c r="NTN4684" s="170"/>
      <c r="NTO4684" s="170"/>
      <c r="NTP4684" s="170"/>
      <c r="NTQ4684" s="170"/>
      <c r="NTR4684" s="170"/>
      <c r="NTS4684" s="170"/>
      <c r="NTT4684" s="170"/>
      <c r="NTU4684" s="170"/>
      <c r="NTV4684" s="170"/>
      <c r="NTW4684" s="170"/>
      <c r="NTX4684" s="170"/>
      <c r="NTY4684" s="170"/>
      <c r="NTZ4684" s="170"/>
      <c r="NUA4684" s="170"/>
      <c r="NUB4684" s="170"/>
      <c r="NUC4684" s="170"/>
      <c r="NUD4684" s="170"/>
      <c r="NUE4684" s="170"/>
      <c r="NUF4684" s="170"/>
      <c r="NUG4684" s="170"/>
      <c r="NUH4684" s="170"/>
      <c r="NUI4684" s="170"/>
      <c r="NUJ4684" s="170"/>
      <c r="NUK4684" s="170"/>
      <c r="NUL4684" s="170"/>
      <c r="NUM4684" s="170"/>
      <c r="NUN4684" s="170"/>
      <c r="NUO4684" s="170"/>
      <c r="NUP4684" s="170"/>
      <c r="NUQ4684" s="170"/>
      <c r="NUR4684" s="170"/>
      <c r="NUS4684" s="170"/>
      <c r="NUT4684" s="170"/>
      <c r="NUU4684" s="170"/>
      <c r="NUV4684" s="170"/>
      <c r="NUW4684" s="170"/>
      <c r="NUX4684" s="170"/>
      <c r="NUY4684" s="170"/>
      <c r="NUZ4684" s="170"/>
      <c r="NVA4684" s="170"/>
      <c r="NVB4684" s="170"/>
      <c r="NVC4684" s="170"/>
      <c r="NVD4684" s="170"/>
      <c r="NVE4684" s="170"/>
      <c r="NVF4684" s="170"/>
      <c r="NVG4684" s="170"/>
      <c r="NVH4684" s="170"/>
      <c r="NVI4684" s="170"/>
      <c r="NVJ4684" s="170"/>
      <c r="NVK4684" s="170"/>
      <c r="NVL4684" s="170"/>
      <c r="NVM4684" s="170"/>
      <c r="NVN4684" s="170"/>
      <c r="NVO4684" s="170"/>
      <c r="NVP4684" s="170"/>
      <c r="NVQ4684" s="170"/>
      <c r="NVR4684" s="170"/>
      <c r="NVS4684" s="170"/>
      <c r="NVT4684" s="170"/>
      <c r="NVU4684" s="170"/>
      <c r="NVV4684" s="170"/>
      <c r="NVW4684" s="170"/>
      <c r="NVX4684" s="170"/>
      <c r="NVY4684" s="170"/>
      <c r="NVZ4684" s="170"/>
      <c r="NWA4684" s="170"/>
      <c r="NWB4684" s="170"/>
      <c r="NWC4684" s="170"/>
      <c r="NWD4684" s="170"/>
      <c r="NWE4684" s="170"/>
      <c r="NWF4684" s="170"/>
      <c r="NWG4684" s="170"/>
      <c r="NWH4684" s="170"/>
      <c r="NWI4684" s="170"/>
      <c r="NWJ4684" s="170"/>
      <c r="NWK4684" s="170"/>
      <c r="NWL4684" s="170"/>
      <c r="NWM4684" s="170"/>
      <c r="NWN4684" s="170"/>
      <c r="NWO4684" s="170"/>
      <c r="NWP4684" s="170"/>
      <c r="NWQ4684" s="170"/>
      <c r="NWR4684" s="170"/>
      <c r="NWS4684" s="170"/>
      <c r="NWT4684" s="170"/>
      <c r="NWU4684" s="170"/>
      <c r="NWV4684" s="170"/>
      <c r="NWW4684" s="170"/>
      <c r="NWX4684" s="170"/>
      <c r="NWY4684" s="170"/>
      <c r="NWZ4684" s="170"/>
      <c r="NXA4684" s="170"/>
      <c r="NXB4684" s="170"/>
      <c r="NXC4684" s="170"/>
      <c r="NXD4684" s="170"/>
      <c r="NXE4684" s="170"/>
      <c r="NXF4684" s="170"/>
      <c r="NXG4684" s="170"/>
      <c r="NXH4684" s="170"/>
      <c r="NXI4684" s="170"/>
      <c r="NXJ4684" s="170"/>
      <c r="NXK4684" s="170"/>
      <c r="NXL4684" s="170"/>
      <c r="NXM4684" s="170"/>
      <c r="NXN4684" s="170"/>
      <c r="NXO4684" s="170"/>
      <c r="NXP4684" s="170"/>
      <c r="NXQ4684" s="170"/>
      <c r="NXR4684" s="170"/>
      <c r="NXS4684" s="170"/>
      <c r="NXT4684" s="170"/>
      <c r="NXU4684" s="170"/>
      <c r="NXV4684" s="170"/>
      <c r="NXW4684" s="170"/>
      <c r="NXX4684" s="170"/>
      <c r="NXY4684" s="170"/>
      <c r="NXZ4684" s="170"/>
      <c r="NYA4684" s="170"/>
      <c r="NYB4684" s="170"/>
      <c r="NYC4684" s="170"/>
      <c r="NYD4684" s="170"/>
      <c r="NYE4684" s="170"/>
      <c r="NYF4684" s="170"/>
      <c r="NYG4684" s="170"/>
      <c r="NYH4684" s="170"/>
      <c r="NYI4684" s="170"/>
      <c r="NYJ4684" s="170"/>
      <c r="NYK4684" s="170"/>
      <c r="NYL4684" s="170"/>
      <c r="NYM4684" s="170"/>
      <c r="NYN4684" s="170"/>
      <c r="NYO4684" s="170"/>
      <c r="NYP4684" s="170"/>
      <c r="NYQ4684" s="170"/>
      <c r="NYR4684" s="170"/>
      <c r="NYS4684" s="170"/>
      <c r="NYT4684" s="170"/>
      <c r="NYU4684" s="170"/>
      <c r="NYV4684" s="170"/>
      <c r="NYW4684" s="170"/>
      <c r="NYX4684" s="170"/>
      <c r="NYY4684" s="170"/>
      <c r="NYZ4684" s="170"/>
      <c r="NZA4684" s="170"/>
      <c r="NZB4684" s="170"/>
      <c r="NZC4684" s="170"/>
      <c r="NZD4684" s="170"/>
      <c r="NZE4684" s="170"/>
      <c r="NZF4684" s="170"/>
      <c r="NZG4684" s="170"/>
      <c r="NZH4684" s="170"/>
      <c r="NZI4684" s="170"/>
      <c r="NZJ4684" s="170"/>
      <c r="NZK4684" s="170"/>
      <c r="NZL4684" s="170"/>
      <c r="NZM4684" s="170"/>
      <c r="NZN4684" s="170"/>
      <c r="NZO4684" s="170"/>
      <c r="NZP4684" s="170"/>
      <c r="NZQ4684" s="170"/>
      <c r="NZR4684" s="170"/>
      <c r="NZS4684" s="170"/>
      <c r="NZT4684" s="170"/>
      <c r="NZU4684" s="170"/>
      <c r="NZV4684" s="170"/>
      <c r="NZW4684" s="170"/>
      <c r="NZX4684" s="170"/>
      <c r="NZY4684" s="170"/>
      <c r="NZZ4684" s="170"/>
      <c r="OAA4684" s="170"/>
      <c r="OAB4684" s="170"/>
      <c r="OAC4684" s="170"/>
      <c r="OAD4684" s="170"/>
      <c r="OAE4684" s="170"/>
      <c r="OAF4684" s="170"/>
      <c r="OAG4684" s="170"/>
      <c r="OAH4684" s="170"/>
      <c r="OAI4684" s="170"/>
      <c r="OAJ4684" s="170"/>
      <c r="OAK4684" s="170"/>
      <c r="OAL4684" s="170"/>
      <c r="OAM4684" s="170"/>
      <c r="OAN4684" s="170"/>
      <c r="OAO4684" s="170"/>
      <c r="OAP4684" s="170"/>
      <c r="OAQ4684" s="170"/>
      <c r="OAR4684" s="170"/>
      <c r="OAS4684" s="170"/>
      <c r="OAT4684" s="170"/>
      <c r="OAU4684" s="170"/>
      <c r="OAV4684" s="170"/>
      <c r="OAW4684" s="170"/>
      <c r="OAX4684" s="170"/>
      <c r="OAY4684" s="170"/>
      <c r="OAZ4684" s="170"/>
      <c r="OBA4684" s="170"/>
      <c r="OBB4684" s="170"/>
      <c r="OBC4684" s="170"/>
      <c r="OBD4684" s="170"/>
      <c r="OBE4684" s="170"/>
      <c r="OBF4684" s="170"/>
      <c r="OBG4684" s="170"/>
      <c r="OBH4684" s="170"/>
      <c r="OBI4684" s="170"/>
      <c r="OBJ4684" s="170"/>
      <c r="OBK4684" s="170"/>
      <c r="OBL4684" s="170"/>
      <c r="OBM4684" s="170"/>
      <c r="OBN4684" s="170"/>
      <c r="OBO4684" s="170"/>
      <c r="OBP4684" s="170"/>
      <c r="OBQ4684" s="170"/>
      <c r="OBR4684" s="170"/>
      <c r="OBS4684" s="170"/>
      <c r="OBT4684" s="170"/>
      <c r="OBU4684" s="170"/>
      <c r="OBV4684" s="170"/>
      <c r="OBW4684" s="170"/>
      <c r="OBX4684" s="170"/>
      <c r="OBY4684" s="170"/>
      <c r="OBZ4684" s="170"/>
      <c r="OCA4684" s="170"/>
      <c r="OCB4684" s="170"/>
      <c r="OCC4684" s="170"/>
      <c r="OCD4684" s="170"/>
      <c r="OCE4684" s="170"/>
      <c r="OCF4684" s="170"/>
      <c r="OCG4684" s="170"/>
      <c r="OCH4684" s="170"/>
      <c r="OCI4684" s="170"/>
      <c r="OCJ4684" s="170"/>
      <c r="OCK4684" s="170"/>
      <c r="OCL4684" s="170"/>
      <c r="OCM4684" s="170"/>
      <c r="OCN4684" s="170"/>
      <c r="OCO4684" s="170"/>
      <c r="OCP4684" s="170"/>
      <c r="OCQ4684" s="170"/>
      <c r="OCR4684" s="170"/>
      <c r="OCS4684" s="170"/>
      <c r="OCT4684" s="170"/>
      <c r="OCU4684" s="170"/>
      <c r="OCV4684" s="170"/>
      <c r="OCW4684" s="170"/>
      <c r="OCX4684" s="170"/>
      <c r="OCY4684" s="170"/>
      <c r="OCZ4684" s="170"/>
      <c r="ODA4684" s="170"/>
      <c r="ODB4684" s="170"/>
      <c r="ODC4684" s="170"/>
      <c r="ODD4684" s="170"/>
      <c r="ODE4684" s="170"/>
      <c r="ODF4684" s="170"/>
      <c r="ODG4684" s="170"/>
      <c r="ODH4684" s="170"/>
      <c r="ODI4684" s="170"/>
      <c r="ODJ4684" s="170"/>
      <c r="ODK4684" s="170"/>
      <c r="ODL4684" s="170"/>
      <c r="ODM4684" s="170"/>
      <c r="ODN4684" s="170"/>
      <c r="ODO4684" s="170"/>
      <c r="ODP4684" s="170"/>
      <c r="ODQ4684" s="170"/>
      <c r="ODR4684" s="170"/>
      <c r="ODS4684" s="170"/>
      <c r="ODT4684" s="170"/>
      <c r="ODU4684" s="170"/>
      <c r="ODV4684" s="170"/>
      <c r="ODW4684" s="170"/>
      <c r="ODX4684" s="170"/>
      <c r="ODY4684" s="170"/>
      <c r="ODZ4684" s="170"/>
      <c r="OEA4684" s="170"/>
      <c r="OEB4684" s="170"/>
      <c r="OEC4684" s="170"/>
      <c r="OED4684" s="170"/>
      <c r="OEE4684" s="170"/>
      <c r="OEF4684" s="170"/>
      <c r="OEG4684" s="170"/>
      <c r="OEH4684" s="170"/>
      <c r="OEI4684" s="170"/>
      <c r="OEJ4684" s="170"/>
      <c r="OEK4684" s="170"/>
      <c r="OEL4684" s="170"/>
      <c r="OEM4684" s="170"/>
      <c r="OEN4684" s="170"/>
      <c r="OEO4684" s="170"/>
      <c r="OEP4684" s="170"/>
      <c r="OEQ4684" s="170"/>
      <c r="OER4684" s="170"/>
      <c r="OES4684" s="170"/>
      <c r="OET4684" s="170"/>
      <c r="OEU4684" s="170"/>
      <c r="OEV4684" s="170"/>
      <c r="OEW4684" s="170"/>
      <c r="OEX4684" s="170"/>
      <c r="OEY4684" s="170"/>
      <c r="OEZ4684" s="170"/>
      <c r="OFA4684" s="170"/>
      <c r="OFB4684" s="170"/>
      <c r="OFC4684" s="170"/>
      <c r="OFD4684" s="170"/>
      <c r="OFE4684" s="170"/>
      <c r="OFF4684" s="170"/>
      <c r="OFG4684" s="170"/>
      <c r="OFH4684" s="170"/>
      <c r="OFI4684" s="170"/>
      <c r="OFJ4684" s="170"/>
      <c r="OFK4684" s="170"/>
      <c r="OFL4684" s="170"/>
      <c r="OFM4684" s="170"/>
      <c r="OFN4684" s="170"/>
      <c r="OFO4684" s="170"/>
      <c r="OFP4684" s="170"/>
      <c r="OFQ4684" s="170"/>
      <c r="OFR4684" s="170"/>
      <c r="OFS4684" s="170"/>
      <c r="OFT4684" s="170"/>
      <c r="OFU4684" s="170"/>
      <c r="OFV4684" s="170"/>
      <c r="OFW4684" s="170"/>
      <c r="OFX4684" s="170"/>
      <c r="OFY4684" s="170"/>
      <c r="OFZ4684" s="170"/>
      <c r="OGA4684" s="170"/>
      <c r="OGB4684" s="170"/>
      <c r="OGC4684" s="170"/>
      <c r="OGD4684" s="170"/>
      <c r="OGE4684" s="170"/>
      <c r="OGF4684" s="170"/>
      <c r="OGG4684" s="170"/>
      <c r="OGH4684" s="170"/>
      <c r="OGI4684" s="170"/>
      <c r="OGJ4684" s="170"/>
      <c r="OGK4684" s="170"/>
      <c r="OGL4684" s="170"/>
      <c r="OGM4684" s="170"/>
      <c r="OGN4684" s="170"/>
      <c r="OGO4684" s="170"/>
      <c r="OGP4684" s="170"/>
      <c r="OGQ4684" s="170"/>
      <c r="OGR4684" s="170"/>
      <c r="OGS4684" s="170"/>
      <c r="OGT4684" s="170"/>
      <c r="OGU4684" s="170"/>
      <c r="OGV4684" s="170"/>
      <c r="OGW4684" s="170"/>
      <c r="OGX4684" s="170"/>
      <c r="OGY4684" s="170"/>
      <c r="OGZ4684" s="170"/>
      <c r="OHA4684" s="170"/>
      <c r="OHB4684" s="170"/>
      <c r="OHC4684" s="170"/>
      <c r="OHD4684" s="170"/>
      <c r="OHE4684" s="170"/>
      <c r="OHF4684" s="170"/>
      <c r="OHG4684" s="170"/>
      <c r="OHH4684" s="170"/>
      <c r="OHI4684" s="170"/>
      <c r="OHJ4684" s="170"/>
      <c r="OHK4684" s="170"/>
      <c r="OHL4684" s="170"/>
      <c r="OHM4684" s="170"/>
      <c r="OHN4684" s="170"/>
      <c r="OHO4684" s="170"/>
      <c r="OHP4684" s="170"/>
      <c r="OHQ4684" s="170"/>
      <c r="OHR4684" s="170"/>
      <c r="OHS4684" s="170"/>
      <c r="OHT4684" s="170"/>
      <c r="OHU4684" s="170"/>
      <c r="OHV4684" s="170"/>
      <c r="OHW4684" s="170"/>
      <c r="OHX4684" s="170"/>
      <c r="OHY4684" s="170"/>
      <c r="OHZ4684" s="170"/>
      <c r="OIA4684" s="170"/>
      <c r="OIB4684" s="170"/>
      <c r="OIC4684" s="170"/>
      <c r="OID4684" s="170"/>
      <c r="OIE4684" s="170"/>
      <c r="OIF4684" s="170"/>
      <c r="OIG4684" s="170"/>
      <c r="OIH4684" s="170"/>
      <c r="OII4684" s="170"/>
      <c r="OIJ4684" s="170"/>
      <c r="OIK4684" s="170"/>
      <c r="OIL4684" s="170"/>
      <c r="OIM4684" s="170"/>
      <c r="OIN4684" s="170"/>
      <c r="OIO4684" s="170"/>
      <c r="OIP4684" s="170"/>
      <c r="OIQ4684" s="170"/>
      <c r="OIR4684" s="170"/>
      <c r="OIS4684" s="170"/>
      <c r="OIT4684" s="170"/>
      <c r="OIU4684" s="170"/>
      <c r="OIV4684" s="170"/>
      <c r="OIW4684" s="170"/>
      <c r="OIX4684" s="170"/>
      <c r="OIY4684" s="170"/>
      <c r="OIZ4684" s="170"/>
      <c r="OJA4684" s="170"/>
      <c r="OJB4684" s="170"/>
      <c r="OJC4684" s="170"/>
      <c r="OJD4684" s="170"/>
      <c r="OJE4684" s="170"/>
      <c r="OJF4684" s="170"/>
      <c r="OJG4684" s="170"/>
      <c r="OJH4684" s="170"/>
      <c r="OJI4684" s="170"/>
      <c r="OJJ4684" s="170"/>
      <c r="OJK4684" s="170"/>
      <c r="OJL4684" s="170"/>
      <c r="OJM4684" s="170"/>
      <c r="OJN4684" s="170"/>
      <c r="OJO4684" s="170"/>
      <c r="OJP4684" s="170"/>
      <c r="OJQ4684" s="170"/>
      <c r="OJR4684" s="170"/>
      <c r="OJS4684" s="170"/>
      <c r="OJT4684" s="170"/>
      <c r="OJU4684" s="170"/>
      <c r="OJV4684" s="170"/>
      <c r="OJW4684" s="170"/>
      <c r="OJX4684" s="170"/>
      <c r="OJY4684" s="170"/>
      <c r="OJZ4684" s="170"/>
      <c r="OKA4684" s="170"/>
      <c r="OKB4684" s="170"/>
      <c r="OKC4684" s="170"/>
      <c r="OKD4684" s="170"/>
      <c r="OKE4684" s="170"/>
      <c r="OKF4684" s="170"/>
      <c r="OKG4684" s="170"/>
      <c r="OKH4684" s="170"/>
      <c r="OKI4684" s="170"/>
      <c r="OKJ4684" s="170"/>
      <c r="OKK4684" s="170"/>
      <c r="OKL4684" s="170"/>
      <c r="OKM4684" s="170"/>
      <c r="OKN4684" s="170"/>
      <c r="OKO4684" s="170"/>
      <c r="OKP4684" s="170"/>
      <c r="OKQ4684" s="170"/>
      <c r="OKR4684" s="170"/>
      <c r="OKS4684" s="170"/>
      <c r="OKT4684" s="170"/>
      <c r="OKU4684" s="170"/>
      <c r="OKV4684" s="170"/>
      <c r="OKW4684" s="170"/>
      <c r="OKX4684" s="170"/>
      <c r="OKY4684" s="170"/>
      <c r="OKZ4684" s="170"/>
      <c r="OLA4684" s="170"/>
      <c r="OLB4684" s="170"/>
      <c r="OLC4684" s="170"/>
      <c r="OLD4684" s="170"/>
      <c r="OLE4684" s="170"/>
      <c r="OLF4684" s="170"/>
      <c r="OLG4684" s="170"/>
      <c r="OLH4684" s="170"/>
      <c r="OLI4684" s="170"/>
      <c r="OLJ4684" s="170"/>
      <c r="OLK4684" s="170"/>
      <c r="OLL4684" s="170"/>
      <c r="OLM4684" s="170"/>
      <c r="OLN4684" s="170"/>
      <c r="OLO4684" s="170"/>
      <c r="OLP4684" s="170"/>
      <c r="OLQ4684" s="170"/>
      <c r="OLR4684" s="170"/>
      <c r="OLS4684" s="170"/>
      <c r="OLT4684" s="170"/>
      <c r="OLU4684" s="170"/>
      <c r="OLV4684" s="170"/>
      <c r="OLW4684" s="170"/>
      <c r="OLX4684" s="170"/>
      <c r="OLY4684" s="170"/>
      <c r="OLZ4684" s="170"/>
      <c r="OMA4684" s="170"/>
      <c r="OMB4684" s="170"/>
      <c r="OMC4684" s="170"/>
      <c r="OMD4684" s="170"/>
      <c r="OME4684" s="170"/>
      <c r="OMF4684" s="170"/>
      <c r="OMG4684" s="170"/>
      <c r="OMH4684" s="170"/>
      <c r="OMI4684" s="170"/>
      <c r="OMJ4684" s="170"/>
      <c r="OMK4684" s="170"/>
      <c r="OML4684" s="170"/>
      <c r="OMM4684" s="170"/>
      <c r="OMN4684" s="170"/>
      <c r="OMO4684" s="170"/>
      <c r="OMP4684" s="170"/>
      <c r="OMQ4684" s="170"/>
      <c r="OMR4684" s="170"/>
      <c r="OMS4684" s="170"/>
      <c r="OMT4684" s="170"/>
      <c r="OMU4684" s="170"/>
      <c r="OMV4684" s="170"/>
      <c r="OMW4684" s="170"/>
      <c r="OMX4684" s="170"/>
      <c r="OMY4684" s="170"/>
      <c r="OMZ4684" s="170"/>
      <c r="ONA4684" s="170"/>
      <c r="ONB4684" s="170"/>
      <c r="ONC4684" s="170"/>
      <c r="OND4684" s="170"/>
      <c r="ONE4684" s="170"/>
      <c r="ONF4684" s="170"/>
      <c r="ONG4684" s="170"/>
      <c r="ONH4684" s="170"/>
      <c r="ONI4684" s="170"/>
      <c r="ONJ4684" s="170"/>
      <c r="ONK4684" s="170"/>
      <c r="ONL4684" s="170"/>
      <c r="ONM4684" s="170"/>
      <c r="ONN4684" s="170"/>
      <c r="ONO4684" s="170"/>
      <c r="ONP4684" s="170"/>
      <c r="ONQ4684" s="170"/>
      <c r="ONR4684" s="170"/>
      <c r="ONS4684" s="170"/>
      <c r="ONT4684" s="170"/>
      <c r="ONU4684" s="170"/>
      <c r="ONV4684" s="170"/>
      <c r="ONW4684" s="170"/>
      <c r="ONX4684" s="170"/>
      <c r="ONY4684" s="170"/>
      <c r="ONZ4684" s="170"/>
      <c r="OOA4684" s="170"/>
      <c r="OOB4684" s="170"/>
      <c r="OOC4684" s="170"/>
      <c r="OOD4684" s="170"/>
      <c r="OOE4684" s="170"/>
      <c r="OOF4684" s="170"/>
      <c r="OOG4684" s="170"/>
      <c r="OOH4684" s="170"/>
      <c r="OOI4684" s="170"/>
      <c r="OOJ4684" s="170"/>
      <c r="OOK4684" s="170"/>
      <c r="OOL4684" s="170"/>
      <c r="OOM4684" s="170"/>
      <c r="OON4684" s="170"/>
      <c r="OOO4684" s="170"/>
      <c r="OOP4684" s="170"/>
      <c r="OOQ4684" s="170"/>
      <c r="OOR4684" s="170"/>
      <c r="OOS4684" s="170"/>
      <c r="OOT4684" s="170"/>
      <c r="OOU4684" s="170"/>
      <c r="OOV4684" s="170"/>
      <c r="OOW4684" s="170"/>
      <c r="OOX4684" s="170"/>
      <c r="OOY4684" s="170"/>
      <c r="OOZ4684" s="170"/>
      <c r="OPA4684" s="170"/>
      <c r="OPB4684" s="170"/>
      <c r="OPC4684" s="170"/>
      <c r="OPD4684" s="170"/>
      <c r="OPE4684" s="170"/>
      <c r="OPF4684" s="170"/>
      <c r="OPG4684" s="170"/>
      <c r="OPH4684" s="170"/>
      <c r="OPI4684" s="170"/>
      <c r="OPJ4684" s="170"/>
      <c r="OPK4684" s="170"/>
      <c r="OPL4684" s="170"/>
      <c r="OPM4684" s="170"/>
      <c r="OPN4684" s="170"/>
      <c r="OPO4684" s="170"/>
      <c r="OPP4684" s="170"/>
      <c r="OPQ4684" s="170"/>
      <c r="OPR4684" s="170"/>
      <c r="OPS4684" s="170"/>
      <c r="OPT4684" s="170"/>
      <c r="OPU4684" s="170"/>
      <c r="OPV4684" s="170"/>
      <c r="OPW4684" s="170"/>
      <c r="OPX4684" s="170"/>
      <c r="OPY4684" s="170"/>
      <c r="OPZ4684" s="170"/>
      <c r="OQA4684" s="170"/>
      <c r="OQB4684" s="170"/>
      <c r="OQC4684" s="170"/>
      <c r="OQD4684" s="170"/>
      <c r="OQE4684" s="170"/>
      <c r="OQF4684" s="170"/>
      <c r="OQG4684" s="170"/>
      <c r="OQH4684" s="170"/>
      <c r="OQI4684" s="170"/>
      <c r="OQJ4684" s="170"/>
      <c r="OQK4684" s="170"/>
      <c r="OQL4684" s="170"/>
      <c r="OQM4684" s="170"/>
      <c r="OQN4684" s="170"/>
      <c r="OQO4684" s="170"/>
      <c r="OQP4684" s="170"/>
      <c r="OQQ4684" s="170"/>
      <c r="OQR4684" s="170"/>
      <c r="OQS4684" s="170"/>
      <c r="OQT4684" s="170"/>
      <c r="OQU4684" s="170"/>
      <c r="OQV4684" s="170"/>
      <c r="OQW4684" s="170"/>
      <c r="OQX4684" s="170"/>
      <c r="OQY4684" s="170"/>
      <c r="OQZ4684" s="170"/>
      <c r="ORA4684" s="170"/>
      <c r="ORB4684" s="170"/>
      <c r="ORC4684" s="170"/>
      <c r="ORD4684" s="170"/>
      <c r="ORE4684" s="170"/>
      <c r="ORF4684" s="170"/>
      <c r="ORG4684" s="170"/>
      <c r="ORH4684" s="170"/>
      <c r="ORI4684" s="170"/>
      <c r="ORJ4684" s="170"/>
      <c r="ORK4684" s="170"/>
      <c r="ORL4684" s="170"/>
      <c r="ORM4684" s="170"/>
      <c r="ORN4684" s="170"/>
      <c r="ORO4684" s="170"/>
      <c r="ORP4684" s="170"/>
      <c r="ORQ4684" s="170"/>
      <c r="ORR4684" s="170"/>
      <c r="ORS4684" s="170"/>
      <c r="ORT4684" s="170"/>
      <c r="ORU4684" s="170"/>
      <c r="ORV4684" s="170"/>
      <c r="ORW4684" s="170"/>
      <c r="ORX4684" s="170"/>
      <c r="ORY4684" s="170"/>
      <c r="ORZ4684" s="170"/>
      <c r="OSA4684" s="170"/>
      <c r="OSB4684" s="170"/>
      <c r="OSC4684" s="170"/>
      <c r="OSD4684" s="170"/>
      <c r="OSE4684" s="170"/>
      <c r="OSF4684" s="170"/>
      <c r="OSG4684" s="170"/>
      <c r="OSH4684" s="170"/>
      <c r="OSI4684" s="170"/>
      <c r="OSJ4684" s="170"/>
      <c r="OSK4684" s="170"/>
      <c r="OSL4684" s="170"/>
      <c r="OSM4684" s="170"/>
      <c r="OSN4684" s="170"/>
      <c r="OSO4684" s="170"/>
      <c r="OSP4684" s="170"/>
      <c r="OSQ4684" s="170"/>
      <c r="OSR4684" s="170"/>
      <c r="OSS4684" s="170"/>
      <c r="OST4684" s="170"/>
      <c r="OSU4684" s="170"/>
      <c r="OSV4684" s="170"/>
      <c r="OSW4684" s="170"/>
      <c r="OSX4684" s="170"/>
      <c r="OSY4684" s="170"/>
      <c r="OSZ4684" s="170"/>
      <c r="OTA4684" s="170"/>
      <c r="OTB4684" s="170"/>
      <c r="OTC4684" s="170"/>
      <c r="OTD4684" s="170"/>
      <c r="OTE4684" s="170"/>
      <c r="OTF4684" s="170"/>
      <c r="OTG4684" s="170"/>
      <c r="OTH4684" s="170"/>
      <c r="OTI4684" s="170"/>
      <c r="OTJ4684" s="170"/>
      <c r="OTK4684" s="170"/>
      <c r="OTL4684" s="170"/>
      <c r="OTM4684" s="170"/>
      <c r="OTN4684" s="170"/>
      <c r="OTO4684" s="170"/>
      <c r="OTP4684" s="170"/>
      <c r="OTQ4684" s="170"/>
      <c r="OTR4684" s="170"/>
      <c r="OTS4684" s="170"/>
      <c r="OTT4684" s="170"/>
      <c r="OTU4684" s="170"/>
      <c r="OTV4684" s="170"/>
      <c r="OTW4684" s="170"/>
      <c r="OTX4684" s="170"/>
      <c r="OTY4684" s="170"/>
      <c r="OTZ4684" s="170"/>
      <c r="OUA4684" s="170"/>
      <c r="OUB4684" s="170"/>
      <c r="OUC4684" s="170"/>
      <c r="OUD4684" s="170"/>
      <c r="OUE4684" s="170"/>
      <c r="OUF4684" s="170"/>
      <c r="OUG4684" s="170"/>
      <c r="OUH4684" s="170"/>
      <c r="OUI4684" s="170"/>
      <c r="OUJ4684" s="170"/>
      <c r="OUK4684" s="170"/>
      <c r="OUL4684" s="170"/>
      <c r="OUM4684" s="170"/>
      <c r="OUN4684" s="170"/>
      <c r="OUO4684" s="170"/>
      <c r="OUP4684" s="170"/>
      <c r="OUQ4684" s="170"/>
      <c r="OUR4684" s="170"/>
      <c r="OUS4684" s="170"/>
      <c r="OUT4684" s="170"/>
      <c r="OUU4684" s="170"/>
      <c r="OUV4684" s="170"/>
      <c r="OUW4684" s="170"/>
      <c r="OUX4684" s="170"/>
      <c r="OUY4684" s="170"/>
      <c r="OUZ4684" s="170"/>
      <c r="OVA4684" s="170"/>
      <c r="OVB4684" s="170"/>
      <c r="OVC4684" s="170"/>
      <c r="OVD4684" s="170"/>
      <c r="OVE4684" s="170"/>
      <c r="OVF4684" s="170"/>
      <c r="OVG4684" s="170"/>
      <c r="OVH4684" s="170"/>
      <c r="OVI4684" s="170"/>
      <c r="OVJ4684" s="170"/>
      <c r="OVK4684" s="170"/>
      <c r="OVL4684" s="170"/>
      <c r="OVM4684" s="170"/>
      <c r="OVN4684" s="170"/>
      <c r="OVO4684" s="170"/>
      <c r="OVP4684" s="170"/>
      <c r="OVQ4684" s="170"/>
      <c r="OVR4684" s="170"/>
      <c r="OVS4684" s="170"/>
      <c r="OVT4684" s="170"/>
      <c r="OVU4684" s="170"/>
      <c r="OVV4684" s="170"/>
      <c r="OVW4684" s="170"/>
      <c r="OVX4684" s="170"/>
      <c r="OVY4684" s="170"/>
      <c r="OVZ4684" s="170"/>
      <c r="OWA4684" s="170"/>
      <c r="OWB4684" s="170"/>
      <c r="OWC4684" s="170"/>
      <c r="OWD4684" s="170"/>
      <c r="OWE4684" s="170"/>
      <c r="OWF4684" s="170"/>
      <c r="OWG4684" s="170"/>
      <c r="OWH4684" s="170"/>
      <c r="OWI4684" s="170"/>
      <c r="OWJ4684" s="170"/>
      <c r="OWK4684" s="170"/>
      <c r="OWL4684" s="170"/>
      <c r="OWM4684" s="170"/>
      <c r="OWN4684" s="170"/>
      <c r="OWO4684" s="170"/>
      <c r="OWP4684" s="170"/>
      <c r="OWQ4684" s="170"/>
      <c r="OWR4684" s="170"/>
      <c r="OWS4684" s="170"/>
      <c r="OWT4684" s="170"/>
      <c r="OWU4684" s="170"/>
      <c r="OWV4684" s="170"/>
      <c r="OWW4684" s="170"/>
      <c r="OWX4684" s="170"/>
      <c r="OWY4684" s="170"/>
      <c r="OWZ4684" s="170"/>
      <c r="OXA4684" s="170"/>
      <c r="OXB4684" s="170"/>
      <c r="OXC4684" s="170"/>
      <c r="OXD4684" s="170"/>
      <c r="OXE4684" s="170"/>
      <c r="OXF4684" s="170"/>
      <c r="OXG4684" s="170"/>
      <c r="OXH4684" s="170"/>
      <c r="OXI4684" s="170"/>
      <c r="OXJ4684" s="170"/>
      <c r="OXK4684" s="170"/>
      <c r="OXL4684" s="170"/>
      <c r="OXM4684" s="170"/>
      <c r="OXN4684" s="170"/>
      <c r="OXO4684" s="170"/>
      <c r="OXP4684" s="170"/>
      <c r="OXQ4684" s="170"/>
      <c r="OXR4684" s="170"/>
      <c r="OXS4684" s="170"/>
      <c r="OXT4684" s="170"/>
      <c r="OXU4684" s="170"/>
      <c r="OXV4684" s="170"/>
      <c r="OXW4684" s="170"/>
      <c r="OXX4684" s="170"/>
      <c r="OXY4684" s="170"/>
      <c r="OXZ4684" s="170"/>
      <c r="OYA4684" s="170"/>
      <c r="OYB4684" s="170"/>
      <c r="OYC4684" s="170"/>
      <c r="OYD4684" s="170"/>
      <c r="OYE4684" s="170"/>
      <c r="OYF4684" s="170"/>
      <c r="OYG4684" s="170"/>
      <c r="OYH4684" s="170"/>
      <c r="OYI4684" s="170"/>
      <c r="OYJ4684" s="170"/>
      <c r="OYK4684" s="170"/>
      <c r="OYL4684" s="170"/>
      <c r="OYM4684" s="170"/>
      <c r="OYN4684" s="170"/>
      <c r="OYO4684" s="170"/>
      <c r="OYP4684" s="170"/>
      <c r="OYQ4684" s="170"/>
      <c r="OYR4684" s="170"/>
      <c r="OYS4684" s="170"/>
      <c r="OYT4684" s="170"/>
      <c r="OYU4684" s="170"/>
      <c r="OYV4684" s="170"/>
      <c r="OYW4684" s="170"/>
      <c r="OYX4684" s="170"/>
      <c r="OYY4684" s="170"/>
      <c r="OYZ4684" s="170"/>
      <c r="OZA4684" s="170"/>
      <c r="OZB4684" s="170"/>
      <c r="OZC4684" s="170"/>
      <c r="OZD4684" s="170"/>
      <c r="OZE4684" s="170"/>
      <c r="OZF4684" s="170"/>
      <c r="OZG4684" s="170"/>
      <c r="OZH4684" s="170"/>
      <c r="OZI4684" s="170"/>
      <c r="OZJ4684" s="170"/>
      <c r="OZK4684" s="170"/>
      <c r="OZL4684" s="170"/>
      <c r="OZM4684" s="170"/>
      <c r="OZN4684" s="170"/>
      <c r="OZO4684" s="170"/>
      <c r="OZP4684" s="170"/>
      <c r="OZQ4684" s="170"/>
      <c r="OZR4684" s="170"/>
      <c r="OZS4684" s="170"/>
      <c r="OZT4684" s="170"/>
      <c r="OZU4684" s="170"/>
      <c r="OZV4684" s="170"/>
      <c r="OZW4684" s="170"/>
      <c r="OZX4684" s="170"/>
      <c r="OZY4684" s="170"/>
      <c r="OZZ4684" s="170"/>
      <c r="PAA4684" s="170"/>
      <c r="PAB4684" s="170"/>
      <c r="PAC4684" s="170"/>
      <c r="PAD4684" s="170"/>
      <c r="PAE4684" s="170"/>
      <c r="PAF4684" s="170"/>
      <c r="PAG4684" s="170"/>
      <c r="PAH4684" s="170"/>
      <c r="PAI4684" s="170"/>
      <c r="PAJ4684" s="170"/>
      <c r="PAK4684" s="170"/>
      <c r="PAL4684" s="170"/>
      <c r="PAM4684" s="170"/>
      <c r="PAN4684" s="170"/>
      <c r="PAO4684" s="170"/>
      <c r="PAP4684" s="170"/>
      <c r="PAQ4684" s="170"/>
      <c r="PAR4684" s="170"/>
      <c r="PAS4684" s="170"/>
      <c r="PAT4684" s="170"/>
      <c r="PAU4684" s="170"/>
      <c r="PAV4684" s="170"/>
      <c r="PAW4684" s="170"/>
      <c r="PAX4684" s="170"/>
      <c r="PAY4684" s="170"/>
      <c r="PAZ4684" s="170"/>
      <c r="PBA4684" s="170"/>
      <c r="PBB4684" s="170"/>
      <c r="PBC4684" s="170"/>
      <c r="PBD4684" s="170"/>
      <c r="PBE4684" s="170"/>
      <c r="PBF4684" s="170"/>
      <c r="PBG4684" s="170"/>
      <c r="PBH4684" s="170"/>
      <c r="PBI4684" s="170"/>
      <c r="PBJ4684" s="170"/>
      <c r="PBK4684" s="170"/>
      <c r="PBL4684" s="170"/>
      <c r="PBM4684" s="170"/>
      <c r="PBN4684" s="170"/>
      <c r="PBO4684" s="170"/>
      <c r="PBP4684" s="170"/>
      <c r="PBQ4684" s="170"/>
      <c r="PBR4684" s="170"/>
      <c r="PBS4684" s="170"/>
      <c r="PBT4684" s="170"/>
      <c r="PBU4684" s="170"/>
      <c r="PBV4684" s="170"/>
      <c r="PBW4684" s="170"/>
      <c r="PBX4684" s="170"/>
      <c r="PBY4684" s="170"/>
      <c r="PBZ4684" s="170"/>
      <c r="PCA4684" s="170"/>
      <c r="PCB4684" s="170"/>
      <c r="PCC4684" s="170"/>
      <c r="PCD4684" s="170"/>
      <c r="PCE4684" s="170"/>
      <c r="PCF4684" s="170"/>
      <c r="PCG4684" s="170"/>
      <c r="PCH4684" s="170"/>
      <c r="PCI4684" s="170"/>
      <c r="PCJ4684" s="170"/>
      <c r="PCK4684" s="170"/>
      <c r="PCL4684" s="170"/>
      <c r="PCM4684" s="170"/>
      <c r="PCN4684" s="170"/>
      <c r="PCO4684" s="170"/>
      <c r="PCP4684" s="170"/>
      <c r="PCQ4684" s="170"/>
      <c r="PCR4684" s="170"/>
      <c r="PCS4684" s="170"/>
      <c r="PCT4684" s="170"/>
      <c r="PCU4684" s="170"/>
      <c r="PCV4684" s="170"/>
      <c r="PCW4684" s="170"/>
      <c r="PCX4684" s="170"/>
      <c r="PCY4684" s="170"/>
      <c r="PCZ4684" s="170"/>
      <c r="PDA4684" s="170"/>
      <c r="PDB4684" s="170"/>
      <c r="PDC4684" s="170"/>
      <c r="PDD4684" s="170"/>
      <c r="PDE4684" s="170"/>
      <c r="PDF4684" s="170"/>
      <c r="PDG4684" s="170"/>
      <c r="PDH4684" s="170"/>
      <c r="PDI4684" s="170"/>
      <c r="PDJ4684" s="170"/>
      <c r="PDK4684" s="170"/>
      <c r="PDL4684" s="170"/>
      <c r="PDM4684" s="170"/>
      <c r="PDN4684" s="170"/>
      <c r="PDO4684" s="170"/>
      <c r="PDP4684" s="170"/>
      <c r="PDQ4684" s="170"/>
      <c r="PDR4684" s="170"/>
      <c r="PDS4684" s="170"/>
      <c r="PDT4684" s="170"/>
      <c r="PDU4684" s="170"/>
      <c r="PDV4684" s="170"/>
      <c r="PDW4684" s="170"/>
      <c r="PDX4684" s="170"/>
      <c r="PDY4684" s="170"/>
      <c r="PDZ4684" s="170"/>
      <c r="PEA4684" s="170"/>
      <c r="PEB4684" s="170"/>
      <c r="PEC4684" s="170"/>
      <c r="PED4684" s="170"/>
      <c r="PEE4684" s="170"/>
      <c r="PEF4684" s="170"/>
      <c r="PEG4684" s="170"/>
      <c r="PEH4684" s="170"/>
      <c r="PEI4684" s="170"/>
      <c r="PEJ4684" s="170"/>
      <c r="PEK4684" s="170"/>
      <c r="PEL4684" s="170"/>
      <c r="PEM4684" s="170"/>
      <c r="PEN4684" s="170"/>
      <c r="PEO4684" s="170"/>
      <c r="PEP4684" s="170"/>
      <c r="PEQ4684" s="170"/>
      <c r="PER4684" s="170"/>
      <c r="PES4684" s="170"/>
      <c r="PET4684" s="170"/>
      <c r="PEU4684" s="170"/>
      <c r="PEV4684" s="170"/>
      <c r="PEW4684" s="170"/>
      <c r="PEX4684" s="170"/>
      <c r="PEY4684" s="170"/>
      <c r="PEZ4684" s="170"/>
      <c r="PFA4684" s="170"/>
      <c r="PFB4684" s="170"/>
      <c r="PFC4684" s="170"/>
      <c r="PFD4684" s="170"/>
      <c r="PFE4684" s="170"/>
      <c r="PFF4684" s="170"/>
      <c r="PFG4684" s="170"/>
      <c r="PFH4684" s="170"/>
      <c r="PFI4684" s="170"/>
      <c r="PFJ4684" s="170"/>
      <c r="PFK4684" s="170"/>
      <c r="PFL4684" s="170"/>
      <c r="PFM4684" s="170"/>
      <c r="PFN4684" s="170"/>
      <c r="PFO4684" s="170"/>
      <c r="PFP4684" s="170"/>
      <c r="PFQ4684" s="170"/>
      <c r="PFR4684" s="170"/>
      <c r="PFS4684" s="170"/>
      <c r="PFT4684" s="170"/>
      <c r="PFU4684" s="170"/>
      <c r="PFV4684" s="170"/>
      <c r="PFW4684" s="170"/>
      <c r="PFX4684" s="170"/>
      <c r="PFY4684" s="170"/>
      <c r="PFZ4684" s="170"/>
      <c r="PGA4684" s="170"/>
      <c r="PGB4684" s="170"/>
      <c r="PGC4684" s="170"/>
      <c r="PGD4684" s="170"/>
      <c r="PGE4684" s="170"/>
      <c r="PGF4684" s="170"/>
      <c r="PGG4684" s="170"/>
      <c r="PGH4684" s="170"/>
      <c r="PGI4684" s="170"/>
      <c r="PGJ4684" s="170"/>
      <c r="PGK4684" s="170"/>
      <c r="PGL4684" s="170"/>
      <c r="PGM4684" s="170"/>
      <c r="PGN4684" s="170"/>
      <c r="PGO4684" s="170"/>
      <c r="PGP4684" s="170"/>
      <c r="PGQ4684" s="170"/>
      <c r="PGR4684" s="170"/>
      <c r="PGS4684" s="170"/>
      <c r="PGT4684" s="170"/>
      <c r="PGU4684" s="170"/>
      <c r="PGV4684" s="170"/>
      <c r="PGW4684" s="170"/>
      <c r="PGX4684" s="170"/>
      <c r="PGY4684" s="170"/>
      <c r="PGZ4684" s="170"/>
      <c r="PHA4684" s="170"/>
      <c r="PHB4684" s="170"/>
      <c r="PHC4684" s="170"/>
      <c r="PHD4684" s="170"/>
      <c r="PHE4684" s="170"/>
      <c r="PHF4684" s="170"/>
      <c r="PHG4684" s="170"/>
      <c r="PHH4684" s="170"/>
      <c r="PHI4684" s="170"/>
      <c r="PHJ4684" s="170"/>
      <c r="PHK4684" s="170"/>
      <c r="PHL4684" s="170"/>
      <c r="PHM4684" s="170"/>
      <c r="PHN4684" s="170"/>
      <c r="PHO4684" s="170"/>
      <c r="PHP4684" s="170"/>
      <c r="PHQ4684" s="170"/>
      <c r="PHR4684" s="170"/>
      <c r="PHS4684" s="170"/>
      <c r="PHT4684" s="170"/>
      <c r="PHU4684" s="170"/>
      <c r="PHV4684" s="170"/>
      <c r="PHW4684" s="170"/>
      <c r="PHX4684" s="170"/>
      <c r="PHY4684" s="170"/>
      <c r="PHZ4684" s="170"/>
      <c r="PIA4684" s="170"/>
      <c r="PIB4684" s="170"/>
      <c r="PIC4684" s="170"/>
      <c r="PID4684" s="170"/>
      <c r="PIE4684" s="170"/>
      <c r="PIF4684" s="170"/>
      <c r="PIG4684" s="170"/>
      <c r="PIH4684" s="170"/>
      <c r="PII4684" s="170"/>
      <c r="PIJ4684" s="170"/>
      <c r="PIK4684" s="170"/>
      <c r="PIL4684" s="170"/>
      <c r="PIM4684" s="170"/>
      <c r="PIN4684" s="170"/>
      <c r="PIO4684" s="170"/>
      <c r="PIP4684" s="170"/>
      <c r="PIQ4684" s="170"/>
      <c r="PIR4684" s="170"/>
      <c r="PIS4684" s="170"/>
      <c r="PIT4684" s="170"/>
      <c r="PIU4684" s="170"/>
      <c r="PIV4684" s="170"/>
      <c r="PIW4684" s="170"/>
      <c r="PIX4684" s="170"/>
      <c r="PIY4684" s="170"/>
      <c r="PIZ4684" s="170"/>
      <c r="PJA4684" s="170"/>
      <c r="PJB4684" s="170"/>
      <c r="PJC4684" s="170"/>
      <c r="PJD4684" s="170"/>
      <c r="PJE4684" s="170"/>
      <c r="PJF4684" s="170"/>
      <c r="PJG4684" s="170"/>
      <c r="PJH4684" s="170"/>
      <c r="PJI4684" s="170"/>
      <c r="PJJ4684" s="170"/>
      <c r="PJK4684" s="170"/>
      <c r="PJL4684" s="170"/>
      <c r="PJM4684" s="170"/>
      <c r="PJN4684" s="170"/>
      <c r="PJO4684" s="170"/>
      <c r="PJP4684" s="170"/>
      <c r="PJQ4684" s="170"/>
      <c r="PJR4684" s="170"/>
      <c r="PJS4684" s="170"/>
      <c r="PJT4684" s="170"/>
      <c r="PJU4684" s="170"/>
      <c r="PJV4684" s="170"/>
      <c r="PJW4684" s="170"/>
      <c r="PJX4684" s="170"/>
      <c r="PJY4684" s="170"/>
      <c r="PJZ4684" s="170"/>
      <c r="PKA4684" s="170"/>
      <c r="PKB4684" s="170"/>
      <c r="PKC4684" s="170"/>
      <c r="PKD4684" s="170"/>
      <c r="PKE4684" s="170"/>
      <c r="PKF4684" s="170"/>
      <c r="PKG4684" s="170"/>
      <c r="PKH4684" s="170"/>
      <c r="PKI4684" s="170"/>
      <c r="PKJ4684" s="170"/>
      <c r="PKK4684" s="170"/>
      <c r="PKL4684" s="170"/>
      <c r="PKM4684" s="170"/>
      <c r="PKN4684" s="170"/>
      <c r="PKO4684" s="170"/>
      <c r="PKP4684" s="170"/>
      <c r="PKQ4684" s="170"/>
      <c r="PKR4684" s="170"/>
      <c r="PKS4684" s="170"/>
      <c r="PKT4684" s="170"/>
      <c r="PKU4684" s="170"/>
      <c r="PKV4684" s="170"/>
      <c r="PKW4684" s="170"/>
      <c r="PKX4684" s="170"/>
      <c r="PKY4684" s="170"/>
      <c r="PKZ4684" s="170"/>
      <c r="PLA4684" s="170"/>
      <c r="PLB4684" s="170"/>
      <c r="PLC4684" s="170"/>
      <c r="PLD4684" s="170"/>
      <c r="PLE4684" s="170"/>
      <c r="PLF4684" s="170"/>
      <c r="PLG4684" s="170"/>
      <c r="PLH4684" s="170"/>
      <c r="PLI4684" s="170"/>
      <c r="PLJ4684" s="170"/>
      <c r="PLK4684" s="170"/>
      <c r="PLL4684" s="170"/>
      <c r="PLM4684" s="170"/>
      <c r="PLN4684" s="170"/>
      <c r="PLO4684" s="170"/>
      <c r="PLP4684" s="170"/>
      <c r="PLQ4684" s="170"/>
      <c r="PLR4684" s="170"/>
      <c r="PLS4684" s="170"/>
      <c r="PLT4684" s="170"/>
      <c r="PLU4684" s="170"/>
      <c r="PLV4684" s="170"/>
      <c r="PLW4684" s="170"/>
      <c r="PLX4684" s="170"/>
      <c r="PLY4684" s="170"/>
      <c r="PLZ4684" s="170"/>
      <c r="PMA4684" s="170"/>
      <c r="PMB4684" s="170"/>
      <c r="PMC4684" s="170"/>
      <c r="PMD4684" s="170"/>
      <c r="PME4684" s="170"/>
      <c r="PMF4684" s="170"/>
      <c r="PMG4684" s="170"/>
      <c r="PMH4684" s="170"/>
      <c r="PMI4684" s="170"/>
      <c r="PMJ4684" s="170"/>
      <c r="PMK4684" s="170"/>
      <c r="PML4684" s="170"/>
      <c r="PMM4684" s="170"/>
      <c r="PMN4684" s="170"/>
      <c r="PMO4684" s="170"/>
      <c r="PMP4684" s="170"/>
      <c r="PMQ4684" s="170"/>
      <c r="PMR4684" s="170"/>
      <c r="PMS4684" s="170"/>
      <c r="PMT4684" s="170"/>
      <c r="PMU4684" s="170"/>
      <c r="PMV4684" s="170"/>
      <c r="PMW4684" s="170"/>
      <c r="PMX4684" s="170"/>
      <c r="PMY4684" s="170"/>
      <c r="PMZ4684" s="170"/>
      <c r="PNA4684" s="170"/>
      <c r="PNB4684" s="170"/>
      <c r="PNC4684" s="170"/>
      <c r="PND4684" s="170"/>
      <c r="PNE4684" s="170"/>
      <c r="PNF4684" s="170"/>
      <c r="PNG4684" s="170"/>
      <c r="PNH4684" s="170"/>
      <c r="PNI4684" s="170"/>
      <c r="PNJ4684" s="170"/>
      <c r="PNK4684" s="170"/>
      <c r="PNL4684" s="170"/>
      <c r="PNM4684" s="170"/>
      <c r="PNN4684" s="170"/>
      <c r="PNO4684" s="170"/>
      <c r="PNP4684" s="170"/>
      <c r="PNQ4684" s="170"/>
      <c r="PNR4684" s="170"/>
      <c r="PNS4684" s="170"/>
      <c r="PNT4684" s="170"/>
      <c r="PNU4684" s="170"/>
      <c r="PNV4684" s="170"/>
      <c r="PNW4684" s="170"/>
      <c r="PNX4684" s="170"/>
      <c r="PNY4684" s="170"/>
      <c r="PNZ4684" s="170"/>
      <c r="POA4684" s="170"/>
      <c r="POB4684" s="170"/>
      <c r="POC4684" s="170"/>
      <c r="POD4684" s="170"/>
      <c r="POE4684" s="170"/>
      <c r="POF4684" s="170"/>
      <c r="POG4684" s="170"/>
      <c r="POH4684" s="170"/>
      <c r="POI4684" s="170"/>
      <c r="POJ4684" s="170"/>
      <c r="POK4684" s="170"/>
      <c r="POL4684" s="170"/>
      <c r="POM4684" s="170"/>
      <c r="PON4684" s="170"/>
      <c r="POO4684" s="170"/>
      <c r="POP4684" s="170"/>
      <c r="POQ4684" s="170"/>
      <c r="POR4684" s="170"/>
      <c r="POS4684" s="170"/>
      <c r="POT4684" s="170"/>
      <c r="POU4684" s="170"/>
      <c r="POV4684" s="170"/>
      <c r="POW4684" s="170"/>
      <c r="POX4684" s="170"/>
      <c r="POY4684" s="170"/>
      <c r="POZ4684" s="170"/>
      <c r="PPA4684" s="170"/>
      <c r="PPB4684" s="170"/>
      <c r="PPC4684" s="170"/>
      <c r="PPD4684" s="170"/>
      <c r="PPE4684" s="170"/>
      <c r="PPF4684" s="170"/>
      <c r="PPG4684" s="170"/>
      <c r="PPH4684" s="170"/>
      <c r="PPI4684" s="170"/>
      <c r="PPJ4684" s="170"/>
      <c r="PPK4684" s="170"/>
      <c r="PPL4684" s="170"/>
      <c r="PPM4684" s="170"/>
      <c r="PPN4684" s="170"/>
      <c r="PPO4684" s="170"/>
      <c r="PPP4684" s="170"/>
      <c r="PPQ4684" s="170"/>
      <c r="PPR4684" s="170"/>
      <c r="PPS4684" s="170"/>
      <c r="PPT4684" s="170"/>
      <c r="PPU4684" s="170"/>
      <c r="PPV4684" s="170"/>
      <c r="PPW4684" s="170"/>
      <c r="PPX4684" s="170"/>
      <c r="PPY4684" s="170"/>
      <c r="PPZ4684" s="170"/>
      <c r="PQA4684" s="170"/>
      <c r="PQB4684" s="170"/>
      <c r="PQC4684" s="170"/>
      <c r="PQD4684" s="170"/>
      <c r="PQE4684" s="170"/>
      <c r="PQF4684" s="170"/>
      <c r="PQG4684" s="170"/>
      <c r="PQH4684" s="170"/>
      <c r="PQI4684" s="170"/>
      <c r="PQJ4684" s="170"/>
      <c r="PQK4684" s="170"/>
      <c r="PQL4684" s="170"/>
      <c r="PQM4684" s="170"/>
      <c r="PQN4684" s="170"/>
      <c r="PQO4684" s="170"/>
      <c r="PQP4684" s="170"/>
      <c r="PQQ4684" s="170"/>
      <c r="PQR4684" s="170"/>
      <c r="PQS4684" s="170"/>
      <c r="PQT4684" s="170"/>
      <c r="PQU4684" s="170"/>
      <c r="PQV4684" s="170"/>
      <c r="PQW4684" s="170"/>
      <c r="PQX4684" s="170"/>
      <c r="PQY4684" s="170"/>
      <c r="PQZ4684" s="170"/>
      <c r="PRA4684" s="170"/>
      <c r="PRB4684" s="170"/>
      <c r="PRC4684" s="170"/>
      <c r="PRD4684" s="170"/>
      <c r="PRE4684" s="170"/>
      <c r="PRF4684" s="170"/>
      <c r="PRG4684" s="170"/>
      <c r="PRH4684" s="170"/>
      <c r="PRI4684" s="170"/>
      <c r="PRJ4684" s="170"/>
      <c r="PRK4684" s="170"/>
      <c r="PRL4684" s="170"/>
      <c r="PRM4684" s="170"/>
      <c r="PRN4684" s="170"/>
      <c r="PRO4684" s="170"/>
      <c r="PRP4684" s="170"/>
      <c r="PRQ4684" s="170"/>
      <c r="PRR4684" s="170"/>
      <c r="PRS4684" s="170"/>
      <c r="PRT4684" s="170"/>
      <c r="PRU4684" s="170"/>
      <c r="PRV4684" s="170"/>
      <c r="PRW4684" s="170"/>
      <c r="PRX4684" s="170"/>
      <c r="PRY4684" s="170"/>
      <c r="PRZ4684" s="170"/>
      <c r="PSA4684" s="170"/>
      <c r="PSB4684" s="170"/>
      <c r="PSC4684" s="170"/>
      <c r="PSD4684" s="170"/>
      <c r="PSE4684" s="170"/>
      <c r="PSF4684" s="170"/>
      <c r="PSG4684" s="170"/>
      <c r="PSH4684" s="170"/>
      <c r="PSI4684" s="170"/>
      <c r="PSJ4684" s="170"/>
      <c r="PSK4684" s="170"/>
      <c r="PSL4684" s="170"/>
      <c r="PSM4684" s="170"/>
      <c r="PSN4684" s="170"/>
      <c r="PSO4684" s="170"/>
      <c r="PSP4684" s="170"/>
      <c r="PSQ4684" s="170"/>
      <c r="PSR4684" s="170"/>
      <c r="PSS4684" s="170"/>
      <c r="PST4684" s="170"/>
      <c r="PSU4684" s="170"/>
      <c r="PSV4684" s="170"/>
      <c r="PSW4684" s="170"/>
      <c r="PSX4684" s="170"/>
      <c r="PSY4684" s="170"/>
      <c r="PSZ4684" s="170"/>
      <c r="PTA4684" s="170"/>
      <c r="PTB4684" s="170"/>
      <c r="PTC4684" s="170"/>
      <c r="PTD4684" s="170"/>
      <c r="PTE4684" s="170"/>
      <c r="PTF4684" s="170"/>
      <c r="PTG4684" s="170"/>
      <c r="PTH4684" s="170"/>
      <c r="PTI4684" s="170"/>
      <c r="PTJ4684" s="170"/>
      <c r="PTK4684" s="170"/>
      <c r="PTL4684" s="170"/>
      <c r="PTM4684" s="170"/>
      <c r="PTN4684" s="170"/>
      <c r="PTO4684" s="170"/>
      <c r="PTP4684" s="170"/>
      <c r="PTQ4684" s="170"/>
      <c r="PTR4684" s="170"/>
      <c r="PTS4684" s="170"/>
      <c r="PTT4684" s="170"/>
      <c r="PTU4684" s="170"/>
      <c r="PTV4684" s="170"/>
      <c r="PTW4684" s="170"/>
      <c r="PTX4684" s="170"/>
      <c r="PTY4684" s="170"/>
      <c r="PTZ4684" s="170"/>
      <c r="PUA4684" s="170"/>
      <c r="PUB4684" s="170"/>
      <c r="PUC4684" s="170"/>
      <c r="PUD4684" s="170"/>
      <c r="PUE4684" s="170"/>
      <c r="PUF4684" s="170"/>
      <c r="PUG4684" s="170"/>
      <c r="PUH4684" s="170"/>
      <c r="PUI4684" s="170"/>
      <c r="PUJ4684" s="170"/>
      <c r="PUK4684" s="170"/>
      <c r="PUL4684" s="170"/>
      <c r="PUM4684" s="170"/>
      <c r="PUN4684" s="170"/>
      <c r="PUO4684" s="170"/>
      <c r="PUP4684" s="170"/>
      <c r="PUQ4684" s="170"/>
      <c r="PUR4684" s="170"/>
      <c r="PUS4684" s="170"/>
      <c r="PUT4684" s="170"/>
      <c r="PUU4684" s="170"/>
      <c r="PUV4684" s="170"/>
      <c r="PUW4684" s="170"/>
      <c r="PUX4684" s="170"/>
      <c r="PUY4684" s="170"/>
      <c r="PUZ4684" s="170"/>
      <c r="PVA4684" s="170"/>
      <c r="PVB4684" s="170"/>
      <c r="PVC4684" s="170"/>
      <c r="PVD4684" s="170"/>
      <c r="PVE4684" s="170"/>
      <c r="PVF4684" s="170"/>
      <c r="PVG4684" s="170"/>
      <c r="PVH4684" s="170"/>
      <c r="PVI4684" s="170"/>
      <c r="PVJ4684" s="170"/>
      <c r="PVK4684" s="170"/>
      <c r="PVL4684" s="170"/>
      <c r="PVM4684" s="170"/>
      <c r="PVN4684" s="170"/>
      <c r="PVO4684" s="170"/>
      <c r="PVP4684" s="170"/>
      <c r="PVQ4684" s="170"/>
      <c r="PVR4684" s="170"/>
      <c r="PVS4684" s="170"/>
      <c r="PVT4684" s="170"/>
      <c r="PVU4684" s="170"/>
      <c r="PVV4684" s="170"/>
      <c r="PVW4684" s="170"/>
      <c r="PVX4684" s="170"/>
      <c r="PVY4684" s="170"/>
      <c r="PVZ4684" s="170"/>
      <c r="PWA4684" s="170"/>
      <c r="PWB4684" s="170"/>
      <c r="PWC4684" s="170"/>
      <c r="PWD4684" s="170"/>
      <c r="PWE4684" s="170"/>
      <c r="PWF4684" s="170"/>
      <c r="PWG4684" s="170"/>
      <c r="PWH4684" s="170"/>
      <c r="PWI4684" s="170"/>
      <c r="PWJ4684" s="170"/>
      <c r="PWK4684" s="170"/>
      <c r="PWL4684" s="170"/>
      <c r="PWM4684" s="170"/>
      <c r="PWN4684" s="170"/>
      <c r="PWO4684" s="170"/>
      <c r="PWP4684" s="170"/>
      <c r="PWQ4684" s="170"/>
      <c r="PWR4684" s="170"/>
      <c r="PWS4684" s="170"/>
      <c r="PWT4684" s="170"/>
      <c r="PWU4684" s="170"/>
      <c r="PWV4684" s="170"/>
      <c r="PWW4684" s="170"/>
      <c r="PWX4684" s="170"/>
      <c r="PWY4684" s="170"/>
      <c r="PWZ4684" s="170"/>
      <c r="PXA4684" s="170"/>
      <c r="PXB4684" s="170"/>
      <c r="PXC4684" s="170"/>
      <c r="PXD4684" s="170"/>
      <c r="PXE4684" s="170"/>
      <c r="PXF4684" s="170"/>
      <c r="PXG4684" s="170"/>
      <c r="PXH4684" s="170"/>
      <c r="PXI4684" s="170"/>
      <c r="PXJ4684" s="170"/>
      <c r="PXK4684" s="170"/>
      <c r="PXL4684" s="170"/>
      <c r="PXM4684" s="170"/>
      <c r="PXN4684" s="170"/>
      <c r="PXO4684" s="170"/>
      <c r="PXP4684" s="170"/>
      <c r="PXQ4684" s="170"/>
      <c r="PXR4684" s="170"/>
      <c r="PXS4684" s="170"/>
      <c r="PXT4684" s="170"/>
      <c r="PXU4684" s="170"/>
      <c r="PXV4684" s="170"/>
      <c r="PXW4684" s="170"/>
      <c r="PXX4684" s="170"/>
      <c r="PXY4684" s="170"/>
      <c r="PXZ4684" s="170"/>
      <c r="PYA4684" s="170"/>
      <c r="PYB4684" s="170"/>
      <c r="PYC4684" s="170"/>
      <c r="PYD4684" s="170"/>
      <c r="PYE4684" s="170"/>
      <c r="PYF4684" s="170"/>
      <c r="PYG4684" s="170"/>
      <c r="PYH4684" s="170"/>
      <c r="PYI4684" s="170"/>
      <c r="PYJ4684" s="170"/>
      <c r="PYK4684" s="170"/>
      <c r="PYL4684" s="170"/>
      <c r="PYM4684" s="170"/>
      <c r="PYN4684" s="170"/>
      <c r="PYO4684" s="170"/>
      <c r="PYP4684" s="170"/>
      <c r="PYQ4684" s="170"/>
      <c r="PYR4684" s="170"/>
      <c r="PYS4684" s="170"/>
      <c r="PYT4684" s="170"/>
      <c r="PYU4684" s="170"/>
      <c r="PYV4684" s="170"/>
      <c r="PYW4684" s="170"/>
      <c r="PYX4684" s="170"/>
      <c r="PYY4684" s="170"/>
      <c r="PYZ4684" s="170"/>
      <c r="PZA4684" s="170"/>
      <c r="PZB4684" s="170"/>
      <c r="PZC4684" s="170"/>
      <c r="PZD4684" s="170"/>
      <c r="PZE4684" s="170"/>
      <c r="PZF4684" s="170"/>
      <c r="PZG4684" s="170"/>
      <c r="PZH4684" s="170"/>
      <c r="PZI4684" s="170"/>
      <c r="PZJ4684" s="170"/>
      <c r="PZK4684" s="170"/>
      <c r="PZL4684" s="170"/>
      <c r="PZM4684" s="170"/>
      <c r="PZN4684" s="170"/>
      <c r="PZO4684" s="170"/>
      <c r="PZP4684" s="170"/>
      <c r="PZQ4684" s="170"/>
      <c r="PZR4684" s="170"/>
      <c r="PZS4684" s="170"/>
      <c r="PZT4684" s="170"/>
      <c r="PZU4684" s="170"/>
      <c r="PZV4684" s="170"/>
      <c r="PZW4684" s="170"/>
      <c r="PZX4684" s="170"/>
      <c r="PZY4684" s="170"/>
      <c r="PZZ4684" s="170"/>
      <c r="QAA4684" s="170"/>
      <c r="QAB4684" s="170"/>
      <c r="QAC4684" s="170"/>
      <c r="QAD4684" s="170"/>
      <c r="QAE4684" s="170"/>
      <c r="QAF4684" s="170"/>
      <c r="QAG4684" s="170"/>
      <c r="QAH4684" s="170"/>
      <c r="QAI4684" s="170"/>
      <c r="QAJ4684" s="170"/>
      <c r="QAK4684" s="170"/>
      <c r="QAL4684" s="170"/>
      <c r="QAM4684" s="170"/>
      <c r="QAN4684" s="170"/>
      <c r="QAO4684" s="170"/>
      <c r="QAP4684" s="170"/>
      <c r="QAQ4684" s="170"/>
      <c r="QAR4684" s="170"/>
      <c r="QAS4684" s="170"/>
      <c r="QAT4684" s="170"/>
      <c r="QAU4684" s="170"/>
      <c r="QAV4684" s="170"/>
      <c r="QAW4684" s="170"/>
      <c r="QAX4684" s="170"/>
      <c r="QAY4684" s="170"/>
      <c r="QAZ4684" s="170"/>
      <c r="QBA4684" s="170"/>
      <c r="QBB4684" s="170"/>
      <c r="QBC4684" s="170"/>
      <c r="QBD4684" s="170"/>
      <c r="QBE4684" s="170"/>
      <c r="QBF4684" s="170"/>
      <c r="QBG4684" s="170"/>
      <c r="QBH4684" s="170"/>
      <c r="QBI4684" s="170"/>
      <c r="QBJ4684" s="170"/>
      <c r="QBK4684" s="170"/>
      <c r="QBL4684" s="170"/>
      <c r="QBM4684" s="170"/>
      <c r="QBN4684" s="170"/>
      <c r="QBO4684" s="170"/>
      <c r="QBP4684" s="170"/>
      <c r="QBQ4684" s="170"/>
      <c r="QBR4684" s="170"/>
      <c r="QBS4684" s="170"/>
      <c r="QBT4684" s="170"/>
      <c r="QBU4684" s="170"/>
      <c r="QBV4684" s="170"/>
      <c r="QBW4684" s="170"/>
      <c r="QBX4684" s="170"/>
      <c r="QBY4684" s="170"/>
      <c r="QBZ4684" s="170"/>
      <c r="QCA4684" s="170"/>
      <c r="QCB4684" s="170"/>
      <c r="QCC4684" s="170"/>
      <c r="QCD4684" s="170"/>
      <c r="QCE4684" s="170"/>
      <c r="QCF4684" s="170"/>
      <c r="QCG4684" s="170"/>
      <c r="QCH4684" s="170"/>
      <c r="QCI4684" s="170"/>
      <c r="QCJ4684" s="170"/>
      <c r="QCK4684" s="170"/>
      <c r="QCL4684" s="170"/>
      <c r="QCM4684" s="170"/>
      <c r="QCN4684" s="170"/>
      <c r="QCO4684" s="170"/>
      <c r="QCP4684" s="170"/>
      <c r="QCQ4684" s="170"/>
      <c r="QCR4684" s="170"/>
      <c r="QCS4684" s="170"/>
      <c r="QCT4684" s="170"/>
      <c r="QCU4684" s="170"/>
      <c r="QCV4684" s="170"/>
      <c r="QCW4684" s="170"/>
      <c r="QCX4684" s="170"/>
      <c r="QCY4684" s="170"/>
      <c r="QCZ4684" s="170"/>
      <c r="QDA4684" s="170"/>
      <c r="QDB4684" s="170"/>
      <c r="QDC4684" s="170"/>
      <c r="QDD4684" s="170"/>
      <c r="QDE4684" s="170"/>
      <c r="QDF4684" s="170"/>
      <c r="QDG4684" s="170"/>
      <c r="QDH4684" s="170"/>
      <c r="QDI4684" s="170"/>
      <c r="QDJ4684" s="170"/>
      <c r="QDK4684" s="170"/>
      <c r="QDL4684" s="170"/>
      <c r="QDM4684" s="170"/>
      <c r="QDN4684" s="170"/>
      <c r="QDO4684" s="170"/>
      <c r="QDP4684" s="170"/>
      <c r="QDQ4684" s="170"/>
      <c r="QDR4684" s="170"/>
      <c r="QDS4684" s="170"/>
      <c r="QDT4684" s="170"/>
      <c r="QDU4684" s="170"/>
      <c r="QDV4684" s="170"/>
      <c r="QDW4684" s="170"/>
      <c r="QDX4684" s="170"/>
      <c r="QDY4684" s="170"/>
      <c r="QDZ4684" s="170"/>
      <c r="QEA4684" s="170"/>
      <c r="QEB4684" s="170"/>
      <c r="QEC4684" s="170"/>
      <c r="QED4684" s="170"/>
      <c r="QEE4684" s="170"/>
      <c r="QEF4684" s="170"/>
      <c r="QEG4684" s="170"/>
      <c r="QEH4684" s="170"/>
      <c r="QEI4684" s="170"/>
      <c r="QEJ4684" s="170"/>
      <c r="QEK4684" s="170"/>
      <c r="QEL4684" s="170"/>
      <c r="QEM4684" s="170"/>
      <c r="QEN4684" s="170"/>
      <c r="QEO4684" s="170"/>
      <c r="QEP4684" s="170"/>
      <c r="QEQ4684" s="170"/>
      <c r="QER4684" s="170"/>
      <c r="QES4684" s="170"/>
      <c r="QET4684" s="170"/>
      <c r="QEU4684" s="170"/>
      <c r="QEV4684" s="170"/>
      <c r="QEW4684" s="170"/>
      <c r="QEX4684" s="170"/>
      <c r="QEY4684" s="170"/>
      <c r="QEZ4684" s="170"/>
      <c r="QFA4684" s="170"/>
      <c r="QFB4684" s="170"/>
      <c r="QFC4684" s="170"/>
      <c r="QFD4684" s="170"/>
      <c r="QFE4684" s="170"/>
      <c r="QFF4684" s="170"/>
      <c r="QFG4684" s="170"/>
      <c r="QFH4684" s="170"/>
      <c r="QFI4684" s="170"/>
      <c r="QFJ4684" s="170"/>
      <c r="QFK4684" s="170"/>
      <c r="QFL4684" s="170"/>
      <c r="QFM4684" s="170"/>
      <c r="QFN4684" s="170"/>
      <c r="QFO4684" s="170"/>
      <c r="QFP4684" s="170"/>
      <c r="QFQ4684" s="170"/>
      <c r="QFR4684" s="170"/>
      <c r="QFS4684" s="170"/>
      <c r="QFT4684" s="170"/>
      <c r="QFU4684" s="170"/>
      <c r="QFV4684" s="170"/>
      <c r="QFW4684" s="170"/>
      <c r="QFX4684" s="170"/>
      <c r="QFY4684" s="170"/>
      <c r="QFZ4684" s="170"/>
      <c r="QGA4684" s="170"/>
      <c r="QGB4684" s="170"/>
      <c r="QGC4684" s="170"/>
      <c r="QGD4684" s="170"/>
      <c r="QGE4684" s="170"/>
      <c r="QGF4684" s="170"/>
      <c r="QGG4684" s="170"/>
      <c r="QGH4684" s="170"/>
      <c r="QGI4684" s="170"/>
      <c r="QGJ4684" s="170"/>
      <c r="QGK4684" s="170"/>
      <c r="QGL4684" s="170"/>
      <c r="QGM4684" s="170"/>
      <c r="QGN4684" s="170"/>
      <c r="QGO4684" s="170"/>
      <c r="QGP4684" s="170"/>
      <c r="QGQ4684" s="170"/>
      <c r="QGR4684" s="170"/>
      <c r="QGS4684" s="170"/>
      <c r="QGT4684" s="170"/>
      <c r="QGU4684" s="170"/>
      <c r="QGV4684" s="170"/>
      <c r="QGW4684" s="170"/>
      <c r="QGX4684" s="170"/>
      <c r="QGY4684" s="170"/>
      <c r="QGZ4684" s="170"/>
      <c r="QHA4684" s="170"/>
      <c r="QHB4684" s="170"/>
      <c r="QHC4684" s="170"/>
      <c r="QHD4684" s="170"/>
      <c r="QHE4684" s="170"/>
      <c r="QHF4684" s="170"/>
      <c r="QHG4684" s="170"/>
      <c r="QHH4684" s="170"/>
      <c r="QHI4684" s="170"/>
      <c r="QHJ4684" s="170"/>
      <c r="QHK4684" s="170"/>
      <c r="QHL4684" s="170"/>
      <c r="QHM4684" s="170"/>
      <c r="QHN4684" s="170"/>
      <c r="QHO4684" s="170"/>
      <c r="QHP4684" s="170"/>
      <c r="QHQ4684" s="170"/>
      <c r="QHR4684" s="170"/>
      <c r="QHS4684" s="170"/>
      <c r="QHT4684" s="170"/>
      <c r="QHU4684" s="170"/>
      <c r="QHV4684" s="170"/>
      <c r="QHW4684" s="170"/>
      <c r="QHX4684" s="170"/>
      <c r="QHY4684" s="170"/>
      <c r="QHZ4684" s="170"/>
      <c r="QIA4684" s="170"/>
      <c r="QIB4684" s="170"/>
      <c r="QIC4684" s="170"/>
      <c r="QID4684" s="170"/>
      <c r="QIE4684" s="170"/>
      <c r="QIF4684" s="170"/>
      <c r="QIG4684" s="170"/>
      <c r="QIH4684" s="170"/>
      <c r="QII4684" s="170"/>
      <c r="QIJ4684" s="170"/>
      <c r="QIK4684" s="170"/>
      <c r="QIL4684" s="170"/>
      <c r="QIM4684" s="170"/>
      <c r="QIN4684" s="170"/>
      <c r="QIO4684" s="170"/>
      <c r="QIP4684" s="170"/>
      <c r="QIQ4684" s="170"/>
      <c r="QIR4684" s="170"/>
      <c r="QIS4684" s="170"/>
      <c r="QIT4684" s="170"/>
      <c r="QIU4684" s="170"/>
      <c r="QIV4684" s="170"/>
      <c r="QIW4684" s="170"/>
      <c r="QIX4684" s="170"/>
      <c r="QIY4684" s="170"/>
      <c r="QIZ4684" s="170"/>
      <c r="QJA4684" s="170"/>
      <c r="QJB4684" s="170"/>
      <c r="QJC4684" s="170"/>
      <c r="QJD4684" s="170"/>
      <c r="QJE4684" s="170"/>
      <c r="QJF4684" s="170"/>
      <c r="QJG4684" s="170"/>
      <c r="QJH4684" s="170"/>
      <c r="QJI4684" s="170"/>
      <c r="QJJ4684" s="170"/>
      <c r="QJK4684" s="170"/>
      <c r="QJL4684" s="170"/>
      <c r="QJM4684" s="170"/>
      <c r="QJN4684" s="170"/>
      <c r="QJO4684" s="170"/>
      <c r="QJP4684" s="170"/>
      <c r="QJQ4684" s="170"/>
      <c r="QJR4684" s="170"/>
      <c r="QJS4684" s="170"/>
      <c r="QJT4684" s="170"/>
      <c r="QJU4684" s="170"/>
      <c r="QJV4684" s="170"/>
      <c r="QJW4684" s="170"/>
      <c r="QJX4684" s="170"/>
      <c r="QJY4684" s="170"/>
      <c r="QJZ4684" s="170"/>
      <c r="QKA4684" s="170"/>
      <c r="QKB4684" s="170"/>
      <c r="QKC4684" s="170"/>
      <c r="QKD4684" s="170"/>
      <c r="QKE4684" s="170"/>
      <c r="QKF4684" s="170"/>
      <c r="QKG4684" s="170"/>
      <c r="QKH4684" s="170"/>
      <c r="QKI4684" s="170"/>
      <c r="QKJ4684" s="170"/>
      <c r="QKK4684" s="170"/>
      <c r="QKL4684" s="170"/>
      <c r="QKM4684" s="170"/>
      <c r="QKN4684" s="170"/>
      <c r="QKO4684" s="170"/>
      <c r="QKP4684" s="170"/>
      <c r="QKQ4684" s="170"/>
      <c r="QKR4684" s="170"/>
      <c r="QKS4684" s="170"/>
      <c r="QKT4684" s="170"/>
      <c r="QKU4684" s="170"/>
      <c r="QKV4684" s="170"/>
      <c r="QKW4684" s="170"/>
      <c r="QKX4684" s="170"/>
      <c r="QKY4684" s="170"/>
      <c r="QKZ4684" s="170"/>
      <c r="QLA4684" s="170"/>
      <c r="QLB4684" s="170"/>
      <c r="QLC4684" s="170"/>
      <c r="QLD4684" s="170"/>
      <c r="QLE4684" s="170"/>
      <c r="QLF4684" s="170"/>
      <c r="QLG4684" s="170"/>
      <c r="QLH4684" s="170"/>
      <c r="QLI4684" s="170"/>
      <c r="QLJ4684" s="170"/>
      <c r="QLK4684" s="170"/>
      <c r="QLL4684" s="170"/>
      <c r="QLM4684" s="170"/>
      <c r="QLN4684" s="170"/>
      <c r="QLO4684" s="170"/>
      <c r="QLP4684" s="170"/>
      <c r="QLQ4684" s="170"/>
      <c r="QLR4684" s="170"/>
      <c r="QLS4684" s="170"/>
      <c r="QLT4684" s="170"/>
      <c r="QLU4684" s="170"/>
      <c r="QLV4684" s="170"/>
      <c r="QLW4684" s="170"/>
      <c r="QLX4684" s="170"/>
      <c r="QLY4684" s="170"/>
      <c r="QLZ4684" s="170"/>
      <c r="QMA4684" s="170"/>
      <c r="QMB4684" s="170"/>
      <c r="QMC4684" s="170"/>
      <c r="QMD4684" s="170"/>
      <c r="QME4684" s="170"/>
      <c r="QMF4684" s="170"/>
      <c r="QMG4684" s="170"/>
      <c r="QMH4684" s="170"/>
      <c r="QMI4684" s="170"/>
      <c r="QMJ4684" s="170"/>
      <c r="QMK4684" s="170"/>
      <c r="QML4684" s="170"/>
      <c r="QMM4684" s="170"/>
      <c r="QMN4684" s="170"/>
      <c r="QMO4684" s="170"/>
      <c r="QMP4684" s="170"/>
      <c r="QMQ4684" s="170"/>
      <c r="QMR4684" s="170"/>
      <c r="QMS4684" s="170"/>
      <c r="QMT4684" s="170"/>
      <c r="QMU4684" s="170"/>
      <c r="QMV4684" s="170"/>
      <c r="QMW4684" s="170"/>
      <c r="QMX4684" s="170"/>
      <c r="QMY4684" s="170"/>
      <c r="QMZ4684" s="170"/>
      <c r="QNA4684" s="170"/>
      <c r="QNB4684" s="170"/>
      <c r="QNC4684" s="170"/>
      <c r="QND4684" s="170"/>
      <c r="QNE4684" s="170"/>
      <c r="QNF4684" s="170"/>
      <c r="QNG4684" s="170"/>
      <c r="QNH4684" s="170"/>
      <c r="QNI4684" s="170"/>
      <c r="QNJ4684" s="170"/>
      <c r="QNK4684" s="170"/>
      <c r="QNL4684" s="170"/>
      <c r="QNM4684" s="170"/>
      <c r="QNN4684" s="170"/>
      <c r="QNO4684" s="170"/>
      <c r="QNP4684" s="170"/>
      <c r="QNQ4684" s="170"/>
      <c r="QNR4684" s="170"/>
      <c r="QNS4684" s="170"/>
      <c r="QNT4684" s="170"/>
      <c r="QNU4684" s="170"/>
      <c r="QNV4684" s="170"/>
      <c r="QNW4684" s="170"/>
      <c r="QNX4684" s="170"/>
      <c r="QNY4684" s="170"/>
      <c r="QNZ4684" s="170"/>
      <c r="QOA4684" s="170"/>
      <c r="QOB4684" s="170"/>
      <c r="QOC4684" s="170"/>
      <c r="QOD4684" s="170"/>
      <c r="QOE4684" s="170"/>
      <c r="QOF4684" s="170"/>
      <c r="QOG4684" s="170"/>
      <c r="QOH4684" s="170"/>
      <c r="QOI4684" s="170"/>
      <c r="QOJ4684" s="170"/>
      <c r="QOK4684" s="170"/>
      <c r="QOL4684" s="170"/>
      <c r="QOM4684" s="170"/>
      <c r="QON4684" s="170"/>
      <c r="QOO4684" s="170"/>
      <c r="QOP4684" s="170"/>
      <c r="QOQ4684" s="170"/>
      <c r="QOR4684" s="170"/>
      <c r="QOS4684" s="170"/>
      <c r="QOT4684" s="170"/>
      <c r="QOU4684" s="170"/>
      <c r="QOV4684" s="170"/>
      <c r="QOW4684" s="170"/>
      <c r="QOX4684" s="170"/>
      <c r="QOY4684" s="170"/>
      <c r="QOZ4684" s="170"/>
      <c r="QPA4684" s="170"/>
      <c r="QPB4684" s="170"/>
      <c r="QPC4684" s="170"/>
      <c r="QPD4684" s="170"/>
      <c r="QPE4684" s="170"/>
      <c r="QPF4684" s="170"/>
      <c r="QPG4684" s="170"/>
      <c r="QPH4684" s="170"/>
      <c r="QPI4684" s="170"/>
      <c r="QPJ4684" s="170"/>
      <c r="QPK4684" s="170"/>
      <c r="QPL4684" s="170"/>
      <c r="QPM4684" s="170"/>
      <c r="QPN4684" s="170"/>
      <c r="QPO4684" s="170"/>
      <c r="QPP4684" s="170"/>
      <c r="QPQ4684" s="170"/>
      <c r="QPR4684" s="170"/>
      <c r="QPS4684" s="170"/>
      <c r="QPT4684" s="170"/>
      <c r="QPU4684" s="170"/>
      <c r="QPV4684" s="170"/>
      <c r="QPW4684" s="170"/>
      <c r="QPX4684" s="170"/>
      <c r="QPY4684" s="170"/>
      <c r="QPZ4684" s="170"/>
      <c r="QQA4684" s="170"/>
      <c r="QQB4684" s="170"/>
      <c r="QQC4684" s="170"/>
      <c r="QQD4684" s="170"/>
      <c r="QQE4684" s="170"/>
      <c r="QQF4684" s="170"/>
      <c r="QQG4684" s="170"/>
      <c r="QQH4684" s="170"/>
      <c r="QQI4684" s="170"/>
      <c r="QQJ4684" s="170"/>
      <c r="QQK4684" s="170"/>
      <c r="QQL4684" s="170"/>
      <c r="QQM4684" s="170"/>
      <c r="QQN4684" s="170"/>
      <c r="QQO4684" s="170"/>
      <c r="QQP4684" s="170"/>
      <c r="QQQ4684" s="170"/>
      <c r="QQR4684" s="170"/>
      <c r="QQS4684" s="170"/>
      <c r="QQT4684" s="170"/>
      <c r="QQU4684" s="170"/>
      <c r="QQV4684" s="170"/>
      <c r="QQW4684" s="170"/>
      <c r="QQX4684" s="170"/>
      <c r="QQY4684" s="170"/>
      <c r="QQZ4684" s="170"/>
      <c r="QRA4684" s="170"/>
      <c r="QRB4684" s="170"/>
      <c r="QRC4684" s="170"/>
      <c r="QRD4684" s="170"/>
      <c r="QRE4684" s="170"/>
      <c r="QRF4684" s="170"/>
      <c r="QRG4684" s="170"/>
      <c r="QRH4684" s="170"/>
      <c r="QRI4684" s="170"/>
      <c r="QRJ4684" s="170"/>
      <c r="QRK4684" s="170"/>
      <c r="QRL4684" s="170"/>
      <c r="QRM4684" s="170"/>
      <c r="QRN4684" s="170"/>
      <c r="QRO4684" s="170"/>
      <c r="QRP4684" s="170"/>
      <c r="QRQ4684" s="170"/>
      <c r="QRR4684" s="170"/>
      <c r="QRS4684" s="170"/>
      <c r="QRT4684" s="170"/>
      <c r="QRU4684" s="170"/>
      <c r="QRV4684" s="170"/>
      <c r="QRW4684" s="170"/>
      <c r="QRX4684" s="170"/>
      <c r="QRY4684" s="170"/>
      <c r="QRZ4684" s="170"/>
      <c r="QSA4684" s="170"/>
      <c r="QSB4684" s="170"/>
      <c r="QSC4684" s="170"/>
      <c r="QSD4684" s="170"/>
      <c r="QSE4684" s="170"/>
      <c r="QSF4684" s="170"/>
      <c r="QSG4684" s="170"/>
      <c r="QSH4684" s="170"/>
      <c r="QSI4684" s="170"/>
      <c r="QSJ4684" s="170"/>
      <c r="QSK4684" s="170"/>
      <c r="QSL4684" s="170"/>
      <c r="QSM4684" s="170"/>
      <c r="QSN4684" s="170"/>
      <c r="QSO4684" s="170"/>
      <c r="QSP4684" s="170"/>
      <c r="QSQ4684" s="170"/>
      <c r="QSR4684" s="170"/>
      <c r="QSS4684" s="170"/>
      <c r="QST4684" s="170"/>
      <c r="QSU4684" s="170"/>
      <c r="QSV4684" s="170"/>
      <c r="QSW4684" s="170"/>
      <c r="QSX4684" s="170"/>
      <c r="QSY4684" s="170"/>
      <c r="QSZ4684" s="170"/>
      <c r="QTA4684" s="170"/>
      <c r="QTB4684" s="170"/>
      <c r="QTC4684" s="170"/>
      <c r="QTD4684" s="170"/>
      <c r="QTE4684" s="170"/>
      <c r="QTF4684" s="170"/>
      <c r="QTG4684" s="170"/>
      <c r="QTH4684" s="170"/>
      <c r="QTI4684" s="170"/>
      <c r="QTJ4684" s="170"/>
      <c r="QTK4684" s="170"/>
      <c r="QTL4684" s="170"/>
      <c r="QTM4684" s="170"/>
      <c r="QTN4684" s="170"/>
      <c r="QTO4684" s="170"/>
      <c r="QTP4684" s="170"/>
      <c r="QTQ4684" s="170"/>
      <c r="QTR4684" s="170"/>
      <c r="QTS4684" s="170"/>
      <c r="QTT4684" s="170"/>
      <c r="QTU4684" s="170"/>
      <c r="QTV4684" s="170"/>
      <c r="QTW4684" s="170"/>
      <c r="QTX4684" s="170"/>
      <c r="QTY4684" s="170"/>
      <c r="QTZ4684" s="170"/>
      <c r="QUA4684" s="170"/>
      <c r="QUB4684" s="170"/>
      <c r="QUC4684" s="170"/>
      <c r="QUD4684" s="170"/>
      <c r="QUE4684" s="170"/>
      <c r="QUF4684" s="170"/>
      <c r="QUG4684" s="170"/>
      <c r="QUH4684" s="170"/>
      <c r="QUI4684" s="170"/>
      <c r="QUJ4684" s="170"/>
      <c r="QUK4684" s="170"/>
      <c r="QUL4684" s="170"/>
      <c r="QUM4684" s="170"/>
      <c r="QUN4684" s="170"/>
      <c r="QUO4684" s="170"/>
      <c r="QUP4684" s="170"/>
      <c r="QUQ4684" s="170"/>
      <c r="QUR4684" s="170"/>
      <c r="QUS4684" s="170"/>
      <c r="QUT4684" s="170"/>
      <c r="QUU4684" s="170"/>
      <c r="QUV4684" s="170"/>
      <c r="QUW4684" s="170"/>
      <c r="QUX4684" s="170"/>
      <c r="QUY4684" s="170"/>
      <c r="QUZ4684" s="170"/>
      <c r="QVA4684" s="170"/>
      <c r="QVB4684" s="170"/>
      <c r="QVC4684" s="170"/>
      <c r="QVD4684" s="170"/>
      <c r="QVE4684" s="170"/>
      <c r="QVF4684" s="170"/>
      <c r="QVG4684" s="170"/>
      <c r="QVH4684" s="170"/>
      <c r="QVI4684" s="170"/>
      <c r="QVJ4684" s="170"/>
      <c r="QVK4684" s="170"/>
      <c r="QVL4684" s="170"/>
      <c r="QVM4684" s="170"/>
      <c r="QVN4684" s="170"/>
      <c r="QVO4684" s="170"/>
      <c r="QVP4684" s="170"/>
      <c r="QVQ4684" s="170"/>
      <c r="QVR4684" s="170"/>
      <c r="QVS4684" s="170"/>
      <c r="QVT4684" s="170"/>
      <c r="QVU4684" s="170"/>
      <c r="QVV4684" s="170"/>
      <c r="QVW4684" s="170"/>
      <c r="QVX4684" s="170"/>
      <c r="QVY4684" s="170"/>
      <c r="QVZ4684" s="170"/>
      <c r="QWA4684" s="170"/>
      <c r="QWB4684" s="170"/>
      <c r="QWC4684" s="170"/>
      <c r="QWD4684" s="170"/>
      <c r="QWE4684" s="170"/>
      <c r="QWF4684" s="170"/>
      <c r="QWG4684" s="170"/>
      <c r="QWH4684" s="170"/>
      <c r="QWI4684" s="170"/>
      <c r="QWJ4684" s="170"/>
      <c r="QWK4684" s="170"/>
      <c r="QWL4684" s="170"/>
      <c r="QWM4684" s="170"/>
      <c r="QWN4684" s="170"/>
      <c r="QWO4684" s="170"/>
      <c r="QWP4684" s="170"/>
      <c r="QWQ4684" s="170"/>
      <c r="QWR4684" s="170"/>
      <c r="QWS4684" s="170"/>
      <c r="QWT4684" s="170"/>
      <c r="QWU4684" s="170"/>
      <c r="QWV4684" s="170"/>
      <c r="QWW4684" s="170"/>
      <c r="QWX4684" s="170"/>
      <c r="QWY4684" s="170"/>
      <c r="QWZ4684" s="170"/>
      <c r="QXA4684" s="170"/>
      <c r="QXB4684" s="170"/>
      <c r="QXC4684" s="170"/>
      <c r="QXD4684" s="170"/>
      <c r="QXE4684" s="170"/>
      <c r="QXF4684" s="170"/>
      <c r="QXG4684" s="170"/>
      <c r="QXH4684" s="170"/>
      <c r="QXI4684" s="170"/>
      <c r="QXJ4684" s="170"/>
      <c r="QXK4684" s="170"/>
      <c r="QXL4684" s="170"/>
      <c r="QXM4684" s="170"/>
      <c r="QXN4684" s="170"/>
      <c r="QXO4684" s="170"/>
      <c r="QXP4684" s="170"/>
      <c r="QXQ4684" s="170"/>
      <c r="QXR4684" s="170"/>
      <c r="QXS4684" s="170"/>
      <c r="QXT4684" s="170"/>
      <c r="QXU4684" s="170"/>
      <c r="QXV4684" s="170"/>
      <c r="QXW4684" s="170"/>
      <c r="QXX4684" s="170"/>
      <c r="QXY4684" s="170"/>
      <c r="QXZ4684" s="170"/>
      <c r="QYA4684" s="170"/>
      <c r="QYB4684" s="170"/>
      <c r="QYC4684" s="170"/>
      <c r="QYD4684" s="170"/>
      <c r="QYE4684" s="170"/>
      <c r="QYF4684" s="170"/>
      <c r="QYG4684" s="170"/>
      <c r="QYH4684" s="170"/>
      <c r="QYI4684" s="170"/>
      <c r="QYJ4684" s="170"/>
      <c r="QYK4684" s="170"/>
      <c r="QYL4684" s="170"/>
      <c r="QYM4684" s="170"/>
      <c r="QYN4684" s="170"/>
      <c r="QYO4684" s="170"/>
      <c r="QYP4684" s="170"/>
      <c r="QYQ4684" s="170"/>
      <c r="QYR4684" s="170"/>
      <c r="QYS4684" s="170"/>
      <c r="QYT4684" s="170"/>
      <c r="QYU4684" s="170"/>
      <c r="QYV4684" s="170"/>
      <c r="QYW4684" s="170"/>
      <c r="QYX4684" s="170"/>
      <c r="QYY4684" s="170"/>
      <c r="QYZ4684" s="170"/>
      <c r="QZA4684" s="170"/>
      <c r="QZB4684" s="170"/>
      <c r="QZC4684" s="170"/>
      <c r="QZD4684" s="170"/>
      <c r="QZE4684" s="170"/>
      <c r="QZF4684" s="170"/>
      <c r="QZG4684" s="170"/>
      <c r="QZH4684" s="170"/>
      <c r="QZI4684" s="170"/>
      <c r="QZJ4684" s="170"/>
      <c r="QZK4684" s="170"/>
      <c r="QZL4684" s="170"/>
      <c r="QZM4684" s="170"/>
      <c r="QZN4684" s="170"/>
      <c r="QZO4684" s="170"/>
      <c r="QZP4684" s="170"/>
      <c r="QZQ4684" s="170"/>
      <c r="QZR4684" s="170"/>
      <c r="QZS4684" s="170"/>
      <c r="QZT4684" s="170"/>
      <c r="QZU4684" s="170"/>
      <c r="QZV4684" s="170"/>
      <c r="QZW4684" s="170"/>
      <c r="QZX4684" s="170"/>
      <c r="QZY4684" s="170"/>
      <c r="QZZ4684" s="170"/>
      <c r="RAA4684" s="170"/>
      <c r="RAB4684" s="170"/>
      <c r="RAC4684" s="170"/>
      <c r="RAD4684" s="170"/>
      <c r="RAE4684" s="170"/>
      <c r="RAF4684" s="170"/>
      <c r="RAG4684" s="170"/>
      <c r="RAH4684" s="170"/>
      <c r="RAI4684" s="170"/>
      <c r="RAJ4684" s="170"/>
      <c r="RAK4684" s="170"/>
      <c r="RAL4684" s="170"/>
      <c r="RAM4684" s="170"/>
      <c r="RAN4684" s="170"/>
      <c r="RAO4684" s="170"/>
      <c r="RAP4684" s="170"/>
      <c r="RAQ4684" s="170"/>
      <c r="RAR4684" s="170"/>
      <c r="RAS4684" s="170"/>
      <c r="RAT4684" s="170"/>
      <c r="RAU4684" s="170"/>
      <c r="RAV4684" s="170"/>
      <c r="RAW4684" s="170"/>
      <c r="RAX4684" s="170"/>
      <c r="RAY4684" s="170"/>
      <c r="RAZ4684" s="170"/>
      <c r="RBA4684" s="170"/>
      <c r="RBB4684" s="170"/>
      <c r="RBC4684" s="170"/>
      <c r="RBD4684" s="170"/>
      <c r="RBE4684" s="170"/>
      <c r="RBF4684" s="170"/>
      <c r="RBG4684" s="170"/>
      <c r="RBH4684" s="170"/>
      <c r="RBI4684" s="170"/>
      <c r="RBJ4684" s="170"/>
      <c r="RBK4684" s="170"/>
      <c r="RBL4684" s="170"/>
      <c r="RBM4684" s="170"/>
      <c r="RBN4684" s="170"/>
      <c r="RBO4684" s="170"/>
      <c r="RBP4684" s="170"/>
      <c r="RBQ4684" s="170"/>
      <c r="RBR4684" s="170"/>
      <c r="RBS4684" s="170"/>
      <c r="RBT4684" s="170"/>
      <c r="RBU4684" s="170"/>
      <c r="RBV4684" s="170"/>
      <c r="RBW4684" s="170"/>
      <c r="RBX4684" s="170"/>
      <c r="RBY4684" s="170"/>
      <c r="RBZ4684" s="170"/>
      <c r="RCA4684" s="170"/>
      <c r="RCB4684" s="170"/>
      <c r="RCC4684" s="170"/>
      <c r="RCD4684" s="170"/>
      <c r="RCE4684" s="170"/>
      <c r="RCF4684" s="170"/>
      <c r="RCG4684" s="170"/>
      <c r="RCH4684" s="170"/>
      <c r="RCI4684" s="170"/>
      <c r="RCJ4684" s="170"/>
      <c r="RCK4684" s="170"/>
      <c r="RCL4684" s="170"/>
      <c r="RCM4684" s="170"/>
      <c r="RCN4684" s="170"/>
      <c r="RCO4684" s="170"/>
      <c r="RCP4684" s="170"/>
      <c r="RCQ4684" s="170"/>
      <c r="RCR4684" s="170"/>
      <c r="RCS4684" s="170"/>
      <c r="RCT4684" s="170"/>
      <c r="RCU4684" s="170"/>
      <c r="RCV4684" s="170"/>
      <c r="RCW4684" s="170"/>
      <c r="RCX4684" s="170"/>
      <c r="RCY4684" s="170"/>
      <c r="RCZ4684" s="170"/>
      <c r="RDA4684" s="170"/>
      <c r="RDB4684" s="170"/>
      <c r="RDC4684" s="170"/>
      <c r="RDD4684" s="170"/>
      <c r="RDE4684" s="170"/>
      <c r="RDF4684" s="170"/>
      <c r="RDG4684" s="170"/>
      <c r="RDH4684" s="170"/>
      <c r="RDI4684" s="170"/>
      <c r="RDJ4684" s="170"/>
      <c r="RDK4684" s="170"/>
      <c r="RDL4684" s="170"/>
      <c r="RDM4684" s="170"/>
      <c r="RDN4684" s="170"/>
      <c r="RDO4684" s="170"/>
      <c r="RDP4684" s="170"/>
      <c r="RDQ4684" s="170"/>
      <c r="RDR4684" s="170"/>
      <c r="RDS4684" s="170"/>
      <c r="RDT4684" s="170"/>
      <c r="RDU4684" s="170"/>
      <c r="RDV4684" s="170"/>
      <c r="RDW4684" s="170"/>
      <c r="RDX4684" s="170"/>
      <c r="RDY4684" s="170"/>
      <c r="RDZ4684" s="170"/>
      <c r="REA4684" s="170"/>
      <c r="REB4684" s="170"/>
      <c r="REC4684" s="170"/>
      <c r="RED4684" s="170"/>
      <c r="REE4684" s="170"/>
      <c r="REF4684" s="170"/>
      <c r="REG4684" s="170"/>
      <c r="REH4684" s="170"/>
      <c r="REI4684" s="170"/>
      <c r="REJ4684" s="170"/>
      <c r="REK4684" s="170"/>
      <c r="REL4684" s="170"/>
      <c r="REM4684" s="170"/>
      <c r="REN4684" s="170"/>
      <c r="REO4684" s="170"/>
      <c r="REP4684" s="170"/>
      <c r="REQ4684" s="170"/>
      <c r="RER4684" s="170"/>
      <c r="RES4684" s="170"/>
      <c r="RET4684" s="170"/>
      <c r="REU4684" s="170"/>
      <c r="REV4684" s="170"/>
      <c r="REW4684" s="170"/>
      <c r="REX4684" s="170"/>
      <c r="REY4684" s="170"/>
      <c r="REZ4684" s="170"/>
      <c r="RFA4684" s="170"/>
      <c r="RFB4684" s="170"/>
      <c r="RFC4684" s="170"/>
      <c r="RFD4684" s="170"/>
      <c r="RFE4684" s="170"/>
      <c r="RFF4684" s="170"/>
      <c r="RFG4684" s="170"/>
      <c r="RFH4684" s="170"/>
      <c r="RFI4684" s="170"/>
      <c r="RFJ4684" s="170"/>
      <c r="RFK4684" s="170"/>
      <c r="RFL4684" s="170"/>
      <c r="RFM4684" s="170"/>
      <c r="RFN4684" s="170"/>
      <c r="RFO4684" s="170"/>
      <c r="RFP4684" s="170"/>
      <c r="RFQ4684" s="170"/>
      <c r="RFR4684" s="170"/>
      <c r="RFS4684" s="170"/>
      <c r="RFT4684" s="170"/>
      <c r="RFU4684" s="170"/>
      <c r="RFV4684" s="170"/>
      <c r="RFW4684" s="170"/>
      <c r="RFX4684" s="170"/>
      <c r="RFY4684" s="170"/>
      <c r="RFZ4684" s="170"/>
      <c r="RGA4684" s="170"/>
      <c r="RGB4684" s="170"/>
      <c r="RGC4684" s="170"/>
      <c r="RGD4684" s="170"/>
      <c r="RGE4684" s="170"/>
      <c r="RGF4684" s="170"/>
      <c r="RGG4684" s="170"/>
      <c r="RGH4684" s="170"/>
      <c r="RGI4684" s="170"/>
      <c r="RGJ4684" s="170"/>
      <c r="RGK4684" s="170"/>
      <c r="RGL4684" s="170"/>
      <c r="RGM4684" s="170"/>
      <c r="RGN4684" s="170"/>
      <c r="RGO4684" s="170"/>
      <c r="RGP4684" s="170"/>
      <c r="RGQ4684" s="170"/>
      <c r="RGR4684" s="170"/>
      <c r="RGS4684" s="170"/>
      <c r="RGT4684" s="170"/>
      <c r="RGU4684" s="170"/>
      <c r="RGV4684" s="170"/>
      <c r="RGW4684" s="170"/>
      <c r="RGX4684" s="170"/>
      <c r="RGY4684" s="170"/>
      <c r="RGZ4684" s="170"/>
      <c r="RHA4684" s="170"/>
      <c r="RHB4684" s="170"/>
      <c r="RHC4684" s="170"/>
      <c r="RHD4684" s="170"/>
      <c r="RHE4684" s="170"/>
      <c r="RHF4684" s="170"/>
      <c r="RHG4684" s="170"/>
      <c r="RHH4684" s="170"/>
      <c r="RHI4684" s="170"/>
      <c r="RHJ4684" s="170"/>
      <c r="RHK4684" s="170"/>
      <c r="RHL4684" s="170"/>
      <c r="RHM4684" s="170"/>
      <c r="RHN4684" s="170"/>
      <c r="RHO4684" s="170"/>
      <c r="RHP4684" s="170"/>
      <c r="RHQ4684" s="170"/>
      <c r="RHR4684" s="170"/>
      <c r="RHS4684" s="170"/>
      <c r="RHT4684" s="170"/>
      <c r="RHU4684" s="170"/>
      <c r="RHV4684" s="170"/>
      <c r="RHW4684" s="170"/>
      <c r="RHX4684" s="170"/>
      <c r="RHY4684" s="170"/>
      <c r="RHZ4684" s="170"/>
      <c r="RIA4684" s="170"/>
      <c r="RIB4684" s="170"/>
      <c r="RIC4684" s="170"/>
      <c r="RID4684" s="170"/>
      <c r="RIE4684" s="170"/>
      <c r="RIF4684" s="170"/>
      <c r="RIG4684" s="170"/>
      <c r="RIH4684" s="170"/>
      <c r="RII4684" s="170"/>
      <c r="RIJ4684" s="170"/>
      <c r="RIK4684" s="170"/>
      <c r="RIL4684" s="170"/>
      <c r="RIM4684" s="170"/>
      <c r="RIN4684" s="170"/>
      <c r="RIO4684" s="170"/>
      <c r="RIP4684" s="170"/>
      <c r="RIQ4684" s="170"/>
      <c r="RIR4684" s="170"/>
      <c r="RIS4684" s="170"/>
      <c r="RIT4684" s="170"/>
      <c r="RIU4684" s="170"/>
      <c r="RIV4684" s="170"/>
      <c r="RIW4684" s="170"/>
      <c r="RIX4684" s="170"/>
      <c r="RIY4684" s="170"/>
      <c r="RIZ4684" s="170"/>
      <c r="RJA4684" s="170"/>
      <c r="RJB4684" s="170"/>
      <c r="RJC4684" s="170"/>
      <c r="RJD4684" s="170"/>
      <c r="RJE4684" s="170"/>
      <c r="RJF4684" s="170"/>
      <c r="RJG4684" s="170"/>
      <c r="RJH4684" s="170"/>
      <c r="RJI4684" s="170"/>
      <c r="RJJ4684" s="170"/>
      <c r="RJK4684" s="170"/>
      <c r="RJL4684" s="170"/>
      <c r="RJM4684" s="170"/>
      <c r="RJN4684" s="170"/>
      <c r="RJO4684" s="170"/>
      <c r="RJP4684" s="170"/>
      <c r="RJQ4684" s="170"/>
      <c r="RJR4684" s="170"/>
      <c r="RJS4684" s="170"/>
      <c r="RJT4684" s="170"/>
      <c r="RJU4684" s="170"/>
      <c r="RJV4684" s="170"/>
      <c r="RJW4684" s="170"/>
      <c r="RJX4684" s="170"/>
      <c r="RJY4684" s="170"/>
      <c r="RJZ4684" s="170"/>
      <c r="RKA4684" s="170"/>
      <c r="RKB4684" s="170"/>
      <c r="RKC4684" s="170"/>
      <c r="RKD4684" s="170"/>
      <c r="RKE4684" s="170"/>
      <c r="RKF4684" s="170"/>
      <c r="RKG4684" s="170"/>
      <c r="RKH4684" s="170"/>
      <c r="RKI4684" s="170"/>
      <c r="RKJ4684" s="170"/>
      <c r="RKK4684" s="170"/>
      <c r="RKL4684" s="170"/>
      <c r="RKM4684" s="170"/>
      <c r="RKN4684" s="170"/>
      <c r="RKO4684" s="170"/>
      <c r="RKP4684" s="170"/>
      <c r="RKQ4684" s="170"/>
      <c r="RKR4684" s="170"/>
      <c r="RKS4684" s="170"/>
      <c r="RKT4684" s="170"/>
      <c r="RKU4684" s="170"/>
      <c r="RKV4684" s="170"/>
      <c r="RKW4684" s="170"/>
      <c r="RKX4684" s="170"/>
      <c r="RKY4684" s="170"/>
      <c r="RKZ4684" s="170"/>
      <c r="RLA4684" s="170"/>
      <c r="RLB4684" s="170"/>
      <c r="RLC4684" s="170"/>
      <c r="RLD4684" s="170"/>
      <c r="RLE4684" s="170"/>
      <c r="RLF4684" s="170"/>
      <c r="RLG4684" s="170"/>
      <c r="RLH4684" s="170"/>
      <c r="RLI4684" s="170"/>
      <c r="RLJ4684" s="170"/>
      <c r="RLK4684" s="170"/>
      <c r="RLL4684" s="170"/>
      <c r="RLM4684" s="170"/>
      <c r="RLN4684" s="170"/>
      <c r="RLO4684" s="170"/>
      <c r="RLP4684" s="170"/>
      <c r="RLQ4684" s="170"/>
      <c r="RLR4684" s="170"/>
      <c r="RLS4684" s="170"/>
      <c r="RLT4684" s="170"/>
      <c r="RLU4684" s="170"/>
      <c r="RLV4684" s="170"/>
      <c r="RLW4684" s="170"/>
      <c r="RLX4684" s="170"/>
      <c r="RLY4684" s="170"/>
      <c r="RLZ4684" s="170"/>
      <c r="RMA4684" s="170"/>
      <c r="RMB4684" s="170"/>
      <c r="RMC4684" s="170"/>
      <c r="RMD4684" s="170"/>
      <c r="RME4684" s="170"/>
      <c r="RMF4684" s="170"/>
      <c r="RMG4684" s="170"/>
      <c r="RMH4684" s="170"/>
      <c r="RMI4684" s="170"/>
      <c r="RMJ4684" s="170"/>
      <c r="RMK4684" s="170"/>
      <c r="RML4684" s="170"/>
      <c r="RMM4684" s="170"/>
      <c r="RMN4684" s="170"/>
      <c r="RMO4684" s="170"/>
      <c r="RMP4684" s="170"/>
      <c r="RMQ4684" s="170"/>
      <c r="RMR4684" s="170"/>
      <c r="RMS4684" s="170"/>
      <c r="RMT4684" s="170"/>
      <c r="RMU4684" s="170"/>
      <c r="RMV4684" s="170"/>
      <c r="RMW4684" s="170"/>
      <c r="RMX4684" s="170"/>
      <c r="RMY4684" s="170"/>
      <c r="RMZ4684" s="170"/>
      <c r="RNA4684" s="170"/>
      <c r="RNB4684" s="170"/>
      <c r="RNC4684" s="170"/>
      <c r="RND4684" s="170"/>
      <c r="RNE4684" s="170"/>
      <c r="RNF4684" s="170"/>
      <c r="RNG4684" s="170"/>
      <c r="RNH4684" s="170"/>
      <c r="RNI4684" s="170"/>
      <c r="RNJ4684" s="170"/>
      <c r="RNK4684" s="170"/>
      <c r="RNL4684" s="170"/>
      <c r="RNM4684" s="170"/>
      <c r="RNN4684" s="170"/>
      <c r="RNO4684" s="170"/>
      <c r="RNP4684" s="170"/>
      <c r="RNQ4684" s="170"/>
      <c r="RNR4684" s="170"/>
      <c r="RNS4684" s="170"/>
      <c r="RNT4684" s="170"/>
      <c r="RNU4684" s="170"/>
      <c r="RNV4684" s="170"/>
      <c r="RNW4684" s="170"/>
      <c r="RNX4684" s="170"/>
      <c r="RNY4684" s="170"/>
      <c r="RNZ4684" s="170"/>
      <c r="ROA4684" s="170"/>
      <c r="ROB4684" s="170"/>
      <c r="ROC4684" s="170"/>
      <c r="ROD4684" s="170"/>
      <c r="ROE4684" s="170"/>
      <c r="ROF4684" s="170"/>
      <c r="ROG4684" s="170"/>
      <c r="ROH4684" s="170"/>
      <c r="ROI4684" s="170"/>
      <c r="ROJ4684" s="170"/>
      <c r="ROK4684" s="170"/>
      <c r="ROL4684" s="170"/>
      <c r="ROM4684" s="170"/>
      <c r="RON4684" s="170"/>
      <c r="ROO4684" s="170"/>
      <c r="ROP4684" s="170"/>
      <c r="ROQ4684" s="170"/>
      <c r="ROR4684" s="170"/>
      <c r="ROS4684" s="170"/>
      <c r="ROT4684" s="170"/>
      <c r="ROU4684" s="170"/>
      <c r="ROV4684" s="170"/>
      <c r="ROW4684" s="170"/>
      <c r="ROX4684" s="170"/>
      <c r="ROY4684" s="170"/>
      <c r="ROZ4684" s="170"/>
      <c r="RPA4684" s="170"/>
      <c r="RPB4684" s="170"/>
      <c r="RPC4684" s="170"/>
      <c r="RPD4684" s="170"/>
      <c r="RPE4684" s="170"/>
      <c r="RPF4684" s="170"/>
      <c r="RPG4684" s="170"/>
      <c r="RPH4684" s="170"/>
      <c r="RPI4684" s="170"/>
      <c r="RPJ4684" s="170"/>
      <c r="RPK4684" s="170"/>
      <c r="RPL4684" s="170"/>
      <c r="RPM4684" s="170"/>
      <c r="RPN4684" s="170"/>
      <c r="RPO4684" s="170"/>
      <c r="RPP4684" s="170"/>
      <c r="RPQ4684" s="170"/>
      <c r="RPR4684" s="170"/>
      <c r="RPS4684" s="170"/>
      <c r="RPT4684" s="170"/>
      <c r="RPU4684" s="170"/>
      <c r="RPV4684" s="170"/>
      <c r="RPW4684" s="170"/>
      <c r="RPX4684" s="170"/>
      <c r="RPY4684" s="170"/>
      <c r="RPZ4684" s="170"/>
      <c r="RQA4684" s="170"/>
      <c r="RQB4684" s="170"/>
      <c r="RQC4684" s="170"/>
      <c r="RQD4684" s="170"/>
      <c r="RQE4684" s="170"/>
      <c r="RQF4684" s="170"/>
      <c r="RQG4684" s="170"/>
      <c r="RQH4684" s="170"/>
      <c r="RQI4684" s="170"/>
      <c r="RQJ4684" s="170"/>
      <c r="RQK4684" s="170"/>
      <c r="RQL4684" s="170"/>
      <c r="RQM4684" s="170"/>
      <c r="RQN4684" s="170"/>
      <c r="RQO4684" s="170"/>
      <c r="RQP4684" s="170"/>
      <c r="RQQ4684" s="170"/>
      <c r="RQR4684" s="170"/>
      <c r="RQS4684" s="170"/>
      <c r="RQT4684" s="170"/>
      <c r="RQU4684" s="170"/>
      <c r="RQV4684" s="170"/>
      <c r="RQW4684" s="170"/>
      <c r="RQX4684" s="170"/>
      <c r="RQY4684" s="170"/>
      <c r="RQZ4684" s="170"/>
      <c r="RRA4684" s="170"/>
      <c r="RRB4684" s="170"/>
      <c r="RRC4684" s="170"/>
      <c r="RRD4684" s="170"/>
      <c r="RRE4684" s="170"/>
      <c r="RRF4684" s="170"/>
      <c r="RRG4684" s="170"/>
      <c r="RRH4684" s="170"/>
      <c r="RRI4684" s="170"/>
      <c r="RRJ4684" s="170"/>
      <c r="RRK4684" s="170"/>
      <c r="RRL4684" s="170"/>
      <c r="RRM4684" s="170"/>
      <c r="RRN4684" s="170"/>
      <c r="RRO4684" s="170"/>
      <c r="RRP4684" s="170"/>
      <c r="RRQ4684" s="170"/>
      <c r="RRR4684" s="170"/>
      <c r="RRS4684" s="170"/>
      <c r="RRT4684" s="170"/>
      <c r="RRU4684" s="170"/>
      <c r="RRV4684" s="170"/>
      <c r="RRW4684" s="170"/>
      <c r="RRX4684" s="170"/>
      <c r="RRY4684" s="170"/>
      <c r="RRZ4684" s="170"/>
      <c r="RSA4684" s="170"/>
      <c r="RSB4684" s="170"/>
      <c r="RSC4684" s="170"/>
      <c r="RSD4684" s="170"/>
      <c r="RSE4684" s="170"/>
      <c r="RSF4684" s="170"/>
      <c r="RSG4684" s="170"/>
      <c r="RSH4684" s="170"/>
      <c r="RSI4684" s="170"/>
      <c r="RSJ4684" s="170"/>
      <c r="RSK4684" s="170"/>
      <c r="RSL4684" s="170"/>
      <c r="RSM4684" s="170"/>
      <c r="RSN4684" s="170"/>
      <c r="RSO4684" s="170"/>
      <c r="RSP4684" s="170"/>
      <c r="RSQ4684" s="170"/>
      <c r="RSR4684" s="170"/>
      <c r="RSS4684" s="170"/>
      <c r="RST4684" s="170"/>
      <c r="RSU4684" s="170"/>
      <c r="RSV4684" s="170"/>
      <c r="RSW4684" s="170"/>
      <c r="RSX4684" s="170"/>
      <c r="RSY4684" s="170"/>
      <c r="RSZ4684" s="170"/>
      <c r="RTA4684" s="170"/>
      <c r="RTB4684" s="170"/>
      <c r="RTC4684" s="170"/>
      <c r="RTD4684" s="170"/>
      <c r="RTE4684" s="170"/>
      <c r="RTF4684" s="170"/>
      <c r="RTG4684" s="170"/>
      <c r="RTH4684" s="170"/>
      <c r="RTI4684" s="170"/>
      <c r="RTJ4684" s="170"/>
      <c r="RTK4684" s="170"/>
      <c r="RTL4684" s="170"/>
      <c r="RTM4684" s="170"/>
      <c r="RTN4684" s="170"/>
      <c r="RTO4684" s="170"/>
      <c r="RTP4684" s="170"/>
      <c r="RTQ4684" s="170"/>
      <c r="RTR4684" s="170"/>
      <c r="RTS4684" s="170"/>
      <c r="RTT4684" s="170"/>
      <c r="RTU4684" s="170"/>
      <c r="RTV4684" s="170"/>
      <c r="RTW4684" s="170"/>
      <c r="RTX4684" s="170"/>
      <c r="RTY4684" s="170"/>
      <c r="RTZ4684" s="170"/>
      <c r="RUA4684" s="170"/>
      <c r="RUB4684" s="170"/>
      <c r="RUC4684" s="170"/>
      <c r="RUD4684" s="170"/>
      <c r="RUE4684" s="170"/>
      <c r="RUF4684" s="170"/>
      <c r="RUG4684" s="170"/>
      <c r="RUH4684" s="170"/>
      <c r="RUI4684" s="170"/>
      <c r="RUJ4684" s="170"/>
      <c r="RUK4684" s="170"/>
      <c r="RUL4684" s="170"/>
      <c r="RUM4684" s="170"/>
      <c r="RUN4684" s="170"/>
      <c r="RUO4684" s="170"/>
      <c r="RUP4684" s="170"/>
      <c r="RUQ4684" s="170"/>
      <c r="RUR4684" s="170"/>
      <c r="RUS4684" s="170"/>
      <c r="RUT4684" s="170"/>
      <c r="RUU4684" s="170"/>
      <c r="RUV4684" s="170"/>
      <c r="RUW4684" s="170"/>
      <c r="RUX4684" s="170"/>
      <c r="RUY4684" s="170"/>
      <c r="RUZ4684" s="170"/>
      <c r="RVA4684" s="170"/>
      <c r="RVB4684" s="170"/>
      <c r="RVC4684" s="170"/>
      <c r="RVD4684" s="170"/>
      <c r="RVE4684" s="170"/>
      <c r="RVF4684" s="170"/>
      <c r="RVG4684" s="170"/>
      <c r="RVH4684" s="170"/>
      <c r="RVI4684" s="170"/>
      <c r="RVJ4684" s="170"/>
      <c r="RVK4684" s="170"/>
      <c r="RVL4684" s="170"/>
      <c r="RVM4684" s="170"/>
      <c r="RVN4684" s="170"/>
      <c r="RVO4684" s="170"/>
      <c r="RVP4684" s="170"/>
      <c r="RVQ4684" s="170"/>
      <c r="RVR4684" s="170"/>
      <c r="RVS4684" s="170"/>
      <c r="RVT4684" s="170"/>
      <c r="RVU4684" s="170"/>
      <c r="RVV4684" s="170"/>
      <c r="RVW4684" s="170"/>
      <c r="RVX4684" s="170"/>
      <c r="RVY4684" s="170"/>
      <c r="RVZ4684" s="170"/>
      <c r="RWA4684" s="170"/>
      <c r="RWB4684" s="170"/>
      <c r="RWC4684" s="170"/>
      <c r="RWD4684" s="170"/>
      <c r="RWE4684" s="170"/>
      <c r="RWF4684" s="170"/>
      <c r="RWG4684" s="170"/>
      <c r="RWH4684" s="170"/>
      <c r="RWI4684" s="170"/>
      <c r="RWJ4684" s="170"/>
      <c r="RWK4684" s="170"/>
      <c r="RWL4684" s="170"/>
      <c r="RWM4684" s="170"/>
      <c r="RWN4684" s="170"/>
      <c r="RWO4684" s="170"/>
      <c r="RWP4684" s="170"/>
      <c r="RWQ4684" s="170"/>
      <c r="RWR4684" s="170"/>
      <c r="RWS4684" s="170"/>
      <c r="RWT4684" s="170"/>
      <c r="RWU4684" s="170"/>
      <c r="RWV4684" s="170"/>
      <c r="RWW4684" s="170"/>
      <c r="RWX4684" s="170"/>
      <c r="RWY4684" s="170"/>
      <c r="RWZ4684" s="170"/>
      <c r="RXA4684" s="170"/>
      <c r="RXB4684" s="170"/>
      <c r="RXC4684" s="170"/>
      <c r="RXD4684" s="170"/>
      <c r="RXE4684" s="170"/>
      <c r="RXF4684" s="170"/>
      <c r="RXG4684" s="170"/>
      <c r="RXH4684" s="170"/>
      <c r="RXI4684" s="170"/>
      <c r="RXJ4684" s="170"/>
      <c r="RXK4684" s="170"/>
      <c r="RXL4684" s="170"/>
      <c r="RXM4684" s="170"/>
      <c r="RXN4684" s="170"/>
      <c r="RXO4684" s="170"/>
      <c r="RXP4684" s="170"/>
      <c r="RXQ4684" s="170"/>
      <c r="RXR4684" s="170"/>
      <c r="RXS4684" s="170"/>
      <c r="RXT4684" s="170"/>
      <c r="RXU4684" s="170"/>
      <c r="RXV4684" s="170"/>
      <c r="RXW4684" s="170"/>
      <c r="RXX4684" s="170"/>
      <c r="RXY4684" s="170"/>
      <c r="RXZ4684" s="170"/>
      <c r="RYA4684" s="170"/>
      <c r="RYB4684" s="170"/>
      <c r="RYC4684" s="170"/>
      <c r="RYD4684" s="170"/>
      <c r="RYE4684" s="170"/>
      <c r="RYF4684" s="170"/>
      <c r="RYG4684" s="170"/>
      <c r="RYH4684" s="170"/>
      <c r="RYI4684" s="170"/>
      <c r="RYJ4684" s="170"/>
      <c r="RYK4684" s="170"/>
      <c r="RYL4684" s="170"/>
      <c r="RYM4684" s="170"/>
      <c r="RYN4684" s="170"/>
      <c r="RYO4684" s="170"/>
      <c r="RYP4684" s="170"/>
      <c r="RYQ4684" s="170"/>
      <c r="RYR4684" s="170"/>
      <c r="RYS4684" s="170"/>
      <c r="RYT4684" s="170"/>
      <c r="RYU4684" s="170"/>
      <c r="RYV4684" s="170"/>
      <c r="RYW4684" s="170"/>
      <c r="RYX4684" s="170"/>
      <c r="RYY4684" s="170"/>
      <c r="RYZ4684" s="170"/>
      <c r="RZA4684" s="170"/>
      <c r="RZB4684" s="170"/>
      <c r="RZC4684" s="170"/>
      <c r="RZD4684" s="170"/>
      <c r="RZE4684" s="170"/>
      <c r="RZF4684" s="170"/>
      <c r="RZG4684" s="170"/>
      <c r="RZH4684" s="170"/>
      <c r="RZI4684" s="170"/>
      <c r="RZJ4684" s="170"/>
      <c r="RZK4684" s="170"/>
      <c r="RZL4684" s="170"/>
      <c r="RZM4684" s="170"/>
      <c r="RZN4684" s="170"/>
      <c r="RZO4684" s="170"/>
      <c r="RZP4684" s="170"/>
      <c r="RZQ4684" s="170"/>
      <c r="RZR4684" s="170"/>
      <c r="RZS4684" s="170"/>
      <c r="RZT4684" s="170"/>
      <c r="RZU4684" s="170"/>
      <c r="RZV4684" s="170"/>
      <c r="RZW4684" s="170"/>
      <c r="RZX4684" s="170"/>
      <c r="RZY4684" s="170"/>
      <c r="RZZ4684" s="170"/>
      <c r="SAA4684" s="170"/>
      <c r="SAB4684" s="170"/>
      <c r="SAC4684" s="170"/>
      <c r="SAD4684" s="170"/>
      <c r="SAE4684" s="170"/>
      <c r="SAF4684" s="170"/>
      <c r="SAG4684" s="170"/>
      <c r="SAH4684" s="170"/>
      <c r="SAI4684" s="170"/>
      <c r="SAJ4684" s="170"/>
      <c r="SAK4684" s="170"/>
      <c r="SAL4684" s="170"/>
      <c r="SAM4684" s="170"/>
      <c r="SAN4684" s="170"/>
      <c r="SAO4684" s="170"/>
      <c r="SAP4684" s="170"/>
      <c r="SAQ4684" s="170"/>
      <c r="SAR4684" s="170"/>
      <c r="SAS4684" s="170"/>
      <c r="SAT4684" s="170"/>
      <c r="SAU4684" s="170"/>
      <c r="SAV4684" s="170"/>
      <c r="SAW4684" s="170"/>
      <c r="SAX4684" s="170"/>
      <c r="SAY4684" s="170"/>
      <c r="SAZ4684" s="170"/>
      <c r="SBA4684" s="170"/>
      <c r="SBB4684" s="170"/>
      <c r="SBC4684" s="170"/>
      <c r="SBD4684" s="170"/>
      <c r="SBE4684" s="170"/>
      <c r="SBF4684" s="170"/>
      <c r="SBG4684" s="170"/>
      <c r="SBH4684" s="170"/>
      <c r="SBI4684" s="170"/>
      <c r="SBJ4684" s="170"/>
      <c r="SBK4684" s="170"/>
      <c r="SBL4684" s="170"/>
      <c r="SBM4684" s="170"/>
      <c r="SBN4684" s="170"/>
      <c r="SBO4684" s="170"/>
      <c r="SBP4684" s="170"/>
      <c r="SBQ4684" s="170"/>
      <c r="SBR4684" s="170"/>
      <c r="SBS4684" s="170"/>
      <c r="SBT4684" s="170"/>
      <c r="SBU4684" s="170"/>
      <c r="SBV4684" s="170"/>
      <c r="SBW4684" s="170"/>
      <c r="SBX4684" s="170"/>
      <c r="SBY4684" s="170"/>
      <c r="SBZ4684" s="170"/>
      <c r="SCA4684" s="170"/>
      <c r="SCB4684" s="170"/>
      <c r="SCC4684" s="170"/>
      <c r="SCD4684" s="170"/>
      <c r="SCE4684" s="170"/>
      <c r="SCF4684" s="170"/>
      <c r="SCG4684" s="170"/>
      <c r="SCH4684" s="170"/>
      <c r="SCI4684" s="170"/>
      <c r="SCJ4684" s="170"/>
      <c r="SCK4684" s="170"/>
      <c r="SCL4684" s="170"/>
      <c r="SCM4684" s="170"/>
      <c r="SCN4684" s="170"/>
      <c r="SCO4684" s="170"/>
      <c r="SCP4684" s="170"/>
      <c r="SCQ4684" s="170"/>
      <c r="SCR4684" s="170"/>
      <c r="SCS4684" s="170"/>
      <c r="SCT4684" s="170"/>
      <c r="SCU4684" s="170"/>
      <c r="SCV4684" s="170"/>
      <c r="SCW4684" s="170"/>
      <c r="SCX4684" s="170"/>
      <c r="SCY4684" s="170"/>
      <c r="SCZ4684" s="170"/>
      <c r="SDA4684" s="170"/>
      <c r="SDB4684" s="170"/>
      <c r="SDC4684" s="170"/>
      <c r="SDD4684" s="170"/>
      <c r="SDE4684" s="170"/>
      <c r="SDF4684" s="170"/>
      <c r="SDG4684" s="170"/>
      <c r="SDH4684" s="170"/>
      <c r="SDI4684" s="170"/>
      <c r="SDJ4684" s="170"/>
      <c r="SDK4684" s="170"/>
      <c r="SDL4684" s="170"/>
      <c r="SDM4684" s="170"/>
      <c r="SDN4684" s="170"/>
      <c r="SDO4684" s="170"/>
      <c r="SDP4684" s="170"/>
      <c r="SDQ4684" s="170"/>
      <c r="SDR4684" s="170"/>
      <c r="SDS4684" s="170"/>
      <c r="SDT4684" s="170"/>
      <c r="SDU4684" s="170"/>
      <c r="SDV4684" s="170"/>
      <c r="SDW4684" s="170"/>
      <c r="SDX4684" s="170"/>
      <c r="SDY4684" s="170"/>
      <c r="SDZ4684" s="170"/>
      <c r="SEA4684" s="170"/>
      <c r="SEB4684" s="170"/>
      <c r="SEC4684" s="170"/>
      <c r="SED4684" s="170"/>
      <c r="SEE4684" s="170"/>
      <c r="SEF4684" s="170"/>
      <c r="SEG4684" s="170"/>
      <c r="SEH4684" s="170"/>
      <c r="SEI4684" s="170"/>
      <c r="SEJ4684" s="170"/>
      <c r="SEK4684" s="170"/>
      <c r="SEL4684" s="170"/>
      <c r="SEM4684" s="170"/>
      <c r="SEN4684" s="170"/>
      <c r="SEO4684" s="170"/>
      <c r="SEP4684" s="170"/>
      <c r="SEQ4684" s="170"/>
      <c r="SER4684" s="170"/>
      <c r="SES4684" s="170"/>
      <c r="SET4684" s="170"/>
      <c r="SEU4684" s="170"/>
      <c r="SEV4684" s="170"/>
      <c r="SEW4684" s="170"/>
      <c r="SEX4684" s="170"/>
      <c r="SEY4684" s="170"/>
      <c r="SEZ4684" s="170"/>
      <c r="SFA4684" s="170"/>
      <c r="SFB4684" s="170"/>
      <c r="SFC4684" s="170"/>
      <c r="SFD4684" s="170"/>
      <c r="SFE4684" s="170"/>
      <c r="SFF4684" s="170"/>
      <c r="SFG4684" s="170"/>
      <c r="SFH4684" s="170"/>
      <c r="SFI4684" s="170"/>
      <c r="SFJ4684" s="170"/>
      <c r="SFK4684" s="170"/>
      <c r="SFL4684" s="170"/>
      <c r="SFM4684" s="170"/>
      <c r="SFN4684" s="170"/>
      <c r="SFO4684" s="170"/>
      <c r="SFP4684" s="170"/>
      <c r="SFQ4684" s="170"/>
      <c r="SFR4684" s="170"/>
      <c r="SFS4684" s="170"/>
      <c r="SFT4684" s="170"/>
      <c r="SFU4684" s="170"/>
      <c r="SFV4684" s="170"/>
      <c r="SFW4684" s="170"/>
      <c r="SFX4684" s="170"/>
      <c r="SFY4684" s="170"/>
      <c r="SFZ4684" s="170"/>
      <c r="SGA4684" s="170"/>
      <c r="SGB4684" s="170"/>
      <c r="SGC4684" s="170"/>
      <c r="SGD4684" s="170"/>
      <c r="SGE4684" s="170"/>
      <c r="SGF4684" s="170"/>
      <c r="SGG4684" s="170"/>
      <c r="SGH4684" s="170"/>
      <c r="SGI4684" s="170"/>
      <c r="SGJ4684" s="170"/>
      <c r="SGK4684" s="170"/>
      <c r="SGL4684" s="170"/>
      <c r="SGM4684" s="170"/>
      <c r="SGN4684" s="170"/>
      <c r="SGO4684" s="170"/>
      <c r="SGP4684" s="170"/>
      <c r="SGQ4684" s="170"/>
      <c r="SGR4684" s="170"/>
      <c r="SGS4684" s="170"/>
      <c r="SGT4684" s="170"/>
      <c r="SGU4684" s="170"/>
      <c r="SGV4684" s="170"/>
      <c r="SGW4684" s="170"/>
      <c r="SGX4684" s="170"/>
      <c r="SGY4684" s="170"/>
      <c r="SGZ4684" s="170"/>
      <c r="SHA4684" s="170"/>
      <c r="SHB4684" s="170"/>
      <c r="SHC4684" s="170"/>
      <c r="SHD4684" s="170"/>
      <c r="SHE4684" s="170"/>
      <c r="SHF4684" s="170"/>
      <c r="SHG4684" s="170"/>
      <c r="SHH4684" s="170"/>
      <c r="SHI4684" s="170"/>
      <c r="SHJ4684" s="170"/>
      <c r="SHK4684" s="170"/>
      <c r="SHL4684" s="170"/>
      <c r="SHM4684" s="170"/>
      <c r="SHN4684" s="170"/>
      <c r="SHO4684" s="170"/>
      <c r="SHP4684" s="170"/>
      <c r="SHQ4684" s="170"/>
      <c r="SHR4684" s="170"/>
      <c r="SHS4684" s="170"/>
      <c r="SHT4684" s="170"/>
      <c r="SHU4684" s="170"/>
      <c r="SHV4684" s="170"/>
      <c r="SHW4684" s="170"/>
      <c r="SHX4684" s="170"/>
      <c r="SHY4684" s="170"/>
      <c r="SHZ4684" s="170"/>
      <c r="SIA4684" s="170"/>
      <c r="SIB4684" s="170"/>
      <c r="SIC4684" s="170"/>
      <c r="SID4684" s="170"/>
      <c r="SIE4684" s="170"/>
      <c r="SIF4684" s="170"/>
      <c r="SIG4684" s="170"/>
      <c r="SIH4684" s="170"/>
      <c r="SII4684" s="170"/>
      <c r="SIJ4684" s="170"/>
      <c r="SIK4684" s="170"/>
      <c r="SIL4684" s="170"/>
      <c r="SIM4684" s="170"/>
      <c r="SIN4684" s="170"/>
      <c r="SIO4684" s="170"/>
      <c r="SIP4684" s="170"/>
      <c r="SIQ4684" s="170"/>
      <c r="SIR4684" s="170"/>
      <c r="SIS4684" s="170"/>
      <c r="SIT4684" s="170"/>
      <c r="SIU4684" s="170"/>
      <c r="SIV4684" s="170"/>
      <c r="SIW4684" s="170"/>
      <c r="SIX4684" s="170"/>
      <c r="SIY4684" s="170"/>
      <c r="SIZ4684" s="170"/>
      <c r="SJA4684" s="170"/>
      <c r="SJB4684" s="170"/>
      <c r="SJC4684" s="170"/>
      <c r="SJD4684" s="170"/>
      <c r="SJE4684" s="170"/>
      <c r="SJF4684" s="170"/>
      <c r="SJG4684" s="170"/>
      <c r="SJH4684" s="170"/>
      <c r="SJI4684" s="170"/>
      <c r="SJJ4684" s="170"/>
      <c r="SJK4684" s="170"/>
      <c r="SJL4684" s="170"/>
      <c r="SJM4684" s="170"/>
      <c r="SJN4684" s="170"/>
      <c r="SJO4684" s="170"/>
      <c r="SJP4684" s="170"/>
      <c r="SJQ4684" s="170"/>
      <c r="SJR4684" s="170"/>
      <c r="SJS4684" s="170"/>
      <c r="SJT4684" s="170"/>
      <c r="SJU4684" s="170"/>
      <c r="SJV4684" s="170"/>
      <c r="SJW4684" s="170"/>
      <c r="SJX4684" s="170"/>
      <c r="SJY4684" s="170"/>
      <c r="SJZ4684" s="170"/>
      <c r="SKA4684" s="170"/>
      <c r="SKB4684" s="170"/>
      <c r="SKC4684" s="170"/>
      <c r="SKD4684" s="170"/>
      <c r="SKE4684" s="170"/>
      <c r="SKF4684" s="170"/>
      <c r="SKG4684" s="170"/>
      <c r="SKH4684" s="170"/>
      <c r="SKI4684" s="170"/>
      <c r="SKJ4684" s="170"/>
      <c r="SKK4684" s="170"/>
      <c r="SKL4684" s="170"/>
      <c r="SKM4684" s="170"/>
      <c r="SKN4684" s="170"/>
      <c r="SKO4684" s="170"/>
      <c r="SKP4684" s="170"/>
      <c r="SKQ4684" s="170"/>
      <c r="SKR4684" s="170"/>
      <c r="SKS4684" s="170"/>
      <c r="SKT4684" s="170"/>
      <c r="SKU4684" s="170"/>
      <c r="SKV4684" s="170"/>
      <c r="SKW4684" s="170"/>
      <c r="SKX4684" s="170"/>
      <c r="SKY4684" s="170"/>
      <c r="SKZ4684" s="170"/>
      <c r="SLA4684" s="170"/>
      <c r="SLB4684" s="170"/>
      <c r="SLC4684" s="170"/>
      <c r="SLD4684" s="170"/>
      <c r="SLE4684" s="170"/>
      <c r="SLF4684" s="170"/>
      <c r="SLG4684" s="170"/>
      <c r="SLH4684" s="170"/>
      <c r="SLI4684" s="170"/>
      <c r="SLJ4684" s="170"/>
      <c r="SLK4684" s="170"/>
      <c r="SLL4684" s="170"/>
      <c r="SLM4684" s="170"/>
      <c r="SLN4684" s="170"/>
      <c r="SLO4684" s="170"/>
      <c r="SLP4684" s="170"/>
      <c r="SLQ4684" s="170"/>
      <c r="SLR4684" s="170"/>
      <c r="SLS4684" s="170"/>
      <c r="SLT4684" s="170"/>
      <c r="SLU4684" s="170"/>
      <c r="SLV4684" s="170"/>
      <c r="SLW4684" s="170"/>
      <c r="SLX4684" s="170"/>
      <c r="SLY4684" s="170"/>
      <c r="SLZ4684" s="170"/>
      <c r="SMA4684" s="170"/>
      <c r="SMB4684" s="170"/>
      <c r="SMC4684" s="170"/>
      <c r="SMD4684" s="170"/>
      <c r="SME4684" s="170"/>
      <c r="SMF4684" s="170"/>
      <c r="SMG4684" s="170"/>
      <c r="SMH4684" s="170"/>
      <c r="SMI4684" s="170"/>
      <c r="SMJ4684" s="170"/>
      <c r="SMK4684" s="170"/>
      <c r="SML4684" s="170"/>
      <c r="SMM4684" s="170"/>
      <c r="SMN4684" s="170"/>
      <c r="SMO4684" s="170"/>
      <c r="SMP4684" s="170"/>
      <c r="SMQ4684" s="170"/>
      <c r="SMR4684" s="170"/>
      <c r="SMS4684" s="170"/>
      <c r="SMT4684" s="170"/>
      <c r="SMU4684" s="170"/>
      <c r="SMV4684" s="170"/>
      <c r="SMW4684" s="170"/>
      <c r="SMX4684" s="170"/>
      <c r="SMY4684" s="170"/>
      <c r="SMZ4684" s="170"/>
      <c r="SNA4684" s="170"/>
      <c r="SNB4684" s="170"/>
      <c r="SNC4684" s="170"/>
      <c r="SND4684" s="170"/>
      <c r="SNE4684" s="170"/>
      <c r="SNF4684" s="170"/>
      <c r="SNG4684" s="170"/>
      <c r="SNH4684" s="170"/>
      <c r="SNI4684" s="170"/>
      <c r="SNJ4684" s="170"/>
      <c r="SNK4684" s="170"/>
      <c r="SNL4684" s="170"/>
      <c r="SNM4684" s="170"/>
      <c r="SNN4684" s="170"/>
      <c r="SNO4684" s="170"/>
      <c r="SNP4684" s="170"/>
      <c r="SNQ4684" s="170"/>
      <c r="SNR4684" s="170"/>
      <c r="SNS4684" s="170"/>
      <c r="SNT4684" s="170"/>
      <c r="SNU4684" s="170"/>
      <c r="SNV4684" s="170"/>
      <c r="SNW4684" s="170"/>
      <c r="SNX4684" s="170"/>
      <c r="SNY4684" s="170"/>
      <c r="SNZ4684" s="170"/>
      <c r="SOA4684" s="170"/>
      <c r="SOB4684" s="170"/>
      <c r="SOC4684" s="170"/>
      <c r="SOD4684" s="170"/>
      <c r="SOE4684" s="170"/>
      <c r="SOF4684" s="170"/>
      <c r="SOG4684" s="170"/>
      <c r="SOH4684" s="170"/>
      <c r="SOI4684" s="170"/>
      <c r="SOJ4684" s="170"/>
      <c r="SOK4684" s="170"/>
      <c r="SOL4684" s="170"/>
      <c r="SOM4684" s="170"/>
      <c r="SON4684" s="170"/>
      <c r="SOO4684" s="170"/>
      <c r="SOP4684" s="170"/>
      <c r="SOQ4684" s="170"/>
      <c r="SOR4684" s="170"/>
      <c r="SOS4684" s="170"/>
      <c r="SOT4684" s="170"/>
      <c r="SOU4684" s="170"/>
      <c r="SOV4684" s="170"/>
      <c r="SOW4684" s="170"/>
      <c r="SOX4684" s="170"/>
      <c r="SOY4684" s="170"/>
      <c r="SOZ4684" s="170"/>
      <c r="SPA4684" s="170"/>
      <c r="SPB4684" s="170"/>
      <c r="SPC4684" s="170"/>
      <c r="SPD4684" s="170"/>
      <c r="SPE4684" s="170"/>
      <c r="SPF4684" s="170"/>
      <c r="SPG4684" s="170"/>
      <c r="SPH4684" s="170"/>
      <c r="SPI4684" s="170"/>
      <c r="SPJ4684" s="170"/>
      <c r="SPK4684" s="170"/>
      <c r="SPL4684" s="170"/>
      <c r="SPM4684" s="170"/>
      <c r="SPN4684" s="170"/>
      <c r="SPO4684" s="170"/>
      <c r="SPP4684" s="170"/>
      <c r="SPQ4684" s="170"/>
      <c r="SPR4684" s="170"/>
      <c r="SPS4684" s="170"/>
      <c r="SPT4684" s="170"/>
      <c r="SPU4684" s="170"/>
      <c r="SPV4684" s="170"/>
      <c r="SPW4684" s="170"/>
      <c r="SPX4684" s="170"/>
      <c r="SPY4684" s="170"/>
      <c r="SPZ4684" s="170"/>
      <c r="SQA4684" s="170"/>
      <c r="SQB4684" s="170"/>
      <c r="SQC4684" s="170"/>
      <c r="SQD4684" s="170"/>
      <c r="SQE4684" s="170"/>
      <c r="SQF4684" s="170"/>
      <c r="SQG4684" s="170"/>
      <c r="SQH4684" s="170"/>
      <c r="SQI4684" s="170"/>
      <c r="SQJ4684" s="170"/>
      <c r="SQK4684" s="170"/>
      <c r="SQL4684" s="170"/>
      <c r="SQM4684" s="170"/>
      <c r="SQN4684" s="170"/>
      <c r="SQO4684" s="170"/>
      <c r="SQP4684" s="170"/>
      <c r="SQQ4684" s="170"/>
      <c r="SQR4684" s="170"/>
      <c r="SQS4684" s="170"/>
      <c r="SQT4684" s="170"/>
      <c r="SQU4684" s="170"/>
      <c r="SQV4684" s="170"/>
      <c r="SQW4684" s="170"/>
      <c r="SQX4684" s="170"/>
      <c r="SQY4684" s="170"/>
      <c r="SQZ4684" s="170"/>
      <c r="SRA4684" s="170"/>
      <c r="SRB4684" s="170"/>
      <c r="SRC4684" s="170"/>
      <c r="SRD4684" s="170"/>
      <c r="SRE4684" s="170"/>
      <c r="SRF4684" s="170"/>
      <c r="SRG4684" s="170"/>
      <c r="SRH4684" s="170"/>
      <c r="SRI4684" s="170"/>
      <c r="SRJ4684" s="170"/>
      <c r="SRK4684" s="170"/>
      <c r="SRL4684" s="170"/>
      <c r="SRM4684" s="170"/>
      <c r="SRN4684" s="170"/>
      <c r="SRO4684" s="170"/>
      <c r="SRP4684" s="170"/>
      <c r="SRQ4684" s="170"/>
      <c r="SRR4684" s="170"/>
      <c r="SRS4684" s="170"/>
      <c r="SRT4684" s="170"/>
      <c r="SRU4684" s="170"/>
      <c r="SRV4684" s="170"/>
      <c r="SRW4684" s="170"/>
      <c r="SRX4684" s="170"/>
      <c r="SRY4684" s="170"/>
      <c r="SRZ4684" s="170"/>
      <c r="SSA4684" s="170"/>
      <c r="SSB4684" s="170"/>
      <c r="SSC4684" s="170"/>
      <c r="SSD4684" s="170"/>
      <c r="SSE4684" s="170"/>
      <c r="SSF4684" s="170"/>
      <c r="SSG4684" s="170"/>
      <c r="SSH4684" s="170"/>
      <c r="SSI4684" s="170"/>
      <c r="SSJ4684" s="170"/>
      <c r="SSK4684" s="170"/>
      <c r="SSL4684" s="170"/>
      <c r="SSM4684" s="170"/>
      <c r="SSN4684" s="170"/>
      <c r="SSO4684" s="170"/>
      <c r="SSP4684" s="170"/>
      <c r="SSQ4684" s="170"/>
      <c r="SSR4684" s="170"/>
      <c r="SSS4684" s="170"/>
      <c r="SST4684" s="170"/>
      <c r="SSU4684" s="170"/>
      <c r="SSV4684" s="170"/>
      <c r="SSW4684" s="170"/>
      <c r="SSX4684" s="170"/>
      <c r="SSY4684" s="170"/>
      <c r="SSZ4684" s="170"/>
      <c r="STA4684" s="170"/>
      <c r="STB4684" s="170"/>
      <c r="STC4684" s="170"/>
      <c r="STD4684" s="170"/>
      <c r="STE4684" s="170"/>
      <c r="STF4684" s="170"/>
      <c r="STG4684" s="170"/>
      <c r="STH4684" s="170"/>
      <c r="STI4684" s="170"/>
      <c r="STJ4684" s="170"/>
      <c r="STK4684" s="170"/>
      <c r="STL4684" s="170"/>
      <c r="STM4684" s="170"/>
      <c r="STN4684" s="170"/>
      <c r="STO4684" s="170"/>
      <c r="STP4684" s="170"/>
      <c r="STQ4684" s="170"/>
      <c r="STR4684" s="170"/>
      <c r="STS4684" s="170"/>
      <c r="STT4684" s="170"/>
      <c r="STU4684" s="170"/>
      <c r="STV4684" s="170"/>
      <c r="STW4684" s="170"/>
      <c r="STX4684" s="170"/>
      <c r="STY4684" s="170"/>
      <c r="STZ4684" s="170"/>
      <c r="SUA4684" s="170"/>
      <c r="SUB4684" s="170"/>
      <c r="SUC4684" s="170"/>
      <c r="SUD4684" s="170"/>
      <c r="SUE4684" s="170"/>
      <c r="SUF4684" s="170"/>
      <c r="SUG4684" s="170"/>
      <c r="SUH4684" s="170"/>
      <c r="SUI4684" s="170"/>
      <c r="SUJ4684" s="170"/>
      <c r="SUK4684" s="170"/>
      <c r="SUL4684" s="170"/>
      <c r="SUM4684" s="170"/>
      <c r="SUN4684" s="170"/>
      <c r="SUO4684" s="170"/>
      <c r="SUP4684" s="170"/>
      <c r="SUQ4684" s="170"/>
      <c r="SUR4684" s="170"/>
      <c r="SUS4684" s="170"/>
      <c r="SUT4684" s="170"/>
      <c r="SUU4684" s="170"/>
      <c r="SUV4684" s="170"/>
      <c r="SUW4684" s="170"/>
      <c r="SUX4684" s="170"/>
      <c r="SUY4684" s="170"/>
      <c r="SUZ4684" s="170"/>
      <c r="SVA4684" s="170"/>
      <c r="SVB4684" s="170"/>
      <c r="SVC4684" s="170"/>
      <c r="SVD4684" s="170"/>
      <c r="SVE4684" s="170"/>
      <c r="SVF4684" s="170"/>
      <c r="SVG4684" s="170"/>
      <c r="SVH4684" s="170"/>
      <c r="SVI4684" s="170"/>
      <c r="SVJ4684" s="170"/>
      <c r="SVK4684" s="170"/>
      <c r="SVL4684" s="170"/>
      <c r="SVM4684" s="170"/>
      <c r="SVN4684" s="170"/>
      <c r="SVO4684" s="170"/>
      <c r="SVP4684" s="170"/>
      <c r="SVQ4684" s="170"/>
      <c r="SVR4684" s="170"/>
      <c r="SVS4684" s="170"/>
      <c r="SVT4684" s="170"/>
      <c r="SVU4684" s="170"/>
      <c r="SVV4684" s="170"/>
      <c r="SVW4684" s="170"/>
      <c r="SVX4684" s="170"/>
      <c r="SVY4684" s="170"/>
      <c r="SVZ4684" s="170"/>
      <c r="SWA4684" s="170"/>
      <c r="SWB4684" s="170"/>
      <c r="SWC4684" s="170"/>
      <c r="SWD4684" s="170"/>
      <c r="SWE4684" s="170"/>
      <c r="SWF4684" s="170"/>
      <c r="SWG4684" s="170"/>
      <c r="SWH4684" s="170"/>
      <c r="SWI4684" s="170"/>
      <c r="SWJ4684" s="170"/>
      <c r="SWK4684" s="170"/>
      <c r="SWL4684" s="170"/>
      <c r="SWM4684" s="170"/>
      <c r="SWN4684" s="170"/>
      <c r="SWO4684" s="170"/>
      <c r="SWP4684" s="170"/>
      <c r="SWQ4684" s="170"/>
      <c r="SWR4684" s="170"/>
      <c r="SWS4684" s="170"/>
      <c r="SWT4684" s="170"/>
      <c r="SWU4684" s="170"/>
      <c r="SWV4684" s="170"/>
      <c r="SWW4684" s="170"/>
      <c r="SWX4684" s="170"/>
      <c r="SWY4684" s="170"/>
      <c r="SWZ4684" s="170"/>
      <c r="SXA4684" s="170"/>
      <c r="SXB4684" s="170"/>
      <c r="SXC4684" s="170"/>
      <c r="SXD4684" s="170"/>
      <c r="SXE4684" s="170"/>
      <c r="SXF4684" s="170"/>
      <c r="SXG4684" s="170"/>
      <c r="SXH4684" s="170"/>
      <c r="SXI4684" s="170"/>
      <c r="SXJ4684" s="170"/>
      <c r="SXK4684" s="170"/>
      <c r="SXL4684" s="170"/>
      <c r="SXM4684" s="170"/>
      <c r="SXN4684" s="170"/>
      <c r="SXO4684" s="170"/>
      <c r="SXP4684" s="170"/>
      <c r="SXQ4684" s="170"/>
      <c r="SXR4684" s="170"/>
      <c r="SXS4684" s="170"/>
      <c r="SXT4684" s="170"/>
      <c r="SXU4684" s="170"/>
      <c r="SXV4684" s="170"/>
      <c r="SXW4684" s="170"/>
      <c r="SXX4684" s="170"/>
      <c r="SXY4684" s="170"/>
      <c r="SXZ4684" s="170"/>
      <c r="SYA4684" s="170"/>
      <c r="SYB4684" s="170"/>
      <c r="SYC4684" s="170"/>
      <c r="SYD4684" s="170"/>
      <c r="SYE4684" s="170"/>
      <c r="SYF4684" s="170"/>
      <c r="SYG4684" s="170"/>
      <c r="SYH4684" s="170"/>
      <c r="SYI4684" s="170"/>
      <c r="SYJ4684" s="170"/>
      <c r="SYK4684" s="170"/>
      <c r="SYL4684" s="170"/>
      <c r="SYM4684" s="170"/>
      <c r="SYN4684" s="170"/>
      <c r="SYO4684" s="170"/>
      <c r="SYP4684" s="170"/>
      <c r="SYQ4684" s="170"/>
      <c r="SYR4684" s="170"/>
      <c r="SYS4684" s="170"/>
      <c r="SYT4684" s="170"/>
      <c r="SYU4684" s="170"/>
      <c r="SYV4684" s="170"/>
      <c r="SYW4684" s="170"/>
      <c r="SYX4684" s="170"/>
      <c r="SYY4684" s="170"/>
      <c r="SYZ4684" s="170"/>
      <c r="SZA4684" s="170"/>
      <c r="SZB4684" s="170"/>
      <c r="SZC4684" s="170"/>
      <c r="SZD4684" s="170"/>
      <c r="SZE4684" s="170"/>
      <c r="SZF4684" s="170"/>
      <c r="SZG4684" s="170"/>
      <c r="SZH4684" s="170"/>
      <c r="SZI4684" s="170"/>
      <c r="SZJ4684" s="170"/>
      <c r="SZK4684" s="170"/>
      <c r="SZL4684" s="170"/>
      <c r="SZM4684" s="170"/>
      <c r="SZN4684" s="170"/>
      <c r="SZO4684" s="170"/>
      <c r="SZP4684" s="170"/>
      <c r="SZQ4684" s="170"/>
      <c r="SZR4684" s="170"/>
      <c r="SZS4684" s="170"/>
      <c r="SZT4684" s="170"/>
      <c r="SZU4684" s="170"/>
      <c r="SZV4684" s="170"/>
      <c r="SZW4684" s="170"/>
      <c r="SZX4684" s="170"/>
      <c r="SZY4684" s="170"/>
      <c r="SZZ4684" s="170"/>
      <c r="TAA4684" s="170"/>
      <c r="TAB4684" s="170"/>
      <c r="TAC4684" s="170"/>
      <c r="TAD4684" s="170"/>
      <c r="TAE4684" s="170"/>
      <c r="TAF4684" s="170"/>
      <c r="TAG4684" s="170"/>
      <c r="TAH4684" s="170"/>
      <c r="TAI4684" s="170"/>
      <c r="TAJ4684" s="170"/>
      <c r="TAK4684" s="170"/>
      <c r="TAL4684" s="170"/>
      <c r="TAM4684" s="170"/>
      <c r="TAN4684" s="170"/>
      <c r="TAO4684" s="170"/>
      <c r="TAP4684" s="170"/>
      <c r="TAQ4684" s="170"/>
      <c r="TAR4684" s="170"/>
      <c r="TAS4684" s="170"/>
      <c r="TAT4684" s="170"/>
      <c r="TAU4684" s="170"/>
      <c r="TAV4684" s="170"/>
      <c r="TAW4684" s="170"/>
      <c r="TAX4684" s="170"/>
      <c r="TAY4684" s="170"/>
      <c r="TAZ4684" s="170"/>
      <c r="TBA4684" s="170"/>
      <c r="TBB4684" s="170"/>
      <c r="TBC4684" s="170"/>
      <c r="TBD4684" s="170"/>
      <c r="TBE4684" s="170"/>
      <c r="TBF4684" s="170"/>
      <c r="TBG4684" s="170"/>
      <c r="TBH4684" s="170"/>
      <c r="TBI4684" s="170"/>
      <c r="TBJ4684" s="170"/>
      <c r="TBK4684" s="170"/>
      <c r="TBL4684" s="170"/>
      <c r="TBM4684" s="170"/>
      <c r="TBN4684" s="170"/>
      <c r="TBO4684" s="170"/>
      <c r="TBP4684" s="170"/>
      <c r="TBQ4684" s="170"/>
      <c r="TBR4684" s="170"/>
      <c r="TBS4684" s="170"/>
      <c r="TBT4684" s="170"/>
      <c r="TBU4684" s="170"/>
      <c r="TBV4684" s="170"/>
      <c r="TBW4684" s="170"/>
      <c r="TBX4684" s="170"/>
      <c r="TBY4684" s="170"/>
      <c r="TBZ4684" s="170"/>
      <c r="TCA4684" s="170"/>
      <c r="TCB4684" s="170"/>
      <c r="TCC4684" s="170"/>
      <c r="TCD4684" s="170"/>
      <c r="TCE4684" s="170"/>
      <c r="TCF4684" s="170"/>
      <c r="TCG4684" s="170"/>
      <c r="TCH4684" s="170"/>
      <c r="TCI4684" s="170"/>
      <c r="TCJ4684" s="170"/>
      <c r="TCK4684" s="170"/>
      <c r="TCL4684" s="170"/>
      <c r="TCM4684" s="170"/>
      <c r="TCN4684" s="170"/>
      <c r="TCO4684" s="170"/>
      <c r="TCP4684" s="170"/>
      <c r="TCQ4684" s="170"/>
      <c r="TCR4684" s="170"/>
      <c r="TCS4684" s="170"/>
      <c r="TCT4684" s="170"/>
      <c r="TCU4684" s="170"/>
      <c r="TCV4684" s="170"/>
      <c r="TCW4684" s="170"/>
      <c r="TCX4684" s="170"/>
      <c r="TCY4684" s="170"/>
      <c r="TCZ4684" s="170"/>
      <c r="TDA4684" s="170"/>
      <c r="TDB4684" s="170"/>
      <c r="TDC4684" s="170"/>
      <c r="TDD4684" s="170"/>
      <c r="TDE4684" s="170"/>
      <c r="TDF4684" s="170"/>
      <c r="TDG4684" s="170"/>
      <c r="TDH4684" s="170"/>
      <c r="TDI4684" s="170"/>
      <c r="TDJ4684" s="170"/>
      <c r="TDK4684" s="170"/>
      <c r="TDL4684" s="170"/>
      <c r="TDM4684" s="170"/>
      <c r="TDN4684" s="170"/>
      <c r="TDO4684" s="170"/>
      <c r="TDP4684" s="170"/>
      <c r="TDQ4684" s="170"/>
      <c r="TDR4684" s="170"/>
      <c r="TDS4684" s="170"/>
      <c r="TDT4684" s="170"/>
      <c r="TDU4684" s="170"/>
      <c r="TDV4684" s="170"/>
      <c r="TDW4684" s="170"/>
      <c r="TDX4684" s="170"/>
      <c r="TDY4684" s="170"/>
      <c r="TDZ4684" s="170"/>
      <c r="TEA4684" s="170"/>
      <c r="TEB4684" s="170"/>
      <c r="TEC4684" s="170"/>
      <c r="TED4684" s="170"/>
      <c r="TEE4684" s="170"/>
      <c r="TEF4684" s="170"/>
      <c r="TEG4684" s="170"/>
      <c r="TEH4684" s="170"/>
      <c r="TEI4684" s="170"/>
      <c r="TEJ4684" s="170"/>
      <c r="TEK4684" s="170"/>
      <c r="TEL4684" s="170"/>
      <c r="TEM4684" s="170"/>
      <c r="TEN4684" s="170"/>
      <c r="TEO4684" s="170"/>
      <c r="TEP4684" s="170"/>
      <c r="TEQ4684" s="170"/>
      <c r="TER4684" s="170"/>
      <c r="TES4684" s="170"/>
      <c r="TET4684" s="170"/>
      <c r="TEU4684" s="170"/>
      <c r="TEV4684" s="170"/>
      <c r="TEW4684" s="170"/>
      <c r="TEX4684" s="170"/>
      <c r="TEY4684" s="170"/>
      <c r="TEZ4684" s="170"/>
      <c r="TFA4684" s="170"/>
      <c r="TFB4684" s="170"/>
      <c r="TFC4684" s="170"/>
      <c r="TFD4684" s="170"/>
      <c r="TFE4684" s="170"/>
      <c r="TFF4684" s="170"/>
      <c r="TFG4684" s="170"/>
      <c r="TFH4684" s="170"/>
      <c r="TFI4684" s="170"/>
      <c r="TFJ4684" s="170"/>
      <c r="TFK4684" s="170"/>
      <c r="TFL4684" s="170"/>
      <c r="TFM4684" s="170"/>
      <c r="TFN4684" s="170"/>
      <c r="TFO4684" s="170"/>
      <c r="TFP4684" s="170"/>
      <c r="TFQ4684" s="170"/>
      <c r="TFR4684" s="170"/>
      <c r="TFS4684" s="170"/>
      <c r="TFT4684" s="170"/>
      <c r="TFU4684" s="170"/>
      <c r="TFV4684" s="170"/>
      <c r="TFW4684" s="170"/>
      <c r="TFX4684" s="170"/>
      <c r="TFY4684" s="170"/>
      <c r="TFZ4684" s="170"/>
      <c r="TGA4684" s="170"/>
      <c r="TGB4684" s="170"/>
      <c r="TGC4684" s="170"/>
      <c r="TGD4684" s="170"/>
      <c r="TGE4684" s="170"/>
      <c r="TGF4684" s="170"/>
      <c r="TGG4684" s="170"/>
      <c r="TGH4684" s="170"/>
      <c r="TGI4684" s="170"/>
      <c r="TGJ4684" s="170"/>
      <c r="TGK4684" s="170"/>
      <c r="TGL4684" s="170"/>
      <c r="TGM4684" s="170"/>
      <c r="TGN4684" s="170"/>
      <c r="TGO4684" s="170"/>
      <c r="TGP4684" s="170"/>
      <c r="TGQ4684" s="170"/>
      <c r="TGR4684" s="170"/>
      <c r="TGS4684" s="170"/>
      <c r="TGT4684" s="170"/>
      <c r="TGU4684" s="170"/>
      <c r="TGV4684" s="170"/>
      <c r="TGW4684" s="170"/>
      <c r="TGX4684" s="170"/>
      <c r="TGY4684" s="170"/>
      <c r="TGZ4684" s="170"/>
      <c r="THA4684" s="170"/>
      <c r="THB4684" s="170"/>
      <c r="THC4684" s="170"/>
      <c r="THD4684" s="170"/>
      <c r="THE4684" s="170"/>
      <c r="THF4684" s="170"/>
      <c r="THG4684" s="170"/>
      <c r="THH4684" s="170"/>
      <c r="THI4684" s="170"/>
      <c r="THJ4684" s="170"/>
      <c r="THK4684" s="170"/>
      <c r="THL4684" s="170"/>
      <c r="THM4684" s="170"/>
      <c r="THN4684" s="170"/>
      <c r="THO4684" s="170"/>
      <c r="THP4684" s="170"/>
      <c r="THQ4684" s="170"/>
      <c r="THR4684" s="170"/>
      <c r="THS4684" s="170"/>
      <c r="THT4684" s="170"/>
      <c r="THU4684" s="170"/>
      <c r="THV4684" s="170"/>
      <c r="THW4684" s="170"/>
      <c r="THX4684" s="170"/>
      <c r="THY4684" s="170"/>
      <c r="THZ4684" s="170"/>
      <c r="TIA4684" s="170"/>
      <c r="TIB4684" s="170"/>
      <c r="TIC4684" s="170"/>
      <c r="TID4684" s="170"/>
      <c r="TIE4684" s="170"/>
      <c r="TIF4684" s="170"/>
      <c r="TIG4684" s="170"/>
      <c r="TIH4684" s="170"/>
      <c r="TII4684" s="170"/>
      <c r="TIJ4684" s="170"/>
      <c r="TIK4684" s="170"/>
      <c r="TIL4684" s="170"/>
      <c r="TIM4684" s="170"/>
      <c r="TIN4684" s="170"/>
      <c r="TIO4684" s="170"/>
      <c r="TIP4684" s="170"/>
      <c r="TIQ4684" s="170"/>
      <c r="TIR4684" s="170"/>
      <c r="TIS4684" s="170"/>
      <c r="TIT4684" s="170"/>
      <c r="TIU4684" s="170"/>
      <c r="TIV4684" s="170"/>
      <c r="TIW4684" s="170"/>
      <c r="TIX4684" s="170"/>
      <c r="TIY4684" s="170"/>
      <c r="TIZ4684" s="170"/>
      <c r="TJA4684" s="170"/>
      <c r="TJB4684" s="170"/>
      <c r="TJC4684" s="170"/>
      <c r="TJD4684" s="170"/>
      <c r="TJE4684" s="170"/>
      <c r="TJF4684" s="170"/>
      <c r="TJG4684" s="170"/>
      <c r="TJH4684" s="170"/>
      <c r="TJI4684" s="170"/>
      <c r="TJJ4684" s="170"/>
      <c r="TJK4684" s="170"/>
      <c r="TJL4684" s="170"/>
      <c r="TJM4684" s="170"/>
      <c r="TJN4684" s="170"/>
      <c r="TJO4684" s="170"/>
      <c r="TJP4684" s="170"/>
      <c r="TJQ4684" s="170"/>
      <c r="TJR4684" s="170"/>
      <c r="TJS4684" s="170"/>
      <c r="TJT4684" s="170"/>
      <c r="TJU4684" s="170"/>
      <c r="TJV4684" s="170"/>
      <c r="TJW4684" s="170"/>
      <c r="TJX4684" s="170"/>
      <c r="TJY4684" s="170"/>
      <c r="TJZ4684" s="170"/>
      <c r="TKA4684" s="170"/>
      <c r="TKB4684" s="170"/>
      <c r="TKC4684" s="170"/>
      <c r="TKD4684" s="170"/>
      <c r="TKE4684" s="170"/>
      <c r="TKF4684" s="170"/>
      <c r="TKG4684" s="170"/>
      <c r="TKH4684" s="170"/>
      <c r="TKI4684" s="170"/>
      <c r="TKJ4684" s="170"/>
      <c r="TKK4684" s="170"/>
      <c r="TKL4684" s="170"/>
      <c r="TKM4684" s="170"/>
      <c r="TKN4684" s="170"/>
      <c r="TKO4684" s="170"/>
      <c r="TKP4684" s="170"/>
      <c r="TKQ4684" s="170"/>
      <c r="TKR4684" s="170"/>
      <c r="TKS4684" s="170"/>
      <c r="TKT4684" s="170"/>
      <c r="TKU4684" s="170"/>
      <c r="TKV4684" s="170"/>
      <c r="TKW4684" s="170"/>
      <c r="TKX4684" s="170"/>
      <c r="TKY4684" s="170"/>
      <c r="TKZ4684" s="170"/>
      <c r="TLA4684" s="170"/>
      <c r="TLB4684" s="170"/>
      <c r="TLC4684" s="170"/>
      <c r="TLD4684" s="170"/>
      <c r="TLE4684" s="170"/>
      <c r="TLF4684" s="170"/>
      <c r="TLG4684" s="170"/>
      <c r="TLH4684" s="170"/>
      <c r="TLI4684" s="170"/>
      <c r="TLJ4684" s="170"/>
      <c r="TLK4684" s="170"/>
      <c r="TLL4684" s="170"/>
      <c r="TLM4684" s="170"/>
      <c r="TLN4684" s="170"/>
      <c r="TLO4684" s="170"/>
      <c r="TLP4684" s="170"/>
      <c r="TLQ4684" s="170"/>
      <c r="TLR4684" s="170"/>
      <c r="TLS4684" s="170"/>
      <c r="TLT4684" s="170"/>
      <c r="TLU4684" s="170"/>
      <c r="TLV4684" s="170"/>
      <c r="TLW4684" s="170"/>
      <c r="TLX4684" s="170"/>
      <c r="TLY4684" s="170"/>
      <c r="TLZ4684" s="170"/>
      <c r="TMA4684" s="170"/>
      <c r="TMB4684" s="170"/>
      <c r="TMC4684" s="170"/>
      <c r="TMD4684" s="170"/>
      <c r="TME4684" s="170"/>
      <c r="TMF4684" s="170"/>
      <c r="TMG4684" s="170"/>
      <c r="TMH4684" s="170"/>
      <c r="TMI4684" s="170"/>
      <c r="TMJ4684" s="170"/>
      <c r="TMK4684" s="170"/>
      <c r="TML4684" s="170"/>
      <c r="TMM4684" s="170"/>
      <c r="TMN4684" s="170"/>
      <c r="TMO4684" s="170"/>
      <c r="TMP4684" s="170"/>
      <c r="TMQ4684" s="170"/>
      <c r="TMR4684" s="170"/>
      <c r="TMS4684" s="170"/>
      <c r="TMT4684" s="170"/>
      <c r="TMU4684" s="170"/>
      <c r="TMV4684" s="170"/>
      <c r="TMW4684" s="170"/>
      <c r="TMX4684" s="170"/>
      <c r="TMY4684" s="170"/>
      <c r="TMZ4684" s="170"/>
      <c r="TNA4684" s="170"/>
      <c r="TNB4684" s="170"/>
      <c r="TNC4684" s="170"/>
      <c r="TND4684" s="170"/>
      <c r="TNE4684" s="170"/>
      <c r="TNF4684" s="170"/>
      <c r="TNG4684" s="170"/>
      <c r="TNH4684" s="170"/>
      <c r="TNI4684" s="170"/>
      <c r="TNJ4684" s="170"/>
      <c r="TNK4684" s="170"/>
      <c r="TNL4684" s="170"/>
      <c r="TNM4684" s="170"/>
      <c r="TNN4684" s="170"/>
      <c r="TNO4684" s="170"/>
      <c r="TNP4684" s="170"/>
      <c r="TNQ4684" s="170"/>
      <c r="TNR4684" s="170"/>
      <c r="TNS4684" s="170"/>
      <c r="TNT4684" s="170"/>
      <c r="TNU4684" s="170"/>
      <c r="TNV4684" s="170"/>
      <c r="TNW4684" s="170"/>
      <c r="TNX4684" s="170"/>
      <c r="TNY4684" s="170"/>
      <c r="TNZ4684" s="170"/>
      <c r="TOA4684" s="170"/>
      <c r="TOB4684" s="170"/>
      <c r="TOC4684" s="170"/>
      <c r="TOD4684" s="170"/>
      <c r="TOE4684" s="170"/>
      <c r="TOF4684" s="170"/>
      <c r="TOG4684" s="170"/>
      <c r="TOH4684" s="170"/>
      <c r="TOI4684" s="170"/>
      <c r="TOJ4684" s="170"/>
      <c r="TOK4684" s="170"/>
      <c r="TOL4684" s="170"/>
      <c r="TOM4684" s="170"/>
      <c r="TON4684" s="170"/>
      <c r="TOO4684" s="170"/>
      <c r="TOP4684" s="170"/>
      <c r="TOQ4684" s="170"/>
      <c r="TOR4684" s="170"/>
      <c r="TOS4684" s="170"/>
      <c r="TOT4684" s="170"/>
      <c r="TOU4684" s="170"/>
      <c r="TOV4684" s="170"/>
      <c r="TOW4684" s="170"/>
      <c r="TOX4684" s="170"/>
      <c r="TOY4684" s="170"/>
      <c r="TOZ4684" s="170"/>
      <c r="TPA4684" s="170"/>
      <c r="TPB4684" s="170"/>
      <c r="TPC4684" s="170"/>
      <c r="TPD4684" s="170"/>
      <c r="TPE4684" s="170"/>
      <c r="TPF4684" s="170"/>
      <c r="TPG4684" s="170"/>
      <c r="TPH4684" s="170"/>
      <c r="TPI4684" s="170"/>
      <c r="TPJ4684" s="170"/>
      <c r="TPK4684" s="170"/>
      <c r="TPL4684" s="170"/>
      <c r="TPM4684" s="170"/>
      <c r="TPN4684" s="170"/>
      <c r="TPO4684" s="170"/>
      <c r="TPP4684" s="170"/>
      <c r="TPQ4684" s="170"/>
      <c r="TPR4684" s="170"/>
      <c r="TPS4684" s="170"/>
      <c r="TPT4684" s="170"/>
      <c r="TPU4684" s="170"/>
      <c r="TPV4684" s="170"/>
      <c r="TPW4684" s="170"/>
      <c r="TPX4684" s="170"/>
      <c r="TPY4684" s="170"/>
      <c r="TPZ4684" s="170"/>
      <c r="TQA4684" s="170"/>
      <c r="TQB4684" s="170"/>
      <c r="TQC4684" s="170"/>
      <c r="TQD4684" s="170"/>
      <c r="TQE4684" s="170"/>
      <c r="TQF4684" s="170"/>
      <c r="TQG4684" s="170"/>
      <c r="TQH4684" s="170"/>
      <c r="TQI4684" s="170"/>
      <c r="TQJ4684" s="170"/>
      <c r="TQK4684" s="170"/>
      <c r="TQL4684" s="170"/>
      <c r="TQM4684" s="170"/>
      <c r="TQN4684" s="170"/>
      <c r="TQO4684" s="170"/>
      <c r="TQP4684" s="170"/>
      <c r="TQQ4684" s="170"/>
      <c r="TQR4684" s="170"/>
      <c r="TQS4684" s="170"/>
      <c r="TQT4684" s="170"/>
      <c r="TQU4684" s="170"/>
      <c r="TQV4684" s="170"/>
      <c r="TQW4684" s="170"/>
      <c r="TQX4684" s="170"/>
      <c r="TQY4684" s="170"/>
      <c r="TQZ4684" s="170"/>
      <c r="TRA4684" s="170"/>
      <c r="TRB4684" s="170"/>
      <c r="TRC4684" s="170"/>
      <c r="TRD4684" s="170"/>
      <c r="TRE4684" s="170"/>
      <c r="TRF4684" s="170"/>
      <c r="TRG4684" s="170"/>
      <c r="TRH4684" s="170"/>
      <c r="TRI4684" s="170"/>
      <c r="TRJ4684" s="170"/>
      <c r="TRK4684" s="170"/>
      <c r="TRL4684" s="170"/>
      <c r="TRM4684" s="170"/>
      <c r="TRN4684" s="170"/>
      <c r="TRO4684" s="170"/>
      <c r="TRP4684" s="170"/>
      <c r="TRQ4684" s="170"/>
      <c r="TRR4684" s="170"/>
      <c r="TRS4684" s="170"/>
      <c r="TRT4684" s="170"/>
      <c r="TRU4684" s="170"/>
      <c r="TRV4684" s="170"/>
      <c r="TRW4684" s="170"/>
      <c r="TRX4684" s="170"/>
      <c r="TRY4684" s="170"/>
      <c r="TRZ4684" s="170"/>
      <c r="TSA4684" s="170"/>
      <c r="TSB4684" s="170"/>
      <c r="TSC4684" s="170"/>
      <c r="TSD4684" s="170"/>
      <c r="TSE4684" s="170"/>
      <c r="TSF4684" s="170"/>
      <c r="TSG4684" s="170"/>
      <c r="TSH4684" s="170"/>
      <c r="TSI4684" s="170"/>
      <c r="TSJ4684" s="170"/>
      <c r="TSK4684" s="170"/>
      <c r="TSL4684" s="170"/>
      <c r="TSM4684" s="170"/>
      <c r="TSN4684" s="170"/>
      <c r="TSO4684" s="170"/>
      <c r="TSP4684" s="170"/>
      <c r="TSQ4684" s="170"/>
      <c r="TSR4684" s="170"/>
      <c r="TSS4684" s="170"/>
      <c r="TST4684" s="170"/>
      <c r="TSU4684" s="170"/>
      <c r="TSV4684" s="170"/>
      <c r="TSW4684" s="170"/>
      <c r="TSX4684" s="170"/>
      <c r="TSY4684" s="170"/>
      <c r="TSZ4684" s="170"/>
      <c r="TTA4684" s="170"/>
      <c r="TTB4684" s="170"/>
      <c r="TTC4684" s="170"/>
      <c r="TTD4684" s="170"/>
      <c r="TTE4684" s="170"/>
      <c r="TTF4684" s="170"/>
      <c r="TTG4684" s="170"/>
      <c r="TTH4684" s="170"/>
      <c r="TTI4684" s="170"/>
      <c r="TTJ4684" s="170"/>
      <c r="TTK4684" s="170"/>
      <c r="TTL4684" s="170"/>
      <c r="TTM4684" s="170"/>
      <c r="TTN4684" s="170"/>
      <c r="TTO4684" s="170"/>
      <c r="TTP4684" s="170"/>
      <c r="TTQ4684" s="170"/>
      <c r="TTR4684" s="170"/>
      <c r="TTS4684" s="170"/>
      <c r="TTT4684" s="170"/>
      <c r="TTU4684" s="170"/>
      <c r="TTV4684" s="170"/>
      <c r="TTW4684" s="170"/>
      <c r="TTX4684" s="170"/>
      <c r="TTY4684" s="170"/>
      <c r="TTZ4684" s="170"/>
      <c r="TUA4684" s="170"/>
      <c r="TUB4684" s="170"/>
      <c r="TUC4684" s="170"/>
      <c r="TUD4684" s="170"/>
      <c r="TUE4684" s="170"/>
      <c r="TUF4684" s="170"/>
      <c r="TUG4684" s="170"/>
      <c r="TUH4684" s="170"/>
      <c r="TUI4684" s="170"/>
      <c r="TUJ4684" s="170"/>
      <c r="TUK4684" s="170"/>
      <c r="TUL4684" s="170"/>
      <c r="TUM4684" s="170"/>
      <c r="TUN4684" s="170"/>
      <c r="TUO4684" s="170"/>
      <c r="TUP4684" s="170"/>
      <c r="TUQ4684" s="170"/>
      <c r="TUR4684" s="170"/>
      <c r="TUS4684" s="170"/>
      <c r="TUT4684" s="170"/>
      <c r="TUU4684" s="170"/>
      <c r="TUV4684" s="170"/>
      <c r="TUW4684" s="170"/>
      <c r="TUX4684" s="170"/>
      <c r="TUY4684" s="170"/>
      <c r="TUZ4684" s="170"/>
      <c r="TVA4684" s="170"/>
      <c r="TVB4684" s="170"/>
      <c r="TVC4684" s="170"/>
      <c r="TVD4684" s="170"/>
      <c r="TVE4684" s="170"/>
      <c r="TVF4684" s="170"/>
      <c r="TVG4684" s="170"/>
      <c r="TVH4684" s="170"/>
      <c r="TVI4684" s="170"/>
      <c r="TVJ4684" s="170"/>
      <c r="TVK4684" s="170"/>
      <c r="TVL4684" s="170"/>
      <c r="TVM4684" s="170"/>
      <c r="TVN4684" s="170"/>
      <c r="TVO4684" s="170"/>
      <c r="TVP4684" s="170"/>
      <c r="TVQ4684" s="170"/>
      <c r="TVR4684" s="170"/>
      <c r="TVS4684" s="170"/>
      <c r="TVT4684" s="170"/>
      <c r="TVU4684" s="170"/>
      <c r="TVV4684" s="170"/>
      <c r="TVW4684" s="170"/>
      <c r="TVX4684" s="170"/>
      <c r="TVY4684" s="170"/>
      <c r="TVZ4684" s="170"/>
      <c r="TWA4684" s="170"/>
      <c r="TWB4684" s="170"/>
      <c r="TWC4684" s="170"/>
      <c r="TWD4684" s="170"/>
      <c r="TWE4684" s="170"/>
      <c r="TWF4684" s="170"/>
      <c r="TWG4684" s="170"/>
      <c r="TWH4684" s="170"/>
      <c r="TWI4684" s="170"/>
      <c r="TWJ4684" s="170"/>
      <c r="TWK4684" s="170"/>
      <c r="TWL4684" s="170"/>
      <c r="TWM4684" s="170"/>
      <c r="TWN4684" s="170"/>
      <c r="TWO4684" s="170"/>
      <c r="TWP4684" s="170"/>
      <c r="TWQ4684" s="170"/>
      <c r="TWR4684" s="170"/>
      <c r="TWS4684" s="170"/>
      <c r="TWT4684" s="170"/>
      <c r="TWU4684" s="170"/>
      <c r="TWV4684" s="170"/>
      <c r="TWW4684" s="170"/>
      <c r="TWX4684" s="170"/>
      <c r="TWY4684" s="170"/>
      <c r="TWZ4684" s="170"/>
      <c r="TXA4684" s="170"/>
      <c r="TXB4684" s="170"/>
      <c r="TXC4684" s="170"/>
      <c r="TXD4684" s="170"/>
      <c r="TXE4684" s="170"/>
      <c r="TXF4684" s="170"/>
      <c r="TXG4684" s="170"/>
      <c r="TXH4684" s="170"/>
      <c r="TXI4684" s="170"/>
      <c r="TXJ4684" s="170"/>
      <c r="TXK4684" s="170"/>
      <c r="TXL4684" s="170"/>
      <c r="TXM4684" s="170"/>
      <c r="TXN4684" s="170"/>
      <c r="TXO4684" s="170"/>
      <c r="TXP4684" s="170"/>
      <c r="TXQ4684" s="170"/>
      <c r="TXR4684" s="170"/>
      <c r="TXS4684" s="170"/>
      <c r="TXT4684" s="170"/>
      <c r="TXU4684" s="170"/>
      <c r="TXV4684" s="170"/>
      <c r="TXW4684" s="170"/>
      <c r="TXX4684" s="170"/>
      <c r="TXY4684" s="170"/>
      <c r="TXZ4684" s="170"/>
      <c r="TYA4684" s="170"/>
      <c r="TYB4684" s="170"/>
      <c r="TYC4684" s="170"/>
      <c r="TYD4684" s="170"/>
      <c r="TYE4684" s="170"/>
      <c r="TYF4684" s="170"/>
      <c r="TYG4684" s="170"/>
      <c r="TYH4684" s="170"/>
      <c r="TYI4684" s="170"/>
      <c r="TYJ4684" s="170"/>
      <c r="TYK4684" s="170"/>
      <c r="TYL4684" s="170"/>
      <c r="TYM4684" s="170"/>
      <c r="TYN4684" s="170"/>
      <c r="TYO4684" s="170"/>
      <c r="TYP4684" s="170"/>
      <c r="TYQ4684" s="170"/>
      <c r="TYR4684" s="170"/>
      <c r="TYS4684" s="170"/>
      <c r="TYT4684" s="170"/>
      <c r="TYU4684" s="170"/>
      <c r="TYV4684" s="170"/>
      <c r="TYW4684" s="170"/>
      <c r="TYX4684" s="170"/>
      <c r="TYY4684" s="170"/>
      <c r="TYZ4684" s="170"/>
      <c r="TZA4684" s="170"/>
      <c r="TZB4684" s="170"/>
      <c r="TZC4684" s="170"/>
      <c r="TZD4684" s="170"/>
      <c r="TZE4684" s="170"/>
      <c r="TZF4684" s="170"/>
      <c r="TZG4684" s="170"/>
      <c r="TZH4684" s="170"/>
      <c r="TZI4684" s="170"/>
      <c r="TZJ4684" s="170"/>
      <c r="TZK4684" s="170"/>
      <c r="TZL4684" s="170"/>
      <c r="TZM4684" s="170"/>
      <c r="TZN4684" s="170"/>
      <c r="TZO4684" s="170"/>
      <c r="TZP4684" s="170"/>
      <c r="TZQ4684" s="170"/>
      <c r="TZR4684" s="170"/>
      <c r="TZS4684" s="170"/>
      <c r="TZT4684" s="170"/>
      <c r="TZU4684" s="170"/>
      <c r="TZV4684" s="170"/>
      <c r="TZW4684" s="170"/>
      <c r="TZX4684" s="170"/>
      <c r="TZY4684" s="170"/>
      <c r="TZZ4684" s="170"/>
      <c r="UAA4684" s="170"/>
      <c r="UAB4684" s="170"/>
      <c r="UAC4684" s="170"/>
      <c r="UAD4684" s="170"/>
      <c r="UAE4684" s="170"/>
      <c r="UAF4684" s="170"/>
      <c r="UAG4684" s="170"/>
      <c r="UAH4684" s="170"/>
      <c r="UAI4684" s="170"/>
      <c r="UAJ4684" s="170"/>
      <c r="UAK4684" s="170"/>
      <c r="UAL4684" s="170"/>
      <c r="UAM4684" s="170"/>
      <c r="UAN4684" s="170"/>
      <c r="UAO4684" s="170"/>
      <c r="UAP4684" s="170"/>
      <c r="UAQ4684" s="170"/>
      <c r="UAR4684" s="170"/>
      <c r="UAS4684" s="170"/>
      <c r="UAT4684" s="170"/>
      <c r="UAU4684" s="170"/>
      <c r="UAV4684" s="170"/>
      <c r="UAW4684" s="170"/>
      <c r="UAX4684" s="170"/>
      <c r="UAY4684" s="170"/>
      <c r="UAZ4684" s="170"/>
      <c r="UBA4684" s="170"/>
      <c r="UBB4684" s="170"/>
      <c r="UBC4684" s="170"/>
      <c r="UBD4684" s="170"/>
      <c r="UBE4684" s="170"/>
      <c r="UBF4684" s="170"/>
      <c r="UBG4684" s="170"/>
      <c r="UBH4684" s="170"/>
      <c r="UBI4684" s="170"/>
      <c r="UBJ4684" s="170"/>
      <c r="UBK4684" s="170"/>
      <c r="UBL4684" s="170"/>
      <c r="UBM4684" s="170"/>
      <c r="UBN4684" s="170"/>
      <c r="UBO4684" s="170"/>
      <c r="UBP4684" s="170"/>
      <c r="UBQ4684" s="170"/>
      <c r="UBR4684" s="170"/>
      <c r="UBS4684" s="170"/>
      <c r="UBT4684" s="170"/>
      <c r="UBU4684" s="170"/>
      <c r="UBV4684" s="170"/>
      <c r="UBW4684" s="170"/>
      <c r="UBX4684" s="170"/>
      <c r="UBY4684" s="170"/>
      <c r="UBZ4684" s="170"/>
      <c r="UCA4684" s="170"/>
      <c r="UCB4684" s="170"/>
      <c r="UCC4684" s="170"/>
      <c r="UCD4684" s="170"/>
      <c r="UCE4684" s="170"/>
      <c r="UCF4684" s="170"/>
      <c r="UCG4684" s="170"/>
      <c r="UCH4684" s="170"/>
      <c r="UCI4684" s="170"/>
      <c r="UCJ4684" s="170"/>
      <c r="UCK4684" s="170"/>
      <c r="UCL4684" s="170"/>
      <c r="UCM4684" s="170"/>
      <c r="UCN4684" s="170"/>
      <c r="UCO4684" s="170"/>
      <c r="UCP4684" s="170"/>
      <c r="UCQ4684" s="170"/>
      <c r="UCR4684" s="170"/>
      <c r="UCS4684" s="170"/>
      <c r="UCT4684" s="170"/>
      <c r="UCU4684" s="170"/>
      <c r="UCV4684" s="170"/>
      <c r="UCW4684" s="170"/>
      <c r="UCX4684" s="170"/>
      <c r="UCY4684" s="170"/>
      <c r="UCZ4684" s="170"/>
      <c r="UDA4684" s="170"/>
      <c r="UDB4684" s="170"/>
      <c r="UDC4684" s="170"/>
      <c r="UDD4684" s="170"/>
      <c r="UDE4684" s="170"/>
      <c r="UDF4684" s="170"/>
      <c r="UDG4684" s="170"/>
      <c r="UDH4684" s="170"/>
      <c r="UDI4684" s="170"/>
      <c r="UDJ4684" s="170"/>
      <c r="UDK4684" s="170"/>
      <c r="UDL4684" s="170"/>
      <c r="UDM4684" s="170"/>
      <c r="UDN4684" s="170"/>
      <c r="UDO4684" s="170"/>
      <c r="UDP4684" s="170"/>
      <c r="UDQ4684" s="170"/>
      <c r="UDR4684" s="170"/>
      <c r="UDS4684" s="170"/>
      <c r="UDT4684" s="170"/>
      <c r="UDU4684" s="170"/>
      <c r="UDV4684" s="170"/>
      <c r="UDW4684" s="170"/>
      <c r="UDX4684" s="170"/>
      <c r="UDY4684" s="170"/>
      <c r="UDZ4684" s="170"/>
      <c r="UEA4684" s="170"/>
      <c r="UEB4684" s="170"/>
      <c r="UEC4684" s="170"/>
      <c r="UED4684" s="170"/>
      <c r="UEE4684" s="170"/>
      <c r="UEF4684" s="170"/>
      <c r="UEG4684" s="170"/>
      <c r="UEH4684" s="170"/>
      <c r="UEI4684" s="170"/>
      <c r="UEJ4684" s="170"/>
      <c r="UEK4684" s="170"/>
      <c r="UEL4684" s="170"/>
      <c r="UEM4684" s="170"/>
      <c r="UEN4684" s="170"/>
      <c r="UEO4684" s="170"/>
      <c r="UEP4684" s="170"/>
      <c r="UEQ4684" s="170"/>
      <c r="UER4684" s="170"/>
      <c r="UES4684" s="170"/>
      <c r="UET4684" s="170"/>
      <c r="UEU4684" s="170"/>
      <c r="UEV4684" s="170"/>
      <c r="UEW4684" s="170"/>
      <c r="UEX4684" s="170"/>
      <c r="UEY4684" s="170"/>
      <c r="UEZ4684" s="170"/>
      <c r="UFA4684" s="170"/>
      <c r="UFB4684" s="170"/>
      <c r="UFC4684" s="170"/>
      <c r="UFD4684" s="170"/>
      <c r="UFE4684" s="170"/>
      <c r="UFF4684" s="170"/>
      <c r="UFG4684" s="170"/>
      <c r="UFH4684" s="170"/>
      <c r="UFI4684" s="170"/>
      <c r="UFJ4684" s="170"/>
      <c r="UFK4684" s="170"/>
      <c r="UFL4684" s="170"/>
      <c r="UFM4684" s="170"/>
      <c r="UFN4684" s="170"/>
      <c r="UFO4684" s="170"/>
      <c r="UFP4684" s="170"/>
      <c r="UFQ4684" s="170"/>
      <c r="UFR4684" s="170"/>
      <c r="UFS4684" s="170"/>
      <c r="UFT4684" s="170"/>
      <c r="UFU4684" s="170"/>
      <c r="UFV4684" s="170"/>
      <c r="UFW4684" s="170"/>
      <c r="UFX4684" s="170"/>
      <c r="UFY4684" s="170"/>
      <c r="UFZ4684" s="170"/>
      <c r="UGA4684" s="170"/>
      <c r="UGB4684" s="170"/>
      <c r="UGC4684" s="170"/>
      <c r="UGD4684" s="170"/>
      <c r="UGE4684" s="170"/>
      <c r="UGF4684" s="170"/>
      <c r="UGG4684" s="170"/>
      <c r="UGH4684" s="170"/>
      <c r="UGI4684" s="170"/>
      <c r="UGJ4684" s="170"/>
      <c r="UGK4684" s="170"/>
      <c r="UGL4684" s="170"/>
      <c r="UGM4684" s="170"/>
      <c r="UGN4684" s="170"/>
      <c r="UGO4684" s="170"/>
      <c r="UGP4684" s="170"/>
      <c r="UGQ4684" s="170"/>
      <c r="UGR4684" s="170"/>
      <c r="UGS4684" s="170"/>
      <c r="UGT4684" s="170"/>
      <c r="UGU4684" s="170"/>
      <c r="UGV4684" s="170"/>
      <c r="UGW4684" s="170"/>
      <c r="UGX4684" s="170"/>
      <c r="UGY4684" s="170"/>
      <c r="UGZ4684" s="170"/>
      <c r="UHA4684" s="170"/>
      <c r="UHB4684" s="170"/>
      <c r="UHC4684" s="170"/>
      <c r="UHD4684" s="170"/>
      <c r="UHE4684" s="170"/>
      <c r="UHF4684" s="170"/>
      <c r="UHG4684" s="170"/>
      <c r="UHH4684" s="170"/>
      <c r="UHI4684" s="170"/>
      <c r="UHJ4684" s="170"/>
      <c r="UHK4684" s="170"/>
      <c r="UHL4684" s="170"/>
      <c r="UHM4684" s="170"/>
      <c r="UHN4684" s="170"/>
      <c r="UHO4684" s="170"/>
      <c r="UHP4684" s="170"/>
      <c r="UHQ4684" s="170"/>
      <c r="UHR4684" s="170"/>
      <c r="UHS4684" s="170"/>
      <c r="UHT4684" s="170"/>
      <c r="UHU4684" s="170"/>
      <c r="UHV4684" s="170"/>
      <c r="UHW4684" s="170"/>
      <c r="UHX4684" s="170"/>
      <c r="UHY4684" s="170"/>
      <c r="UHZ4684" s="170"/>
      <c r="UIA4684" s="170"/>
      <c r="UIB4684" s="170"/>
      <c r="UIC4684" s="170"/>
      <c r="UID4684" s="170"/>
      <c r="UIE4684" s="170"/>
      <c r="UIF4684" s="170"/>
      <c r="UIG4684" s="170"/>
      <c r="UIH4684" s="170"/>
      <c r="UII4684" s="170"/>
      <c r="UIJ4684" s="170"/>
      <c r="UIK4684" s="170"/>
      <c r="UIL4684" s="170"/>
      <c r="UIM4684" s="170"/>
      <c r="UIN4684" s="170"/>
      <c r="UIO4684" s="170"/>
      <c r="UIP4684" s="170"/>
      <c r="UIQ4684" s="170"/>
      <c r="UIR4684" s="170"/>
      <c r="UIS4684" s="170"/>
      <c r="UIT4684" s="170"/>
      <c r="UIU4684" s="170"/>
      <c r="UIV4684" s="170"/>
      <c r="UIW4684" s="170"/>
      <c r="UIX4684" s="170"/>
      <c r="UIY4684" s="170"/>
      <c r="UIZ4684" s="170"/>
      <c r="UJA4684" s="170"/>
      <c r="UJB4684" s="170"/>
      <c r="UJC4684" s="170"/>
      <c r="UJD4684" s="170"/>
      <c r="UJE4684" s="170"/>
      <c r="UJF4684" s="170"/>
      <c r="UJG4684" s="170"/>
      <c r="UJH4684" s="170"/>
      <c r="UJI4684" s="170"/>
      <c r="UJJ4684" s="170"/>
      <c r="UJK4684" s="170"/>
      <c r="UJL4684" s="170"/>
      <c r="UJM4684" s="170"/>
      <c r="UJN4684" s="170"/>
      <c r="UJO4684" s="170"/>
      <c r="UJP4684" s="170"/>
      <c r="UJQ4684" s="170"/>
      <c r="UJR4684" s="170"/>
      <c r="UJS4684" s="170"/>
      <c r="UJT4684" s="170"/>
      <c r="UJU4684" s="170"/>
      <c r="UJV4684" s="170"/>
      <c r="UJW4684" s="170"/>
      <c r="UJX4684" s="170"/>
      <c r="UJY4684" s="170"/>
      <c r="UJZ4684" s="170"/>
      <c r="UKA4684" s="170"/>
      <c r="UKB4684" s="170"/>
      <c r="UKC4684" s="170"/>
      <c r="UKD4684" s="170"/>
      <c r="UKE4684" s="170"/>
      <c r="UKF4684" s="170"/>
      <c r="UKG4684" s="170"/>
      <c r="UKH4684" s="170"/>
      <c r="UKI4684" s="170"/>
      <c r="UKJ4684" s="170"/>
      <c r="UKK4684" s="170"/>
      <c r="UKL4684" s="170"/>
      <c r="UKM4684" s="170"/>
      <c r="UKN4684" s="170"/>
      <c r="UKO4684" s="170"/>
      <c r="UKP4684" s="170"/>
      <c r="UKQ4684" s="170"/>
      <c r="UKR4684" s="170"/>
      <c r="UKS4684" s="170"/>
      <c r="UKT4684" s="170"/>
      <c r="UKU4684" s="170"/>
      <c r="UKV4684" s="170"/>
      <c r="UKW4684" s="170"/>
      <c r="UKX4684" s="170"/>
      <c r="UKY4684" s="170"/>
      <c r="UKZ4684" s="170"/>
      <c r="ULA4684" s="170"/>
      <c r="ULB4684" s="170"/>
      <c r="ULC4684" s="170"/>
      <c r="ULD4684" s="170"/>
      <c r="ULE4684" s="170"/>
      <c r="ULF4684" s="170"/>
      <c r="ULG4684" s="170"/>
      <c r="ULH4684" s="170"/>
      <c r="ULI4684" s="170"/>
      <c r="ULJ4684" s="170"/>
      <c r="ULK4684" s="170"/>
      <c r="ULL4684" s="170"/>
      <c r="ULM4684" s="170"/>
      <c r="ULN4684" s="170"/>
      <c r="ULO4684" s="170"/>
      <c r="ULP4684" s="170"/>
      <c r="ULQ4684" s="170"/>
      <c r="ULR4684" s="170"/>
      <c r="ULS4684" s="170"/>
      <c r="ULT4684" s="170"/>
      <c r="ULU4684" s="170"/>
      <c r="ULV4684" s="170"/>
      <c r="ULW4684" s="170"/>
      <c r="ULX4684" s="170"/>
      <c r="ULY4684" s="170"/>
      <c r="ULZ4684" s="170"/>
      <c r="UMA4684" s="170"/>
      <c r="UMB4684" s="170"/>
      <c r="UMC4684" s="170"/>
      <c r="UMD4684" s="170"/>
      <c r="UME4684" s="170"/>
      <c r="UMF4684" s="170"/>
      <c r="UMG4684" s="170"/>
      <c r="UMH4684" s="170"/>
      <c r="UMI4684" s="170"/>
      <c r="UMJ4684" s="170"/>
      <c r="UMK4684" s="170"/>
      <c r="UML4684" s="170"/>
      <c r="UMM4684" s="170"/>
      <c r="UMN4684" s="170"/>
      <c r="UMO4684" s="170"/>
      <c r="UMP4684" s="170"/>
      <c r="UMQ4684" s="170"/>
      <c r="UMR4684" s="170"/>
      <c r="UMS4684" s="170"/>
      <c r="UMT4684" s="170"/>
      <c r="UMU4684" s="170"/>
      <c r="UMV4684" s="170"/>
      <c r="UMW4684" s="170"/>
      <c r="UMX4684" s="170"/>
      <c r="UMY4684" s="170"/>
      <c r="UMZ4684" s="170"/>
      <c r="UNA4684" s="170"/>
      <c r="UNB4684" s="170"/>
      <c r="UNC4684" s="170"/>
      <c r="UND4684" s="170"/>
      <c r="UNE4684" s="170"/>
      <c r="UNF4684" s="170"/>
      <c r="UNG4684" s="170"/>
      <c r="UNH4684" s="170"/>
      <c r="UNI4684" s="170"/>
      <c r="UNJ4684" s="170"/>
      <c r="UNK4684" s="170"/>
      <c r="UNL4684" s="170"/>
      <c r="UNM4684" s="170"/>
      <c r="UNN4684" s="170"/>
      <c r="UNO4684" s="170"/>
      <c r="UNP4684" s="170"/>
      <c r="UNQ4684" s="170"/>
      <c r="UNR4684" s="170"/>
      <c r="UNS4684" s="170"/>
      <c r="UNT4684" s="170"/>
      <c r="UNU4684" s="170"/>
      <c r="UNV4684" s="170"/>
      <c r="UNW4684" s="170"/>
      <c r="UNX4684" s="170"/>
      <c r="UNY4684" s="170"/>
      <c r="UNZ4684" s="170"/>
      <c r="UOA4684" s="170"/>
      <c r="UOB4684" s="170"/>
      <c r="UOC4684" s="170"/>
      <c r="UOD4684" s="170"/>
      <c r="UOE4684" s="170"/>
      <c r="UOF4684" s="170"/>
      <c r="UOG4684" s="170"/>
      <c r="UOH4684" s="170"/>
      <c r="UOI4684" s="170"/>
      <c r="UOJ4684" s="170"/>
      <c r="UOK4684" s="170"/>
      <c r="UOL4684" s="170"/>
      <c r="UOM4684" s="170"/>
      <c r="UON4684" s="170"/>
      <c r="UOO4684" s="170"/>
      <c r="UOP4684" s="170"/>
      <c r="UOQ4684" s="170"/>
      <c r="UOR4684" s="170"/>
      <c r="UOS4684" s="170"/>
      <c r="UOT4684" s="170"/>
      <c r="UOU4684" s="170"/>
      <c r="UOV4684" s="170"/>
      <c r="UOW4684" s="170"/>
      <c r="UOX4684" s="170"/>
      <c r="UOY4684" s="170"/>
      <c r="UOZ4684" s="170"/>
      <c r="UPA4684" s="170"/>
      <c r="UPB4684" s="170"/>
      <c r="UPC4684" s="170"/>
      <c r="UPD4684" s="170"/>
      <c r="UPE4684" s="170"/>
      <c r="UPF4684" s="170"/>
      <c r="UPG4684" s="170"/>
      <c r="UPH4684" s="170"/>
      <c r="UPI4684" s="170"/>
      <c r="UPJ4684" s="170"/>
      <c r="UPK4684" s="170"/>
      <c r="UPL4684" s="170"/>
      <c r="UPM4684" s="170"/>
      <c r="UPN4684" s="170"/>
      <c r="UPO4684" s="170"/>
      <c r="UPP4684" s="170"/>
      <c r="UPQ4684" s="170"/>
      <c r="UPR4684" s="170"/>
      <c r="UPS4684" s="170"/>
      <c r="UPT4684" s="170"/>
      <c r="UPU4684" s="170"/>
      <c r="UPV4684" s="170"/>
      <c r="UPW4684" s="170"/>
      <c r="UPX4684" s="170"/>
      <c r="UPY4684" s="170"/>
      <c r="UPZ4684" s="170"/>
      <c r="UQA4684" s="170"/>
      <c r="UQB4684" s="170"/>
      <c r="UQC4684" s="170"/>
      <c r="UQD4684" s="170"/>
      <c r="UQE4684" s="170"/>
      <c r="UQF4684" s="170"/>
      <c r="UQG4684" s="170"/>
      <c r="UQH4684" s="170"/>
      <c r="UQI4684" s="170"/>
      <c r="UQJ4684" s="170"/>
      <c r="UQK4684" s="170"/>
      <c r="UQL4684" s="170"/>
      <c r="UQM4684" s="170"/>
      <c r="UQN4684" s="170"/>
      <c r="UQO4684" s="170"/>
      <c r="UQP4684" s="170"/>
      <c r="UQQ4684" s="170"/>
      <c r="UQR4684" s="170"/>
      <c r="UQS4684" s="170"/>
      <c r="UQT4684" s="170"/>
      <c r="UQU4684" s="170"/>
      <c r="UQV4684" s="170"/>
      <c r="UQW4684" s="170"/>
      <c r="UQX4684" s="170"/>
      <c r="UQY4684" s="170"/>
      <c r="UQZ4684" s="170"/>
      <c r="URA4684" s="170"/>
      <c r="URB4684" s="170"/>
      <c r="URC4684" s="170"/>
      <c r="URD4684" s="170"/>
      <c r="URE4684" s="170"/>
      <c r="URF4684" s="170"/>
      <c r="URG4684" s="170"/>
      <c r="URH4684" s="170"/>
      <c r="URI4684" s="170"/>
      <c r="URJ4684" s="170"/>
      <c r="URK4684" s="170"/>
      <c r="URL4684" s="170"/>
      <c r="URM4684" s="170"/>
      <c r="URN4684" s="170"/>
      <c r="URO4684" s="170"/>
      <c r="URP4684" s="170"/>
      <c r="URQ4684" s="170"/>
      <c r="URR4684" s="170"/>
      <c r="URS4684" s="170"/>
      <c r="URT4684" s="170"/>
      <c r="URU4684" s="170"/>
      <c r="URV4684" s="170"/>
      <c r="URW4684" s="170"/>
      <c r="URX4684" s="170"/>
      <c r="URY4684" s="170"/>
      <c r="URZ4684" s="170"/>
      <c r="USA4684" s="170"/>
      <c r="USB4684" s="170"/>
      <c r="USC4684" s="170"/>
      <c r="USD4684" s="170"/>
      <c r="USE4684" s="170"/>
      <c r="USF4684" s="170"/>
      <c r="USG4684" s="170"/>
      <c r="USH4684" s="170"/>
      <c r="USI4684" s="170"/>
      <c r="USJ4684" s="170"/>
      <c r="USK4684" s="170"/>
      <c r="USL4684" s="170"/>
      <c r="USM4684" s="170"/>
      <c r="USN4684" s="170"/>
      <c r="USO4684" s="170"/>
      <c r="USP4684" s="170"/>
      <c r="USQ4684" s="170"/>
      <c r="USR4684" s="170"/>
      <c r="USS4684" s="170"/>
      <c r="UST4684" s="170"/>
      <c r="USU4684" s="170"/>
      <c r="USV4684" s="170"/>
      <c r="USW4684" s="170"/>
      <c r="USX4684" s="170"/>
      <c r="USY4684" s="170"/>
      <c r="USZ4684" s="170"/>
      <c r="UTA4684" s="170"/>
      <c r="UTB4684" s="170"/>
      <c r="UTC4684" s="170"/>
      <c r="UTD4684" s="170"/>
      <c r="UTE4684" s="170"/>
      <c r="UTF4684" s="170"/>
      <c r="UTG4684" s="170"/>
      <c r="UTH4684" s="170"/>
      <c r="UTI4684" s="170"/>
      <c r="UTJ4684" s="170"/>
      <c r="UTK4684" s="170"/>
      <c r="UTL4684" s="170"/>
      <c r="UTM4684" s="170"/>
      <c r="UTN4684" s="170"/>
      <c r="UTO4684" s="170"/>
      <c r="UTP4684" s="170"/>
      <c r="UTQ4684" s="170"/>
      <c r="UTR4684" s="170"/>
      <c r="UTS4684" s="170"/>
      <c r="UTT4684" s="170"/>
      <c r="UTU4684" s="170"/>
      <c r="UTV4684" s="170"/>
      <c r="UTW4684" s="170"/>
      <c r="UTX4684" s="170"/>
      <c r="UTY4684" s="170"/>
      <c r="UTZ4684" s="170"/>
      <c r="UUA4684" s="170"/>
      <c r="UUB4684" s="170"/>
      <c r="UUC4684" s="170"/>
      <c r="UUD4684" s="170"/>
      <c r="UUE4684" s="170"/>
      <c r="UUF4684" s="170"/>
      <c r="UUG4684" s="170"/>
      <c r="UUH4684" s="170"/>
      <c r="UUI4684" s="170"/>
      <c r="UUJ4684" s="170"/>
      <c r="UUK4684" s="170"/>
      <c r="UUL4684" s="170"/>
      <c r="UUM4684" s="170"/>
      <c r="UUN4684" s="170"/>
      <c r="UUO4684" s="170"/>
      <c r="UUP4684" s="170"/>
      <c r="UUQ4684" s="170"/>
      <c r="UUR4684" s="170"/>
      <c r="UUS4684" s="170"/>
      <c r="UUT4684" s="170"/>
      <c r="UUU4684" s="170"/>
      <c r="UUV4684" s="170"/>
      <c r="UUW4684" s="170"/>
      <c r="UUX4684" s="170"/>
      <c r="UUY4684" s="170"/>
      <c r="UUZ4684" s="170"/>
      <c r="UVA4684" s="170"/>
      <c r="UVB4684" s="170"/>
      <c r="UVC4684" s="170"/>
      <c r="UVD4684" s="170"/>
      <c r="UVE4684" s="170"/>
      <c r="UVF4684" s="170"/>
      <c r="UVG4684" s="170"/>
      <c r="UVH4684" s="170"/>
      <c r="UVI4684" s="170"/>
      <c r="UVJ4684" s="170"/>
      <c r="UVK4684" s="170"/>
      <c r="UVL4684" s="170"/>
      <c r="UVM4684" s="170"/>
      <c r="UVN4684" s="170"/>
      <c r="UVO4684" s="170"/>
      <c r="UVP4684" s="170"/>
      <c r="UVQ4684" s="170"/>
      <c r="UVR4684" s="170"/>
      <c r="UVS4684" s="170"/>
      <c r="UVT4684" s="170"/>
      <c r="UVU4684" s="170"/>
      <c r="UVV4684" s="170"/>
      <c r="UVW4684" s="170"/>
      <c r="UVX4684" s="170"/>
      <c r="UVY4684" s="170"/>
      <c r="UVZ4684" s="170"/>
      <c r="UWA4684" s="170"/>
      <c r="UWB4684" s="170"/>
      <c r="UWC4684" s="170"/>
      <c r="UWD4684" s="170"/>
      <c r="UWE4684" s="170"/>
      <c r="UWF4684" s="170"/>
      <c r="UWG4684" s="170"/>
      <c r="UWH4684" s="170"/>
      <c r="UWI4684" s="170"/>
      <c r="UWJ4684" s="170"/>
      <c r="UWK4684" s="170"/>
      <c r="UWL4684" s="170"/>
      <c r="UWM4684" s="170"/>
      <c r="UWN4684" s="170"/>
      <c r="UWO4684" s="170"/>
      <c r="UWP4684" s="170"/>
      <c r="UWQ4684" s="170"/>
      <c r="UWR4684" s="170"/>
      <c r="UWS4684" s="170"/>
      <c r="UWT4684" s="170"/>
      <c r="UWU4684" s="170"/>
      <c r="UWV4684" s="170"/>
      <c r="UWW4684" s="170"/>
      <c r="UWX4684" s="170"/>
      <c r="UWY4684" s="170"/>
      <c r="UWZ4684" s="170"/>
      <c r="UXA4684" s="170"/>
      <c r="UXB4684" s="170"/>
      <c r="UXC4684" s="170"/>
      <c r="UXD4684" s="170"/>
      <c r="UXE4684" s="170"/>
      <c r="UXF4684" s="170"/>
      <c r="UXG4684" s="170"/>
      <c r="UXH4684" s="170"/>
      <c r="UXI4684" s="170"/>
      <c r="UXJ4684" s="170"/>
      <c r="UXK4684" s="170"/>
      <c r="UXL4684" s="170"/>
      <c r="UXM4684" s="170"/>
      <c r="UXN4684" s="170"/>
      <c r="UXO4684" s="170"/>
      <c r="UXP4684" s="170"/>
      <c r="UXQ4684" s="170"/>
      <c r="UXR4684" s="170"/>
      <c r="UXS4684" s="170"/>
      <c r="UXT4684" s="170"/>
      <c r="UXU4684" s="170"/>
      <c r="UXV4684" s="170"/>
      <c r="UXW4684" s="170"/>
      <c r="UXX4684" s="170"/>
      <c r="UXY4684" s="170"/>
      <c r="UXZ4684" s="170"/>
      <c r="UYA4684" s="170"/>
      <c r="UYB4684" s="170"/>
      <c r="UYC4684" s="170"/>
      <c r="UYD4684" s="170"/>
      <c r="UYE4684" s="170"/>
      <c r="UYF4684" s="170"/>
      <c r="UYG4684" s="170"/>
      <c r="UYH4684" s="170"/>
      <c r="UYI4684" s="170"/>
      <c r="UYJ4684" s="170"/>
      <c r="UYK4684" s="170"/>
      <c r="UYL4684" s="170"/>
      <c r="UYM4684" s="170"/>
      <c r="UYN4684" s="170"/>
      <c r="UYO4684" s="170"/>
      <c r="UYP4684" s="170"/>
      <c r="UYQ4684" s="170"/>
      <c r="UYR4684" s="170"/>
      <c r="UYS4684" s="170"/>
      <c r="UYT4684" s="170"/>
      <c r="UYU4684" s="170"/>
      <c r="UYV4684" s="170"/>
      <c r="UYW4684" s="170"/>
      <c r="UYX4684" s="170"/>
      <c r="UYY4684" s="170"/>
      <c r="UYZ4684" s="170"/>
      <c r="UZA4684" s="170"/>
      <c r="UZB4684" s="170"/>
      <c r="UZC4684" s="170"/>
      <c r="UZD4684" s="170"/>
      <c r="UZE4684" s="170"/>
      <c r="UZF4684" s="170"/>
      <c r="UZG4684" s="170"/>
      <c r="UZH4684" s="170"/>
      <c r="UZI4684" s="170"/>
      <c r="UZJ4684" s="170"/>
      <c r="UZK4684" s="170"/>
      <c r="UZL4684" s="170"/>
      <c r="UZM4684" s="170"/>
      <c r="UZN4684" s="170"/>
      <c r="UZO4684" s="170"/>
      <c r="UZP4684" s="170"/>
      <c r="UZQ4684" s="170"/>
      <c r="UZR4684" s="170"/>
      <c r="UZS4684" s="170"/>
      <c r="UZT4684" s="170"/>
      <c r="UZU4684" s="170"/>
      <c r="UZV4684" s="170"/>
      <c r="UZW4684" s="170"/>
      <c r="UZX4684" s="170"/>
      <c r="UZY4684" s="170"/>
      <c r="UZZ4684" s="170"/>
      <c r="VAA4684" s="170"/>
      <c r="VAB4684" s="170"/>
      <c r="VAC4684" s="170"/>
      <c r="VAD4684" s="170"/>
      <c r="VAE4684" s="170"/>
      <c r="VAF4684" s="170"/>
      <c r="VAG4684" s="170"/>
      <c r="VAH4684" s="170"/>
      <c r="VAI4684" s="170"/>
      <c r="VAJ4684" s="170"/>
      <c r="VAK4684" s="170"/>
      <c r="VAL4684" s="170"/>
      <c r="VAM4684" s="170"/>
      <c r="VAN4684" s="170"/>
      <c r="VAO4684" s="170"/>
      <c r="VAP4684" s="170"/>
      <c r="VAQ4684" s="170"/>
      <c r="VAR4684" s="170"/>
      <c r="VAS4684" s="170"/>
      <c r="VAT4684" s="170"/>
      <c r="VAU4684" s="170"/>
      <c r="VAV4684" s="170"/>
      <c r="VAW4684" s="170"/>
      <c r="VAX4684" s="170"/>
      <c r="VAY4684" s="170"/>
      <c r="VAZ4684" s="170"/>
      <c r="VBA4684" s="170"/>
      <c r="VBB4684" s="170"/>
      <c r="VBC4684" s="170"/>
      <c r="VBD4684" s="170"/>
      <c r="VBE4684" s="170"/>
      <c r="VBF4684" s="170"/>
      <c r="VBG4684" s="170"/>
      <c r="VBH4684" s="170"/>
      <c r="VBI4684" s="170"/>
      <c r="VBJ4684" s="170"/>
      <c r="VBK4684" s="170"/>
      <c r="VBL4684" s="170"/>
      <c r="VBM4684" s="170"/>
      <c r="VBN4684" s="170"/>
      <c r="VBO4684" s="170"/>
      <c r="VBP4684" s="170"/>
      <c r="VBQ4684" s="170"/>
      <c r="VBR4684" s="170"/>
      <c r="VBS4684" s="170"/>
      <c r="VBT4684" s="170"/>
      <c r="VBU4684" s="170"/>
      <c r="VBV4684" s="170"/>
      <c r="VBW4684" s="170"/>
      <c r="VBX4684" s="170"/>
      <c r="VBY4684" s="170"/>
      <c r="VBZ4684" s="170"/>
      <c r="VCA4684" s="170"/>
      <c r="VCB4684" s="170"/>
      <c r="VCC4684" s="170"/>
      <c r="VCD4684" s="170"/>
      <c r="VCE4684" s="170"/>
      <c r="VCF4684" s="170"/>
      <c r="VCG4684" s="170"/>
      <c r="VCH4684" s="170"/>
      <c r="VCI4684" s="170"/>
      <c r="VCJ4684" s="170"/>
      <c r="VCK4684" s="170"/>
      <c r="VCL4684" s="170"/>
      <c r="VCM4684" s="170"/>
      <c r="VCN4684" s="170"/>
      <c r="VCO4684" s="170"/>
      <c r="VCP4684" s="170"/>
      <c r="VCQ4684" s="170"/>
      <c r="VCR4684" s="170"/>
      <c r="VCS4684" s="170"/>
      <c r="VCT4684" s="170"/>
      <c r="VCU4684" s="170"/>
      <c r="VCV4684" s="170"/>
      <c r="VCW4684" s="170"/>
      <c r="VCX4684" s="170"/>
      <c r="VCY4684" s="170"/>
      <c r="VCZ4684" s="170"/>
      <c r="VDA4684" s="170"/>
      <c r="VDB4684" s="170"/>
      <c r="VDC4684" s="170"/>
      <c r="VDD4684" s="170"/>
      <c r="VDE4684" s="170"/>
      <c r="VDF4684" s="170"/>
      <c r="VDG4684" s="170"/>
      <c r="VDH4684" s="170"/>
      <c r="VDI4684" s="170"/>
      <c r="VDJ4684" s="170"/>
      <c r="VDK4684" s="170"/>
      <c r="VDL4684" s="170"/>
      <c r="VDM4684" s="170"/>
      <c r="VDN4684" s="170"/>
      <c r="VDO4684" s="170"/>
      <c r="VDP4684" s="170"/>
      <c r="VDQ4684" s="170"/>
      <c r="VDR4684" s="170"/>
      <c r="VDS4684" s="170"/>
      <c r="VDT4684" s="170"/>
      <c r="VDU4684" s="170"/>
      <c r="VDV4684" s="170"/>
      <c r="VDW4684" s="170"/>
      <c r="VDX4684" s="170"/>
      <c r="VDY4684" s="170"/>
      <c r="VDZ4684" s="170"/>
      <c r="VEA4684" s="170"/>
      <c r="VEB4684" s="170"/>
      <c r="VEC4684" s="170"/>
      <c r="VED4684" s="170"/>
      <c r="VEE4684" s="170"/>
      <c r="VEF4684" s="170"/>
      <c r="VEG4684" s="170"/>
      <c r="VEH4684" s="170"/>
      <c r="VEI4684" s="170"/>
      <c r="VEJ4684" s="170"/>
      <c r="VEK4684" s="170"/>
      <c r="VEL4684" s="170"/>
      <c r="VEM4684" s="170"/>
      <c r="VEN4684" s="170"/>
      <c r="VEO4684" s="170"/>
      <c r="VEP4684" s="170"/>
      <c r="VEQ4684" s="170"/>
      <c r="VER4684" s="170"/>
      <c r="VES4684" s="170"/>
      <c r="VET4684" s="170"/>
      <c r="VEU4684" s="170"/>
      <c r="VEV4684" s="170"/>
      <c r="VEW4684" s="170"/>
      <c r="VEX4684" s="170"/>
      <c r="VEY4684" s="170"/>
      <c r="VEZ4684" s="170"/>
      <c r="VFA4684" s="170"/>
      <c r="VFB4684" s="170"/>
      <c r="VFC4684" s="170"/>
      <c r="VFD4684" s="170"/>
      <c r="VFE4684" s="170"/>
      <c r="VFF4684" s="170"/>
      <c r="VFG4684" s="170"/>
      <c r="VFH4684" s="170"/>
      <c r="VFI4684" s="170"/>
      <c r="VFJ4684" s="170"/>
      <c r="VFK4684" s="170"/>
      <c r="VFL4684" s="170"/>
      <c r="VFM4684" s="170"/>
      <c r="VFN4684" s="170"/>
      <c r="VFO4684" s="170"/>
      <c r="VFP4684" s="170"/>
      <c r="VFQ4684" s="170"/>
      <c r="VFR4684" s="170"/>
      <c r="VFS4684" s="170"/>
      <c r="VFT4684" s="170"/>
      <c r="VFU4684" s="170"/>
      <c r="VFV4684" s="170"/>
      <c r="VFW4684" s="170"/>
      <c r="VFX4684" s="170"/>
      <c r="VFY4684" s="170"/>
      <c r="VFZ4684" s="170"/>
      <c r="VGA4684" s="170"/>
      <c r="VGB4684" s="170"/>
      <c r="VGC4684" s="170"/>
      <c r="VGD4684" s="170"/>
      <c r="VGE4684" s="170"/>
      <c r="VGF4684" s="170"/>
      <c r="VGG4684" s="170"/>
      <c r="VGH4684" s="170"/>
      <c r="VGI4684" s="170"/>
      <c r="VGJ4684" s="170"/>
      <c r="VGK4684" s="170"/>
      <c r="VGL4684" s="170"/>
      <c r="VGM4684" s="170"/>
      <c r="VGN4684" s="170"/>
      <c r="VGO4684" s="170"/>
      <c r="VGP4684" s="170"/>
      <c r="VGQ4684" s="170"/>
      <c r="VGR4684" s="170"/>
      <c r="VGS4684" s="170"/>
      <c r="VGT4684" s="170"/>
      <c r="VGU4684" s="170"/>
      <c r="VGV4684" s="170"/>
      <c r="VGW4684" s="170"/>
      <c r="VGX4684" s="170"/>
      <c r="VGY4684" s="170"/>
      <c r="VGZ4684" s="170"/>
      <c r="VHA4684" s="170"/>
      <c r="VHB4684" s="170"/>
      <c r="VHC4684" s="170"/>
      <c r="VHD4684" s="170"/>
      <c r="VHE4684" s="170"/>
      <c r="VHF4684" s="170"/>
      <c r="VHG4684" s="170"/>
      <c r="VHH4684" s="170"/>
      <c r="VHI4684" s="170"/>
      <c r="VHJ4684" s="170"/>
      <c r="VHK4684" s="170"/>
      <c r="VHL4684" s="170"/>
      <c r="VHM4684" s="170"/>
      <c r="VHN4684" s="170"/>
      <c r="VHO4684" s="170"/>
      <c r="VHP4684" s="170"/>
      <c r="VHQ4684" s="170"/>
      <c r="VHR4684" s="170"/>
      <c r="VHS4684" s="170"/>
      <c r="VHT4684" s="170"/>
      <c r="VHU4684" s="170"/>
      <c r="VHV4684" s="170"/>
      <c r="VHW4684" s="170"/>
      <c r="VHX4684" s="170"/>
      <c r="VHY4684" s="170"/>
      <c r="VHZ4684" s="170"/>
      <c r="VIA4684" s="170"/>
      <c r="VIB4684" s="170"/>
      <c r="VIC4684" s="170"/>
      <c r="VID4684" s="170"/>
      <c r="VIE4684" s="170"/>
      <c r="VIF4684" s="170"/>
      <c r="VIG4684" s="170"/>
      <c r="VIH4684" s="170"/>
      <c r="VII4684" s="170"/>
      <c r="VIJ4684" s="170"/>
      <c r="VIK4684" s="170"/>
      <c r="VIL4684" s="170"/>
      <c r="VIM4684" s="170"/>
      <c r="VIN4684" s="170"/>
      <c r="VIO4684" s="170"/>
      <c r="VIP4684" s="170"/>
      <c r="VIQ4684" s="170"/>
      <c r="VIR4684" s="170"/>
      <c r="VIS4684" s="170"/>
      <c r="VIT4684" s="170"/>
      <c r="VIU4684" s="170"/>
      <c r="VIV4684" s="170"/>
      <c r="VIW4684" s="170"/>
      <c r="VIX4684" s="170"/>
      <c r="VIY4684" s="170"/>
      <c r="VIZ4684" s="170"/>
      <c r="VJA4684" s="170"/>
      <c r="VJB4684" s="170"/>
      <c r="VJC4684" s="170"/>
      <c r="VJD4684" s="170"/>
      <c r="VJE4684" s="170"/>
      <c r="VJF4684" s="170"/>
      <c r="VJG4684" s="170"/>
      <c r="VJH4684" s="170"/>
      <c r="VJI4684" s="170"/>
      <c r="VJJ4684" s="170"/>
      <c r="VJK4684" s="170"/>
      <c r="VJL4684" s="170"/>
      <c r="VJM4684" s="170"/>
      <c r="VJN4684" s="170"/>
      <c r="VJO4684" s="170"/>
      <c r="VJP4684" s="170"/>
      <c r="VJQ4684" s="170"/>
      <c r="VJR4684" s="170"/>
      <c r="VJS4684" s="170"/>
      <c r="VJT4684" s="170"/>
      <c r="VJU4684" s="170"/>
      <c r="VJV4684" s="170"/>
      <c r="VJW4684" s="170"/>
      <c r="VJX4684" s="170"/>
      <c r="VJY4684" s="170"/>
      <c r="VJZ4684" s="170"/>
      <c r="VKA4684" s="170"/>
      <c r="VKB4684" s="170"/>
      <c r="VKC4684" s="170"/>
      <c r="VKD4684" s="170"/>
      <c r="VKE4684" s="170"/>
      <c r="VKF4684" s="170"/>
      <c r="VKG4684" s="170"/>
      <c r="VKH4684" s="170"/>
      <c r="VKI4684" s="170"/>
      <c r="VKJ4684" s="170"/>
      <c r="VKK4684" s="170"/>
      <c r="VKL4684" s="170"/>
      <c r="VKM4684" s="170"/>
      <c r="VKN4684" s="170"/>
      <c r="VKO4684" s="170"/>
      <c r="VKP4684" s="170"/>
      <c r="VKQ4684" s="170"/>
      <c r="VKR4684" s="170"/>
      <c r="VKS4684" s="170"/>
      <c r="VKT4684" s="170"/>
      <c r="VKU4684" s="170"/>
      <c r="VKV4684" s="170"/>
      <c r="VKW4684" s="170"/>
      <c r="VKX4684" s="170"/>
      <c r="VKY4684" s="170"/>
      <c r="VKZ4684" s="170"/>
      <c r="VLA4684" s="170"/>
      <c r="VLB4684" s="170"/>
      <c r="VLC4684" s="170"/>
      <c r="VLD4684" s="170"/>
      <c r="VLE4684" s="170"/>
      <c r="VLF4684" s="170"/>
      <c r="VLG4684" s="170"/>
      <c r="VLH4684" s="170"/>
      <c r="VLI4684" s="170"/>
      <c r="VLJ4684" s="170"/>
      <c r="VLK4684" s="170"/>
      <c r="VLL4684" s="170"/>
      <c r="VLM4684" s="170"/>
      <c r="VLN4684" s="170"/>
      <c r="VLO4684" s="170"/>
      <c r="VLP4684" s="170"/>
      <c r="VLQ4684" s="170"/>
      <c r="VLR4684" s="170"/>
      <c r="VLS4684" s="170"/>
      <c r="VLT4684" s="170"/>
      <c r="VLU4684" s="170"/>
      <c r="VLV4684" s="170"/>
      <c r="VLW4684" s="170"/>
      <c r="VLX4684" s="170"/>
      <c r="VLY4684" s="170"/>
      <c r="VLZ4684" s="170"/>
      <c r="VMA4684" s="170"/>
      <c r="VMB4684" s="170"/>
      <c r="VMC4684" s="170"/>
      <c r="VMD4684" s="170"/>
      <c r="VME4684" s="170"/>
      <c r="VMF4684" s="170"/>
      <c r="VMG4684" s="170"/>
      <c r="VMH4684" s="170"/>
      <c r="VMI4684" s="170"/>
      <c r="VMJ4684" s="170"/>
      <c r="VMK4684" s="170"/>
      <c r="VML4684" s="170"/>
      <c r="VMM4684" s="170"/>
      <c r="VMN4684" s="170"/>
      <c r="VMO4684" s="170"/>
      <c r="VMP4684" s="170"/>
      <c r="VMQ4684" s="170"/>
      <c r="VMR4684" s="170"/>
      <c r="VMS4684" s="170"/>
      <c r="VMT4684" s="170"/>
      <c r="VMU4684" s="170"/>
      <c r="VMV4684" s="170"/>
      <c r="VMW4684" s="170"/>
      <c r="VMX4684" s="170"/>
      <c r="VMY4684" s="170"/>
      <c r="VMZ4684" s="170"/>
      <c r="VNA4684" s="170"/>
      <c r="VNB4684" s="170"/>
      <c r="VNC4684" s="170"/>
      <c r="VND4684" s="170"/>
      <c r="VNE4684" s="170"/>
      <c r="VNF4684" s="170"/>
      <c r="VNG4684" s="170"/>
      <c r="VNH4684" s="170"/>
      <c r="VNI4684" s="170"/>
      <c r="VNJ4684" s="170"/>
      <c r="VNK4684" s="170"/>
      <c r="VNL4684" s="170"/>
      <c r="VNM4684" s="170"/>
      <c r="VNN4684" s="170"/>
      <c r="VNO4684" s="170"/>
      <c r="VNP4684" s="170"/>
      <c r="VNQ4684" s="170"/>
      <c r="VNR4684" s="170"/>
      <c r="VNS4684" s="170"/>
      <c r="VNT4684" s="170"/>
      <c r="VNU4684" s="170"/>
      <c r="VNV4684" s="170"/>
      <c r="VNW4684" s="170"/>
      <c r="VNX4684" s="170"/>
      <c r="VNY4684" s="170"/>
      <c r="VNZ4684" s="170"/>
      <c r="VOA4684" s="170"/>
      <c r="VOB4684" s="170"/>
      <c r="VOC4684" s="170"/>
      <c r="VOD4684" s="170"/>
      <c r="VOE4684" s="170"/>
      <c r="VOF4684" s="170"/>
      <c r="VOG4684" s="170"/>
      <c r="VOH4684" s="170"/>
      <c r="VOI4684" s="170"/>
      <c r="VOJ4684" s="170"/>
      <c r="VOK4684" s="170"/>
      <c r="VOL4684" s="170"/>
      <c r="VOM4684" s="170"/>
      <c r="VON4684" s="170"/>
      <c r="VOO4684" s="170"/>
      <c r="VOP4684" s="170"/>
      <c r="VOQ4684" s="170"/>
      <c r="VOR4684" s="170"/>
      <c r="VOS4684" s="170"/>
      <c r="VOT4684" s="170"/>
      <c r="VOU4684" s="170"/>
      <c r="VOV4684" s="170"/>
      <c r="VOW4684" s="170"/>
      <c r="VOX4684" s="170"/>
      <c r="VOY4684" s="170"/>
      <c r="VOZ4684" s="170"/>
      <c r="VPA4684" s="170"/>
      <c r="VPB4684" s="170"/>
      <c r="VPC4684" s="170"/>
      <c r="VPD4684" s="170"/>
      <c r="VPE4684" s="170"/>
      <c r="VPF4684" s="170"/>
      <c r="VPG4684" s="170"/>
      <c r="VPH4684" s="170"/>
      <c r="VPI4684" s="170"/>
      <c r="VPJ4684" s="170"/>
      <c r="VPK4684" s="170"/>
      <c r="VPL4684" s="170"/>
      <c r="VPM4684" s="170"/>
      <c r="VPN4684" s="170"/>
      <c r="VPO4684" s="170"/>
      <c r="VPP4684" s="170"/>
      <c r="VPQ4684" s="170"/>
      <c r="VPR4684" s="170"/>
      <c r="VPS4684" s="170"/>
      <c r="VPT4684" s="170"/>
      <c r="VPU4684" s="170"/>
      <c r="VPV4684" s="170"/>
      <c r="VPW4684" s="170"/>
      <c r="VPX4684" s="170"/>
      <c r="VPY4684" s="170"/>
      <c r="VPZ4684" s="170"/>
      <c r="VQA4684" s="170"/>
      <c r="VQB4684" s="170"/>
      <c r="VQC4684" s="170"/>
      <c r="VQD4684" s="170"/>
      <c r="VQE4684" s="170"/>
      <c r="VQF4684" s="170"/>
      <c r="VQG4684" s="170"/>
      <c r="VQH4684" s="170"/>
      <c r="VQI4684" s="170"/>
      <c r="VQJ4684" s="170"/>
      <c r="VQK4684" s="170"/>
      <c r="VQL4684" s="170"/>
      <c r="VQM4684" s="170"/>
      <c r="VQN4684" s="170"/>
      <c r="VQO4684" s="170"/>
      <c r="VQP4684" s="170"/>
      <c r="VQQ4684" s="170"/>
      <c r="VQR4684" s="170"/>
      <c r="VQS4684" s="170"/>
      <c r="VQT4684" s="170"/>
      <c r="VQU4684" s="170"/>
      <c r="VQV4684" s="170"/>
      <c r="VQW4684" s="170"/>
      <c r="VQX4684" s="170"/>
      <c r="VQY4684" s="170"/>
      <c r="VQZ4684" s="170"/>
      <c r="VRA4684" s="170"/>
      <c r="VRB4684" s="170"/>
      <c r="VRC4684" s="170"/>
      <c r="VRD4684" s="170"/>
      <c r="VRE4684" s="170"/>
      <c r="VRF4684" s="170"/>
      <c r="VRG4684" s="170"/>
      <c r="VRH4684" s="170"/>
      <c r="VRI4684" s="170"/>
      <c r="VRJ4684" s="170"/>
      <c r="VRK4684" s="170"/>
      <c r="VRL4684" s="170"/>
      <c r="VRM4684" s="170"/>
      <c r="VRN4684" s="170"/>
      <c r="VRO4684" s="170"/>
      <c r="VRP4684" s="170"/>
      <c r="VRQ4684" s="170"/>
      <c r="VRR4684" s="170"/>
      <c r="VRS4684" s="170"/>
      <c r="VRT4684" s="170"/>
      <c r="VRU4684" s="170"/>
      <c r="VRV4684" s="170"/>
      <c r="VRW4684" s="170"/>
      <c r="VRX4684" s="170"/>
      <c r="VRY4684" s="170"/>
      <c r="VRZ4684" s="170"/>
      <c r="VSA4684" s="170"/>
      <c r="VSB4684" s="170"/>
      <c r="VSC4684" s="170"/>
      <c r="VSD4684" s="170"/>
      <c r="VSE4684" s="170"/>
      <c r="VSF4684" s="170"/>
      <c r="VSG4684" s="170"/>
      <c r="VSH4684" s="170"/>
      <c r="VSI4684" s="170"/>
      <c r="VSJ4684" s="170"/>
      <c r="VSK4684" s="170"/>
      <c r="VSL4684" s="170"/>
      <c r="VSM4684" s="170"/>
      <c r="VSN4684" s="170"/>
      <c r="VSO4684" s="170"/>
      <c r="VSP4684" s="170"/>
      <c r="VSQ4684" s="170"/>
      <c r="VSR4684" s="170"/>
      <c r="VSS4684" s="170"/>
      <c r="VST4684" s="170"/>
      <c r="VSU4684" s="170"/>
      <c r="VSV4684" s="170"/>
      <c r="VSW4684" s="170"/>
      <c r="VSX4684" s="170"/>
      <c r="VSY4684" s="170"/>
      <c r="VSZ4684" s="170"/>
      <c r="VTA4684" s="170"/>
      <c r="VTB4684" s="170"/>
      <c r="VTC4684" s="170"/>
      <c r="VTD4684" s="170"/>
      <c r="VTE4684" s="170"/>
      <c r="VTF4684" s="170"/>
      <c r="VTG4684" s="170"/>
      <c r="VTH4684" s="170"/>
      <c r="VTI4684" s="170"/>
      <c r="VTJ4684" s="170"/>
      <c r="VTK4684" s="170"/>
      <c r="VTL4684" s="170"/>
      <c r="VTM4684" s="170"/>
      <c r="VTN4684" s="170"/>
      <c r="VTO4684" s="170"/>
      <c r="VTP4684" s="170"/>
      <c r="VTQ4684" s="170"/>
      <c r="VTR4684" s="170"/>
      <c r="VTS4684" s="170"/>
      <c r="VTT4684" s="170"/>
      <c r="VTU4684" s="170"/>
      <c r="VTV4684" s="170"/>
      <c r="VTW4684" s="170"/>
      <c r="VTX4684" s="170"/>
      <c r="VTY4684" s="170"/>
      <c r="VTZ4684" s="170"/>
      <c r="VUA4684" s="170"/>
      <c r="VUB4684" s="170"/>
      <c r="VUC4684" s="170"/>
      <c r="VUD4684" s="170"/>
      <c r="VUE4684" s="170"/>
      <c r="VUF4684" s="170"/>
      <c r="VUG4684" s="170"/>
      <c r="VUH4684" s="170"/>
      <c r="VUI4684" s="170"/>
      <c r="VUJ4684" s="170"/>
      <c r="VUK4684" s="170"/>
      <c r="VUL4684" s="170"/>
      <c r="VUM4684" s="170"/>
      <c r="VUN4684" s="170"/>
      <c r="VUO4684" s="170"/>
      <c r="VUP4684" s="170"/>
      <c r="VUQ4684" s="170"/>
      <c r="VUR4684" s="170"/>
      <c r="VUS4684" s="170"/>
      <c r="VUT4684" s="170"/>
      <c r="VUU4684" s="170"/>
      <c r="VUV4684" s="170"/>
      <c r="VUW4684" s="170"/>
      <c r="VUX4684" s="170"/>
      <c r="VUY4684" s="170"/>
      <c r="VUZ4684" s="170"/>
      <c r="VVA4684" s="170"/>
      <c r="VVB4684" s="170"/>
      <c r="VVC4684" s="170"/>
      <c r="VVD4684" s="170"/>
      <c r="VVE4684" s="170"/>
      <c r="VVF4684" s="170"/>
      <c r="VVG4684" s="170"/>
      <c r="VVH4684" s="170"/>
      <c r="VVI4684" s="170"/>
      <c r="VVJ4684" s="170"/>
      <c r="VVK4684" s="170"/>
      <c r="VVL4684" s="170"/>
      <c r="VVM4684" s="170"/>
      <c r="VVN4684" s="170"/>
      <c r="VVO4684" s="170"/>
      <c r="VVP4684" s="170"/>
      <c r="VVQ4684" s="170"/>
      <c r="VVR4684" s="170"/>
      <c r="VVS4684" s="170"/>
      <c r="VVT4684" s="170"/>
      <c r="VVU4684" s="170"/>
      <c r="VVV4684" s="170"/>
      <c r="VVW4684" s="170"/>
      <c r="VVX4684" s="170"/>
      <c r="VVY4684" s="170"/>
      <c r="VVZ4684" s="170"/>
      <c r="VWA4684" s="170"/>
      <c r="VWB4684" s="170"/>
      <c r="VWC4684" s="170"/>
      <c r="VWD4684" s="170"/>
      <c r="VWE4684" s="170"/>
      <c r="VWF4684" s="170"/>
      <c r="VWG4684" s="170"/>
      <c r="VWH4684" s="170"/>
      <c r="VWI4684" s="170"/>
      <c r="VWJ4684" s="170"/>
      <c r="VWK4684" s="170"/>
      <c r="VWL4684" s="170"/>
      <c r="VWM4684" s="170"/>
      <c r="VWN4684" s="170"/>
      <c r="VWO4684" s="170"/>
      <c r="VWP4684" s="170"/>
      <c r="VWQ4684" s="170"/>
      <c r="VWR4684" s="170"/>
      <c r="VWS4684" s="170"/>
      <c r="VWT4684" s="170"/>
      <c r="VWU4684" s="170"/>
      <c r="VWV4684" s="170"/>
      <c r="VWW4684" s="170"/>
      <c r="VWX4684" s="170"/>
      <c r="VWY4684" s="170"/>
      <c r="VWZ4684" s="170"/>
      <c r="VXA4684" s="170"/>
      <c r="VXB4684" s="170"/>
      <c r="VXC4684" s="170"/>
      <c r="VXD4684" s="170"/>
      <c r="VXE4684" s="170"/>
      <c r="VXF4684" s="170"/>
      <c r="VXG4684" s="170"/>
      <c r="VXH4684" s="170"/>
      <c r="VXI4684" s="170"/>
      <c r="VXJ4684" s="170"/>
      <c r="VXK4684" s="170"/>
      <c r="VXL4684" s="170"/>
      <c r="VXM4684" s="170"/>
      <c r="VXN4684" s="170"/>
      <c r="VXO4684" s="170"/>
      <c r="VXP4684" s="170"/>
      <c r="VXQ4684" s="170"/>
      <c r="VXR4684" s="170"/>
      <c r="VXS4684" s="170"/>
      <c r="VXT4684" s="170"/>
      <c r="VXU4684" s="170"/>
      <c r="VXV4684" s="170"/>
      <c r="VXW4684" s="170"/>
      <c r="VXX4684" s="170"/>
      <c r="VXY4684" s="170"/>
      <c r="VXZ4684" s="170"/>
      <c r="VYA4684" s="170"/>
      <c r="VYB4684" s="170"/>
      <c r="VYC4684" s="170"/>
      <c r="VYD4684" s="170"/>
      <c r="VYE4684" s="170"/>
      <c r="VYF4684" s="170"/>
      <c r="VYG4684" s="170"/>
      <c r="VYH4684" s="170"/>
      <c r="VYI4684" s="170"/>
      <c r="VYJ4684" s="170"/>
      <c r="VYK4684" s="170"/>
      <c r="VYL4684" s="170"/>
      <c r="VYM4684" s="170"/>
      <c r="VYN4684" s="170"/>
      <c r="VYO4684" s="170"/>
      <c r="VYP4684" s="170"/>
      <c r="VYQ4684" s="170"/>
      <c r="VYR4684" s="170"/>
      <c r="VYS4684" s="170"/>
      <c r="VYT4684" s="170"/>
      <c r="VYU4684" s="170"/>
      <c r="VYV4684" s="170"/>
      <c r="VYW4684" s="170"/>
      <c r="VYX4684" s="170"/>
      <c r="VYY4684" s="170"/>
      <c r="VYZ4684" s="170"/>
      <c r="VZA4684" s="170"/>
      <c r="VZB4684" s="170"/>
      <c r="VZC4684" s="170"/>
      <c r="VZD4684" s="170"/>
      <c r="VZE4684" s="170"/>
      <c r="VZF4684" s="170"/>
      <c r="VZG4684" s="170"/>
      <c r="VZH4684" s="170"/>
      <c r="VZI4684" s="170"/>
      <c r="VZJ4684" s="170"/>
      <c r="VZK4684" s="170"/>
      <c r="VZL4684" s="170"/>
      <c r="VZM4684" s="170"/>
      <c r="VZN4684" s="170"/>
      <c r="VZO4684" s="170"/>
      <c r="VZP4684" s="170"/>
      <c r="VZQ4684" s="170"/>
      <c r="VZR4684" s="170"/>
      <c r="VZS4684" s="170"/>
      <c r="VZT4684" s="170"/>
      <c r="VZU4684" s="170"/>
      <c r="VZV4684" s="170"/>
      <c r="VZW4684" s="170"/>
      <c r="VZX4684" s="170"/>
      <c r="VZY4684" s="170"/>
      <c r="VZZ4684" s="170"/>
      <c r="WAA4684" s="170"/>
      <c r="WAB4684" s="170"/>
      <c r="WAC4684" s="170"/>
      <c r="WAD4684" s="170"/>
      <c r="WAE4684" s="170"/>
      <c r="WAF4684" s="170"/>
      <c r="WAG4684" s="170"/>
      <c r="WAH4684" s="170"/>
      <c r="WAI4684" s="170"/>
      <c r="WAJ4684" s="170"/>
      <c r="WAK4684" s="170"/>
      <c r="WAL4684" s="170"/>
      <c r="WAM4684" s="170"/>
      <c r="WAN4684" s="170"/>
      <c r="WAO4684" s="170"/>
      <c r="WAP4684" s="170"/>
      <c r="WAQ4684" s="170"/>
      <c r="WAR4684" s="170"/>
      <c r="WAS4684" s="170"/>
      <c r="WAT4684" s="170"/>
      <c r="WAU4684" s="170"/>
      <c r="WAV4684" s="170"/>
      <c r="WAW4684" s="170"/>
      <c r="WAX4684" s="170"/>
      <c r="WAY4684" s="170"/>
      <c r="WAZ4684" s="170"/>
      <c r="WBA4684" s="170"/>
      <c r="WBB4684" s="170"/>
      <c r="WBC4684" s="170"/>
      <c r="WBD4684" s="170"/>
      <c r="WBE4684" s="170"/>
      <c r="WBF4684" s="170"/>
      <c r="WBG4684" s="170"/>
      <c r="WBH4684" s="170"/>
      <c r="WBI4684" s="170"/>
      <c r="WBJ4684" s="170"/>
      <c r="WBK4684" s="170"/>
      <c r="WBL4684" s="170"/>
      <c r="WBM4684" s="170"/>
      <c r="WBN4684" s="170"/>
      <c r="WBO4684" s="170"/>
      <c r="WBP4684" s="170"/>
      <c r="WBQ4684" s="170"/>
      <c r="WBR4684" s="170"/>
      <c r="WBS4684" s="170"/>
      <c r="WBT4684" s="170"/>
      <c r="WBU4684" s="170"/>
      <c r="WBV4684" s="170"/>
      <c r="WBW4684" s="170"/>
      <c r="WBX4684" s="170"/>
      <c r="WBY4684" s="170"/>
      <c r="WBZ4684" s="170"/>
      <c r="WCA4684" s="170"/>
      <c r="WCB4684" s="170"/>
      <c r="WCC4684" s="170"/>
      <c r="WCD4684" s="170"/>
      <c r="WCE4684" s="170"/>
      <c r="WCF4684" s="170"/>
      <c r="WCG4684" s="170"/>
      <c r="WCH4684" s="170"/>
      <c r="WCI4684" s="170"/>
      <c r="WCJ4684" s="170"/>
      <c r="WCK4684" s="170"/>
      <c r="WCL4684" s="170"/>
      <c r="WCM4684" s="170"/>
      <c r="WCN4684" s="170"/>
      <c r="WCO4684" s="170"/>
      <c r="WCP4684" s="170"/>
      <c r="WCQ4684" s="170"/>
      <c r="WCR4684" s="170"/>
      <c r="WCS4684" s="170"/>
      <c r="WCT4684" s="170"/>
      <c r="WCU4684" s="170"/>
      <c r="WCV4684" s="170"/>
      <c r="WCW4684" s="170"/>
      <c r="WCX4684" s="170"/>
      <c r="WCY4684" s="170"/>
      <c r="WCZ4684" s="170"/>
      <c r="WDA4684" s="170"/>
      <c r="WDB4684" s="170"/>
      <c r="WDC4684" s="170"/>
      <c r="WDD4684" s="170"/>
      <c r="WDE4684" s="170"/>
      <c r="WDF4684" s="170"/>
      <c r="WDG4684" s="170"/>
      <c r="WDH4684" s="170"/>
      <c r="WDI4684" s="170"/>
      <c r="WDJ4684" s="170"/>
      <c r="WDK4684" s="170"/>
      <c r="WDL4684" s="170"/>
      <c r="WDM4684" s="170"/>
      <c r="WDN4684" s="170"/>
      <c r="WDO4684" s="170"/>
      <c r="WDP4684" s="170"/>
      <c r="WDQ4684" s="170"/>
      <c r="WDR4684" s="170"/>
      <c r="WDS4684" s="170"/>
      <c r="WDT4684" s="170"/>
      <c r="WDU4684" s="170"/>
      <c r="WDV4684" s="170"/>
      <c r="WDW4684" s="170"/>
      <c r="WDX4684" s="170"/>
      <c r="WDY4684" s="170"/>
      <c r="WDZ4684" s="170"/>
      <c r="WEA4684" s="170"/>
      <c r="WEB4684" s="170"/>
      <c r="WEC4684" s="170"/>
      <c r="WED4684" s="170"/>
      <c r="WEE4684" s="170"/>
      <c r="WEF4684" s="170"/>
      <c r="WEG4684" s="170"/>
      <c r="WEH4684" s="170"/>
      <c r="WEI4684" s="170"/>
      <c r="WEJ4684" s="170"/>
      <c r="WEK4684" s="170"/>
      <c r="WEL4684" s="170"/>
      <c r="WEM4684" s="170"/>
      <c r="WEN4684" s="170"/>
      <c r="WEO4684" s="170"/>
      <c r="WEP4684" s="170"/>
      <c r="WEQ4684" s="170"/>
      <c r="WER4684" s="170"/>
      <c r="WES4684" s="170"/>
      <c r="WET4684" s="170"/>
      <c r="WEU4684" s="170"/>
      <c r="WEV4684" s="170"/>
      <c r="WEW4684" s="170"/>
      <c r="WEX4684" s="170"/>
      <c r="WEY4684" s="170"/>
      <c r="WEZ4684" s="170"/>
      <c r="WFA4684" s="170"/>
      <c r="WFB4684" s="170"/>
      <c r="WFC4684" s="170"/>
      <c r="WFD4684" s="170"/>
      <c r="WFE4684" s="170"/>
      <c r="WFF4684" s="170"/>
      <c r="WFG4684" s="170"/>
      <c r="WFH4684" s="170"/>
      <c r="WFI4684" s="170"/>
      <c r="WFJ4684" s="170"/>
      <c r="WFK4684" s="170"/>
      <c r="WFL4684" s="170"/>
      <c r="WFM4684" s="170"/>
      <c r="WFN4684" s="170"/>
      <c r="WFO4684" s="170"/>
      <c r="WFP4684" s="170"/>
      <c r="WFQ4684" s="170"/>
      <c r="WFR4684" s="170"/>
      <c r="WFS4684" s="170"/>
      <c r="WFT4684" s="170"/>
      <c r="WFU4684" s="170"/>
      <c r="WFV4684" s="170"/>
      <c r="WFW4684" s="170"/>
      <c r="WFX4684" s="170"/>
      <c r="WFY4684" s="170"/>
      <c r="WFZ4684" s="170"/>
      <c r="WGA4684" s="170"/>
      <c r="WGB4684" s="170"/>
      <c r="WGC4684" s="170"/>
      <c r="WGD4684" s="170"/>
      <c r="WGE4684" s="170"/>
      <c r="WGF4684" s="170"/>
      <c r="WGG4684" s="170"/>
      <c r="WGH4684" s="170"/>
      <c r="WGI4684" s="170"/>
      <c r="WGJ4684" s="170"/>
      <c r="WGK4684" s="170"/>
      <c r="WGL4684" s="170"/>
      <c r="WGM4684" s="170"/>
      <c r="WGN4684" s="170"/>
      <c r="WGO4684" s="170"/>
      <c r="WGP4684" s="170"/>
      <c r="WGQ4684" s="170"/>
      <c r="WGR4684" s="170"/>
      <c r="WGS4684" s="170"/>
      <c r="WGT4684" s="170"/>
      <c r="WGU4684" s="170"/>
      <c r="WGV4684" s="170"/>
      <c r="WGW4684" s="170"/>
      <c r="WGX4684" s="170"/>
      <c r="WGY4684" s="170"/>
      <c r="WGZ4684" s="170"/>
      <c r="WHA4684" s="170"/>
      <c r="WHB4684" s="170"/>
      <c r="WHC4684" s="170"/>
      <c r="WHD4684" s="170"/>
      <c r="WHE4684" s="170"/>
      <c r="WHF4684" s="170"/>
      <c r="WHG4684" s="170"/>
      <c r="WHH4684" s="170"/>
      <c r="WHI4684" s="170"/>
      <c r="WHJ4684" s="170"/>
      <c r="WHK4684" s="170"/>
      <c r="WHL4684" s="170"/>
      <c r="WHM4684" s="170"/>
      <c r="WHN4684" s="170"/>
      <c r="WHO4684" s="170"/>
      <c r="WHP4684" s="170"/>
      <c r="WHQ4684" s="170"/>
      <c r="WHR4684" s="170"/>
      <c r="WHS4684" s="170"/>
      <c r="WHT4684" s="170"/>
      <c r="WHU4684" s="170"/>
      <c r="WHV4684" s="170"/>
      <c r="WHW4684" s="170"/>
      <c r="WHX4684" s="170"/>
      <c r="WHY4684" s="170"/>
      <c r="WHZ4684" s="170"/>
      <c r="WIA4684" s="170"/>
      <c r="WIB4684" s="170"/>
      <c r="WIC4684" s="170"/>
      <c r="WID4684" s="170"/>
      <c r="WIE4684" s="170"/>
      <c r="WIF4684" s="170"/>
      <c r="WIG4684" s="170"/>
      <c r="WIH4684" s="170"/>
      <c r="WII4684" s="170"/>
      <c r="WIJ4684" s="170"/>
      <c r="WIK4684" s="170"/>
      <c r="WIL4684" s="170"/>
      <c r="WIM4684" s="170"/>
      <c r="WIN4684" s="170"/>
      <c r="WIO4684" s="170"/>
      <c r="WIP4684" s="170"/>
      <c r="WIQ4684" s="170"/>
      <c r="WIR4684" s="170"/>
      <c r="WIS4684" s="170"/>
      <c r="WIT4684" s="170"/>
      <c r="WIU4684" s="170"/>
      <c r="WIV4684" s="170"/>
      <c r="WIW4684" s="170"/>
      <c r="WIX4684" s="170"/>
      <c r="WIY4684" s="170"/>
      <c r="WIZ4684" s="170"/>
      <c r="WJA4684" s="170"/>
      <c r="WJB4684" s="170"/>
      <c r="WJC4684" s="170"/>
      <c r="WJD4684" s="170"/>
      <c r="WJE4684" s="170"/>
      <c r="WJF4684" s="170"/>
      <c r="WJG4684" s="170"/>
      <c r="WJH4684" s="170"/>
      <c r="WJI4684" s="170"/>
      <c r="WJJ4684" s="170"/>
      <c r="WJK4684" s="170"/>
      <c r="WJL4684" s="170"/>
      <c r="WJM4684" s="170"/>
      <c r="WJN4684" s="170"/>
      <c r="WJO4684" s="170"/>
      <c r="WJP4684" s="170"/>
      <c r="WJQ4684" s="170"/>
      <c r="WJR4684" s="170"/>
      <c r="WJS4684" s="170"/>
      <c r="WJT4684" s="170"/>
      <c r="WJU4684" s="170"/>
      <c r="WJV4684" s="170"/>
      <c r="WJW4684" s="170"/>
      <c r="WJX4684" s="170"/>
      <c r="WJY4684" s="170"/>
      <c r="WJZ4684" s="170"/>
      <c r="WKA4684" s="170"/>
      <c r="WKB4684" s="170"/>
      <c r="WKC4684" s="170"/>
      <c r="WKD4684" s="170"/>
      <c r="WKE4684" s="170"/>
      <c r="WKF4684" s="170"/>
      <c r="WKG4684" s="170"/>
      <c r="WKH4684" s="170"/>
      <c r="WKI4684" s="170"/>
      <c r="WKJ4684" s="170"/>
      <c r="WKK4684" s="170"/>
      <c r="WKL4684" s="170"/>
      <c r="WKM4684" s="170"/>
      <c r="WKN4684" s="170"/>
      <c r="WKO4684" s="170"/>
      <c r="WKP4684" s="170"/>
      <c r="WKQ4684" s="170"/>
      <c r="WKR4684" s="170"/>
      <c r="WKS4684" s="170"/>
      <c r="WKT4684" s="170"/>
      <c r="WKU4684" s="170"/>
      <c r="WKV4684" s="170"/>
      <c r="WKW4684" s="170"/>
      <c r="WKX4684" s="170"/>
      <c r="WKY4684" s="170"/>
      <c r="WKZ4684" s="170"/>
      <c r="WLA4684" s="170"/>
      <c r="WLB4684" s="170"/>
      <c r="WLC4684" s="170"/>
      <c r="WLD4684" s="170"/>
      <c r="WLE4684" s="170"/>
      <c r="WLF4684" s="170"/>
      <c r="WLG4684" s="170"/>
      <c r="WLH4684" s="170"/>
      <c r="WLI4684" s="170"/>
      <c r="WLJ4684" s="170"/>
      <c r="WLK4684" s="170"/>
      <c r="WLL4684" s="170"/>
      <c r="WLM4684" s="170"/>
      <c r="WLN4684" s="170"/>
      <c r="WLO4684" s="170"/>
      <c r="WLP4684" s="170"/>
      <c r="WLQ4684" s="170"/>
      <c r="WLR4684" s="170"/>
      <c r="WLS4684" s="170"/>
      <c r="WLT4684" s="170"/>
      <c r="WLU4684" s="170"/>
      <c r="WLV4684" s="170"/>
      <c r="WLW4684" s="170"/>
      <c r="WLX4684" s="170"/>
      <c r="WLY4684" s="170"/>
      <c r="WLZ4684" s="170"/>
      <c r="WMA4684" s="170"/>
      <c r="WMB4684" s="170"/>
      <c r="WMC4684" s="170"/>
      <c r="WMD4684" s="170"/>
      <c r="WME4684" s="170"/>
      <c r="WMF4684" s="170"/>
      <c r="WMG4684" s="170"/>
      <c r="WMH4684" s="170"/>
      <c r="WMI4684" s="170"/>
      <c r="WMJ4684" s="170"/>
      <c r="WMK4684" s="170"/>
      <c r="WML4684" s="170"/>
      <c r="WMM4684" s="170"/>
      <c r="WMN4684" s="170"/>
      <c r="WMO4684" s="170"/>
      <c r="WMP4684" s="170"/>
      <c r="WMQ4684" s="170"/>
      <c r="WMR4684" s="170"/>
      <c r="WMS4684" s="170"/>
      <c r="WMT4684" s="170"/>
      <c r="WMU4684" s="170"/>
      <c r="WMV4684" s="170"/>
      <c r="WMW4684" s="170"/>
      <c r="WMX4684" s="170"/>
      <c r="WMY4684" s="170"/>
      <c r="WMZ4684" s="170"/>
      <c r="WNA4684" s="170"/>
      <c r="WNB4684" s="170"/>
      <c r="WNC4684" s="170"/>
      <c r="WND4684" s="170"/>
      <c r="WNE4684" s="170"/>
      <c r="WNF4684" s="170"/>
      <c r="WNG4684" s="170"/>
      <c r="WNH4684" s="170"/>
      <c r="WNI4684" s="170"/>
      <c r="WNJ4684" s="170"/>
      <c r="WNK4684" s="170"/>
      <c r="WNL4684" s="170"/>
      <c r="WNM4684" s="170"/>
      <c r="WNN4684" s="170"/>
      <c r="WNO4684" s="170"/>
      <c r="WNP4684" s="170"/>
      <c r="WNQ4684" s="170"/>
      <c r="WNR4684" s="170"/>
      <c r="WNS4684" s="170"/>
      <c r="WNT4684" s="170"/>
      <c r="WNU4684" s="170"/>
      <c r="WNV4684" s="170"/>
      <c r="WNW4684" s="170"/>
      <c r="WNX4684" s="170"/>
      <c r="WNY4684" s="170"/>
      <c r="WNZ4684" s="170"/>
      <c r="WOA4684" s="170"/>
      <c r="WOB4684" s="170"/>
      <c r="WOC4684" s="170"/>
      <c r="WOD4684" s="170"/>
      <c r="WOE4684" s="170"/>
      <c r="WOF4684" s="170"/>
      <c r="WOG4684" s="170"/>
      <c r="WOH4684" s="170"/>
      <c r="WOI4684" s="170"/>
      <c r="WOJ4684" s="170"/>
      <c r="WOK4684" s="170"/>
      <c r="WOL4684" s="170"/>
      <c r="WOM4684" s="170"/>
      <c r="WON4684" s="170"/>
      <c r="WOO4684" s="170"/>
      <c r="WOP4684" s="170"/>
      <c r="WOQ4684" s="170"/>
      <c r="WOR4684" s="170"/>
      <c r="WOS4684" s="170"/>
      <c r="WOT4684" s="170"/>
      <c r="WOU4684" s="170"/>
      <c r="WOV4684" s="170"/>
      <c r="WOW4684" s="170"/>
      <c r="WOX4684" s="170"/>
      <c r="WOY4684" s="170"/>
      <c r="WOZ4684" s="170"/>
      <c r="WPA4684" s="170"/>
      <c r="WPB4684" s="170"/>
      <c r="WPC4684" s="170"/>
      <c r="WPD4684" s="170"/>
      <c r="WPE4684" s="170"/>
      <c r="WPF4684" s="170"/>
      <c r="WPG4684" s="170"/>
      <c r="WPH4684" s="170"/>
      <c r="WPI4684" s="170"/>
      <c r="WPJ4684" s="170"/>
      <c r="WPK4684" s="170"/>
      <c r="WPL4684" s="170"/>
      <c r="WPM4684" s="170"/>
      <c r="WPN4684" s="170"/>
      <c r="WPO4684" s="170"/>
      <c r="WPP4684" s="170"/>
      <c r="WPQ4684" s="170"/>
      <c r="WPR4684" s="170"/>
      <c r="WPS4684" s="170"/>
      <c r="WPT4684" s="170"/>
      <c r="WPU4684" s="170"/>
      <c r="WPV4684" s="170"/>
      <c r="WPW4684" s="170"/>
      <c r="WPX4684" s="170"/>
      <c r="WPY4684" s="170"/>
      <c r="WPZ4684" s="170"/>
      <c r="WQA4684" s="170"/>
      <c r="WQB4684" s="170"/>
      <c r="WQC4684" s="170"/>
      <c r="WQD4684" s="170"/>
      <c r="WQE4684" s="170"/>
      <c r="WQF4684" s="170"/>
      <c r="WQG4684" s="170"/>
      <c r="WQH4684" s="170"/>
      <c r="WQI4684" s="170"/>
      <c r="WQJ4684" s="170"/>
      <c r="WQK4684" s="170"/>
      <c r="WQL4684" s="170"/>
      <c r="WQM4684" s="170"/>
      <c r="WQN4684" s="170"/>
      <c r="WQO4684" s="170"/>
      <c r="WQP4684" s="170"/>
      <c r="WQQ4684" s="170"/>
      <c r="WQR4684" s="170"/>
      <c r="WQS4684" s="170"/>
      <c r="WQT4684" s="170"/>
      <c r="WQU4684" s="170"/>
      <c r="WQV4684" s="170"/>
      <c r="WQW4684" s="170"/>
      <c r="WQX4684" s="170"/>
      <c r="WQY4684" s="170"/>
      <c r="WQZ4684" s="170"/>
      <c r="WRA4684" s="170"/>
      <c r="WRB4684" s="170"/>
      <c r="WRC4684" s="170"/>
      <c r="WRD4684" s="170"/>
      <c r="WRE4684" s="170"/>
      <c r="WRF4684" s="170"/>
      <c r="WRG4684" s="170"/>
      <c r="WRH4684" s="170"/>
      <c r="WRI4684" s="170"/>
      <c r="WRJ4684" s="170"/>
      <c r="WRK4684" s="170"/>
      <c r="WRL4684" s="170"/>
      <c r="WRM4684" s="170"/>
      <c r="WRN4684" s="170"/>
      <c r="WRO4684" s="170"/>
      <c r="WRP4684" s="170"/>
      <c r="WRQ4684" s="170"/>
      <c r="WRR4684" s="170"/>
      <c r="WRS4684" s="170"/>
      <c r="WRT4684" s="170"/>
      <c r="WRU4684" s="170"/>
      <c r="WRV4684" s="170"/>
      <c r="WRW4684" s="170"/>
      <c r="WRX4684" s="170"/>
      <c r="WRY4684" s="170"/>
      <c r="WRZ4684" s="170"/>
      <c r="WSA4684" s="170"/>
      <c r="WSB4684" s="170"/>
      <c r="WSC4684" s="170"/>
      <c r="WSD4684" s="170"/>
      <c r="WSE4684" s="170"/>
      <c r="WSF4684" s="170"/>
      <c r="WSG4684" s="170"/>
      <c r="WSH4684" s="170"/>
      <c r="WSI4684" s="170"/>
      <c r="WSJ4684" s="170"/>
      <c r="WSK4684" s="170"/>
      <c r="WSL4684" s="170"/>
      <c r="WSM4684" s="170"/>
      <c r="WSN4684" s="170"/>
      <c r="WSO4684" s="170"/>
      <c r="WSP4684" s="170"/>
      <c r="WSQ4684" s="170"/>
      <c r="WSR4684" s="170"/>
      <c r="WSS4684" s="170"/>
      <c r="WST4684" s="170"/>
      <c r="WSU4684" s="170"/>
      <c r="WSV4684" s="170"/>
      <c r="WSW4684" s="170"/>
      <c r="WSX4684" s="170"/>
      <c r="WSY4684" s="170"/>
      <c r="WSZ4684" s="170"/>
      <c r="WTA4684" s="170"/>
      <c r="WTB4684" s="170"/>
      <c r="WTC4684" s="170"/>
      <c r="WTD4684" s="170"/>
      <c r="WTE4684" s="170"/>
      <c r="WTF4684" s="170"/>
      <c r="WTG4684" s="170"/>
      <c r="WTH4684" s="170"/>
      <c r="WTI4684" s="170"/>
      <c r="WTJ4684" s="170"/>
      <c r="WTK4684" s="170"/>
      <c r="WTL4684" s="170"/>
      <c r="WTM4684" s="170"/>
      <c r="WTN4684" s="170"/>
      <c r="WTO4684" s="170"/>
      <c r="WTP4684" s="170"/>
      <c r="WTQ4684" s="170"/>
      <c r="WTR4684" s="170"/>
      <c r="WTS4684" s="170"/>
      <c r="WTT4684" s="170"/>
      <c r="WTU4684" s="170"/>
      <c r="WTV4684" s="170"/>
      <c r="WTW4684" s="170"/>
      <c r="WTX4684" s="170"/>
      <c r="WTY4684" s="170"/>
      <c r="WTZ4684" s="170"/>
      <c r="WUA4684" s="170"/>
      <c r="WUB4684" s="170"/>
      <c r="WUC4684" s="170"/>
      <c r="WUD4684" s="170"/>
      <c r="WUE4684" s="170"/>
      <c r="WUF4684" s="170"/>
      <c r="WUG4684" s="170"/>
      <c r="WUH4684" s="170"/>
      <c r="WUI4684" s="170"/>
      <c r="WUJ4684" s="170"/>
      <c r="WUK4684" s="170"/>
      <c r="WUL4684" s="170"/>
      <c r="WUM4684" s="170"/>
      <c r="WUN4684" s="170"/>
      <c r="WUO4684" s="170"/>
      <c r="WUP4684" s="170"/>
      <c r="WUQ4684" s="170"/>
      <c r="WUR4684" s="170"/>
      <c r="WUS4684" s="170"/>
      <c r="WUT4684" s="170"/>
      <c r="WUU4684" s="170"/>
      <c r="WUV4684" s="170"/>
      <c r="WUW4684" s="170"/>
      <c r="WUX4684" s="170"/>
      <c r="WUY4684" s="170"/>
      <c r="WUZ4684" s="170"/>
      <c r="WVA4684" s="170"/>
      <c r="WVB4684" s="170"/>
      <c r="WVC4684" s="170"/>
      <c r="WVD4684" s="170"/>
      <c r="WVE4684" s="170"/>
      <c r="WVF4684" s="170"/>
      <c r="WVG4684" s="170"/>
      <c r="WVH4684" s="170"/>
      <c r="WVI4684" s="170"/>
      <c r="WVJ4684" s="170"/>
      <c r="WVK4684" s="170"/>
      <c r="WVL4684" s="170"/>
      <c r="WVM4684" s="170"/>
      <c r="WVN4684" s="170"/>
      <c r="WVO4684" s="170"/>
      <c r="WVP4684" s="170"/>
      <c r="WVQ4684" s="170"/>
      <c r="WVR4684" s="170"/>
      <c r="WVS4684" s="170"/>
      <c r="WVT4684" s="170"/>
      <c r="WVU4684" s="170"/>
      <c r="WVV4684" s="170"/>
      <c r="WVW4684" s="170"/>
      <c r="WVX4684" s="170"/>
      <c r="WVY4684" s="170"/>
      <c r="WVZ4684" s="170"/>
      <c r="WWA4684" s="170"/>
      <c r="WWB4684" s="170"/>
      <c r="WWC4684" s="170"/>
      <c r="WWD4684" s="170"/>
      <c r="WWE4684" s="170"/>
      <c r="WWF4684" s="170"/>
      <c r="WWG4684" s="170"/>
      <c r="WWH4684" s="170"/>
      <c r="WWI4684" s="170"/>
      <c r="WWJ4684" s="170"/>
      <c r="WWK4684" s="170"/>
      <c r="WWL4684" s="170"/>
      <c r="WWM4684" s="170"/>
      <c r="WWN4684" s="170"/>
      <c r="WWO4684" s="170"/>
      <c r="WWP4684" s="170"/>
      <c r="WWQ4684" s="170"/>
      <c r="WWR4684" s="170"/>
      <c r="WWS4684" s="170"/>
      <c r="WWT4684" s="170"/>
      <c r="WWU4684" s="170"/>
      <c r="WWV4684" s="170"/>
      <c r="WWW4684" s="170"/>
      <c r="WWX4684" s="170"/>
      <c r="WWY4684" s="170"/>
      <c r="WWZ4684" s="170"/>
      <c r="WXA4684" s="170"/>
      <c r="WXB4684" s="170"/>
      <c r="WXC4684" s="170"/>
      <c r="WXD4684" s="170"/>
      <c r="WXE4684" s="170"/>
      <c r="WXF4684" s="170"/>
      <c r="WXG4684" s="170"/>
      <c r="WXH4684" s="170"/>
      <c r="WXI4684" s="170"/>
      <c r="WXJ4684" s="170"/>
      <c r="WXK4684" s="170"/>
      <c r="WXL4684" s="170"/>
      <c r="WXM4684" s="170"/>
      <c r="WXN4684" s="170"/>
      <c r="WXO4684" s="170"/>
      <c r="WXP4684" s="170"/>
      <c r="WXQ4684" s="170"/>
      <c r="WXR4684" s="170"/>
      <c r="WXS4684" s="170"/>
      <c r="WXT4684" s="170"/>
      <c r="WXU4684" s="170"/>
      <c r="WXV4684" s="170"/>
      <c r="WXW4684" s="170"/>
      <c r="WXX4684" s="170"/>
      <c r="WXY4684" s="170"/>
      <c r="WXZ4684" s="170"/>
      <c r="WYA4684" s="170"/>
      <c r="WYB4684" s="170"/>
      <c r="WYC4684" s="170"/>
      <c r="WYD4684" s="170"/>
      <c r="WYE4684" s="170"/>
      <c r="WYF4684" s="170"/>
      <c r="WYG4684" s="170"/>
      <c r="WYH4684" s="170"/>
      <c r="WYI4684" s="170"/>
      <c r="WYJ4684" s="170"/>
      <c r="WYK4684" s="170"/>
      <c r="WYL4684" s="170"/>
      <c r="WYM4684" s="170"/>
      <c r="WYN4684" s="170"/>
      <c r="WYO4684" s="170"/>
      <c r="WYP4684" s="170"/>
      <c r="WYQ4684" s="170"/>
      <c r="WYR4684" s="170"/>
      <c r="WYS4684" s="170"/>
      <c r="WYT4684" s="170"/>
      <c r="WYU4684" s="170"/>
      <c r="WYV4684" s="170"/>
      <c r="WYW4684" s="170"/>
      <c r="WYX4684" s="170"/>
      <c r="WYY4684" s="170"/>
      <c r="WYZ4684" s="170"/>
      <c r="WZA4684" s="170"/>
      <c r="WZB4684" s="170"/>
      <c r="WZC4684" s="170"/>
      <c r="WZD4684" s="170"/>
      <c r="WZE4684" s="170"/>
      <c r="WZF4684" s="170"/>
      <c r="WZG4684" s="170"/>
      <c r="WZH4684" s="170"/>
      <c r="WZI4684" s="170"/>
      <c r="WZJ4684" s="170"/>
      <c r="WZK4684" s="170"/>
      <c r="WZL4684" s="170"/>
      <c r="WZM4684" s="170"/>
      <c r="WZN4684" s="170"/>
      <c r="WZO4684" s="170"/>
      <c r="WZP4684" s="170"/>
      <c r="WZQ4684" s="170"/>
      <c r="WZR4684" s="170"/>
      <c r="WZS4684" s="170"/>
      <c r="WZT4684" s="170"/>
      <c r="WZU4684" s="170"/>
      <c r="WZV4684" s="170"/>
      <c r="WZW4684" s="170"/>
      <c r="WZX4684" s="170"/>
      <c r="WZY4684" s="170"/>
      <c r="WZZ4684" s="170"/>
      <c r="XAA4684" s="170"/>
      <c r="XAB4684" s="170"/>
      <c r="XAC4684" s="170"/>
      <c r="XAD4684" s="170"/>
      <c r="XAE4684" s="170"/>
      <c r="XAF4684" s="170"/>
      <c r="XAG4684" s="170"/>
      <c r="XAH4684" s="170"/>
      <c r="XAI4684" s="170"/>
      <c r="XAJ4684" s="170"/>
      <c r="XAK4684" s="170"/>
      <c r="XAL4684" s="170"/>
      <c r="XAM4684" s="170"/>
      <c r="XAN4684" s="170"/>
      <c r="XAO4684" s="170"/>
      <c r="XAP4684" s="170"/>
      <c r="XAQ4684" s="170"/>
      <c r="XAR4684" s="170"/>
      <c r="XAS4684" s="170"/>
      <c r="XAT4684" s="170"/>
      <c r="XAU4684" s="170"/>
      <c r="XAV4684" s="170"/>
      <c r="XAW4684" s="170"/>
      <c r="XAX4684" s="170"/>
      <c r="XAY4684" s="170"/>
      <c r="XAZ4684" s="170"/>
      <c r="XBA4684" s="170"/>
      <c r="XBB4684" s="170"/>
      <c r="XBC4684" s="170"/>
      <c r="XBD4684" s="170"/>
      <c r="XBE4684" s="170"/>
      <c r="XBF4684" s="170"/>
      <c r="XBG4684" s="170"/>
      <c r="XBH4684" s="170"/>
      <c r="XBI4684" s="170"/>
      <c r="XBJ4684" s="170"/>
      <c r="XBK4684" s="170"/>
      <c r="XBL4684" s="170"/>
      <c r="XBM4684" s="170"/>
      <c r="XBN4684" s="170"/>
      <c r="XBO4684" s="170"/>
      <c r="XBP4684" s="170"/>
      <c r="XBQ4684" s="170"/>
      <c r="XBR4684" s="170"/>
      <c r="XBS4684" s="170"/>
      <c r="XBT4684" s="170"/>
      <c r="XBU4684" s="170"/>
      <c r="XBV4684" s="170"/>
      <c r="XBW4684" s="170"/>
      <c r="XBX4684" s="170"/>
      <c r="XBY4684" s="170"/>
      <c r="XBZ4684" s="170"/>
      <c r="XCA4684" s="170"/>
      <c r="XCB4684" s="170"/>
      <c r="XCC4684" s="170"/>
      <c r="XCD4684" s="170"/>
      <c r="XCE4684" s="170"/>
      <c r="XCF4684" s="170"/>
      <c r="XCG4684" s="170"/>
      <c r="XCH4684" s="170"/>
      <c r="XCI4684" s="170"/>
      <c r="XCJ4684" s="170"/>
      <c r="XCK4684" s="170"/>
      <c r="XCL4684" s="170"/>
      <c r="XCM4684" s="170"/>
      <c r="XCN4684" s="170"/>
      <c r="XCO4684" s="170"/>
      <c r="XCP4684" s="170"/>
      <c r="XCQ4684" s="170"/>
      <c r="XCR4684" s="170"/>
      <c r="XCS4684" s="170"/>
      <c r="XCT4684" s="170"/>
      <c r="XCU4684" s="170"/>
      <c r="XCV4684" s="170"/>
      <c r="XCW4684" s="170"/>
      <c r="XCX4684" s="170"/>
      <c r="XCY4684" s="170"/>
      <c r="XCZ4684" s="170"/>
      <c r="XDA4684" s="170"/>
      <c r="XDB4684" s="170"/>
      <c r="XDC4684" s="170"/>
      <c r="XDD4684" s="170"/>
      <c r="XDE4684" s="170"/>
      <c r="XDF4684" s="170"/>
      <c r="XDG4684" s="170"/>
      <c r="XDH4684" s="170"/>
      <c r="XDI4684" s="170"/>
      <c r="XDJ4684" s="170"/>
      <c r="XDK4684" s="170"/>
      <c r="XDL4684" s="170"/>
      <c r="XDM4684" s="170"/>
      <c r="XDN4684" s="170"/>
      <c r="XDO4684" s="170"/>
      <c r="XDP4684" s="170"/>
      <c r="XDQ4684" s="170"/>
      <c r="XDR4684" s="170"/>
      <c r="XDS4684" s="170"/>
      <c r="XDT4684" s="170"/>
      <c r="XDU4684" s="170"/>
      <c r="XDV4684" s="170"/>
      <c r="XDW4684" s="170"/>
      <c r="XDX4684" s="170"/>
      <c r="XDY4684" s="170"/>
      <c r="XDZ4684" s="170"/>
      <c r="XEA4684" s="170"/>
      <c r="XEB4684" s="170"/>
      <c r="XEC4684" s="170"/>
      <c r="XED4684" s="170"/>
      <c r="XEE4684" s="170"/>
      <c r="XEF4684" s="170"/>
      <c r="XEG4684" s="170"/>
      <c r="XEH4684" s="170"/>
      <c r="XEI4684" s="170"/>
      <c r="XEJ4684" s="170"/>
      <c r="XEK4684" s="170"/>
      <c r="XEL4684" s="170"/>
      <c r="XEM4684" s="170"/>
      <c r="XEN4684" s="170"/>
      <c r="XEO4684" s="170"/>
      <c r="XEP4684" s="170"/>
      <c r="XEQ4684" s="170"/>
      <c r="XER4684" s="170"/>
      <c r="XES4684" s="170"/>
      <c r="XET4684" s="170"/>
      <c r="XEU4684" s="170"/>
      <c r="XEV4684" s="170"/>
      <c r="XEW4684" s="170"/>
      <c r="XEX4684" s="170"/>
      <c r="XEY4684" s="170"/>
      <c r="XEZ4684" s="170"/>
      <c r="XFA4684" s="170"/>
      <c r="XFB4684" s="170"/>
    </row>
    <row r="4685" spans="1:16382" ht="22.5" hidden="1" customHeight="1" x14ac:dyDescent="0.25">
      <c r="A4685" s="3">
        <v>2025</v>
      </c>
      <c r="B4685" s="3" t="s">
        <v>435</v>
      </c>
      <c r="C4685" s="5">
        <v>45846</v>
      </c>
      <c r="D4685" s="10" t="s">
        <v>564</v>
      </c>
      <c r="E4685" s="3" t="s">
        <v>71</v>
      </c>
      <c r="G4685" s="2">
        <v>730</v>
      </c>
      <c r="H4685" s="4">
        <f t="shared" si="90"/>
        <v>104511.85000000005</v>
      </c>
      <c r="J4685" s="3" t="s">
        <v>4520</v>
      </c>
      <c r="M4685" s="170"/>
      <c r="N4685" s="170"/>
      <c r="O4685" s="170"/>
      <c r="P4685" s="170"/>
      <c r="Q4685" s="170"/>
      <c r="R4685" s="170"/>
      <c r="S4685" s="170"/>
      <c r="T4685" s="170"/>
      <c r="U4685" s="170"/>
      <c r="V4685" s="170"/>
      <c r="W4685" s="170"/>
      <c r="X4685" s="170"/>
      <c r="Y4685" s="170"/>
      <c r="Z4685" s="170"/>
      <c r="AA4685" s="170"/>
      <c r="AB4685" s="170"/>
      <c r="AC4685" s="170"/>
      <c r="AD4685" s="170"/>
      <c r="AE4685" s="170"/>
      <c r="AF4685" s="170"/>
      <c r="AG4685" s="170"/>
      <c r="AH4685" s="170"/>
      <c r="AI4685" s="170"/>
      <c r="AJ4685" s="170"/>
      <c r="AK4685" s="170"/>
      <c r="AL4685" s="170"/>
      <c r="AM4685" s="170"/>
      <c r="AN4685" s="170"/>
      <c r="AO4685" s="170"/>
      <c r="AP4685" s="170"/>
      <c r="AQ4685" s="170"/>
      <c r="AR4685" s="170"/>
      <c r="AS4685" s="170"/>
      <c r="AT4685" s="170"/>
      <c r="AU4685" s="170"/>
      <c r="AV4685" s="170"/>
      <c r="AW4685" s="170"/>
      <c r="AX4685" s="170"/>
      <c r="AY4685" s="170"/>
      <c r="AZ4685" s="170"/>
      <c r="BA4685" s="170"/>
      <c r="BB4685" s="170"/>
      <c r="BC4685" s="170"/>
      <c r="BD4685" s="170"/>
      <c r="BE4685" s="170"/>
      <c r="BF4685" s="170"/>
      <c r="BG4685" s="170"/>
      <c r="BH4685" s="170"/>
      <c r="BI4685" s="170"/>
      <c r="BJ4685" s="170"/>
      <c r="BK4685" s="170"/>
      <c r="BL4685" s="170"/>
      <c r="BM4685" s="170"/>
      <c r="BN4685" s="170"/>
      <c r="BO4685" s="170"/>
      <c r="BP4685" s="170"/>
      <c r="BQ4685" s="170"/>
      <c r="BR4685" s="170"/>
      <c r="BS4685" s="170"/>
      <c r="BT4685" s="170"/>
      <c r="BU4685" s="170"/>
      <c r="BV4685" s="170"/>
      <c r="BW4685" s="170"/>
      <c r="BX4685" s="170"/>
      <c r="BY4685" s="170"/>
      <c r="BZ4685" s="170"/>
      <c r="CA4685" s="170"/>
      <c r="CB4685" s="170"/>
      <c r="CC4685" s="170"/>
      <c r="CD4685" s="170"/>
      <c r="CE4685" s="170"/>
      <c r="CF4685" s="170"/>
      <c r="CG4685" s="170"/>
      <c r="CH4685" s="170"/>
      <c r="CI4685" s="170"/>
      <c r="CJ4685" s="170"/>
      <c r="CK4685" s="170"/>
      <c r="CL4685" s="170"/>
      <c r="CM4685" s="170"/>
      <c r="CN4685" s="170"/>
      <c r="CO4685" s="170"/>
      <c r="CP4685" s="170"/>
      <c r="CQ4685" s="170"/>
      <c r="CR4685" s="170"/>
      <c r="CS4685" s="170"/>
      <c r="CT4685" s="170"/>
      <c r="CU4685" s="170"/>
      <c r="CV4685" s="170"/>
      <c r="CW4685" s="170"/>
      <c r="CX4685" s="170"/>
      <c r="CY4685" s="170"/>
      <c r="CZ4685" s="170"/>
      <c r="DA4685" s="170"/>
      <c r="DB4685" s="170"/>
      <c r="DC4685" s="170"/>
      <c r="DD4685" s="170"/>
      <c r="DE4685" s="170"/>
      <c r="DF4685" s="170"/>
      <c r="DG4685" s="170"/>
      <c r="DH4685" s="170"/>
      <c r="DI4685" s="170"/>
      <c r="DJ4685" s="170"/>
      <c r="DK4685" s="170"/>
      <c r="DL4685" s="170"/>
      <c r="DM4685" s="170"/>
      <c r="DN4685" s="170"/>
      <c r="DO4685" s="170"/>
      <c r="DP4685" s="170"/>
      <c r="DQ4685" s="170"/>
      <c r="DR4685" s="170"/>
      <c r="DS4685" s="170"/>
      <c r="DT4685" s="170"/>
      <c r="DU4685" s="170"/>
      <c r="DV4685" s="170"/>
      <c r="DW4685" s="170"/>
      <c r="DX4685" s="170"/>
      <c r="DY4685" s="170"/>
      <c r="DZ4685" s="170"/>
      <c r="EA4685" s="170"/>
      <c r="EB4685" s="170"/>
      <c r="EC4685" s="170"/>
      <c r="ED4685" s="170"/>
      <c r="EE4685" s="170"/>
      <c r="EF4685" s="170"/>
      <c r="EG4685" s="170"/>
      <c r="EH4685" s="170"/>
      <c r="EI4685" s="170"/>
      <c r="EJ4685" s="170"/>
      <c r="EK4685" s="170"/>
      <c r="EL4685" s="170"/>
      <c r="EM4685" s="170"/>
      <c r="EN4685" s="170"/>
      <c r="EO4685" s="170"/>
      <c r="EP4685" s="170"/>
      <c r="EQ4685" s="170"/>
      <c r="ER4685" s="170"/>
      <c r="ES4685" s="170"/>
      <c r="ET4685" s="170"/>
      <c r="EU4685" s="170"/>
      <c r="EV4685" s="170"/>
      <c r="EW4685" s="170"/>
      <c r="EX4685" s="170"/>
      <c r="EY4685" s="170"/>
      <c r="EZ4685" s="170"/>
      <c r="FA4685" s="170"/>
      <c r="FB4685" s="170"/>
      <c r="FC4685" s="170"/>
      <c r="FD4685" s="170"/>
      <c r="FE4685" s="170"/>
      <c r="FF4685" s="170"/>
      <c r="FG4685" s="170"/>
      <c r="FH4685" s="170"/>
      <c r="FI4685" s="170"/>
      <c r="FJ4685" s="170"/>
      <c r="FK4685" s="170"/>
      <c r="FL4685" s="170"/>
      <c r="FM4685" s="170"/>
      <c r="FN4685" s="170"/>
      <c r="FO4685" s="170"/>
      <c r="FP4685" s="170"/>
      <c r="FQ4685" s="170"/>
      <c r="FR4685" s="170"/>
      <c r="FS4685" s="170"/>
      <c r="FT4685" s="170"/>
      <c r="FU4685" s="170"/>
      <c r="FV4685" s="170"/>
      <c r="FW4685" s="170"/>
      <c r="FX4685" s="170"/>
      <c r="FY4685" s="170"/>
      <c r="FZ4685" s="170"/>
      <c r="GA4685" s="170"/>
      <c r="GB4685" s="170"/>
      <c r="GC4685" s="170"/>
      <c r="GD4685" s="170"/>
      <c r="GE4685" s="170"/>
      <c r="GF4685" s="170"/>
      <c r="GG4685" s="170"/>
      <c r="GH4685" s="170"/>
      <c r="GI4685" s="170"/>
      <c r="GJ4685" s="170"/>
      <c r="GK4685" s="170"/>
      <c r="GL4685" s="170"/>
      <c r="GM4685" s="170"/>
      <c r="GN4685" s="170"/>
      <c r="GO4685" s="170"/>
      <c r="GP4685" s="170"/>
      <c r="GQ4685" s="170"/>
      <c r="GR4685" s="170"/>
      <c r="GS4685" s="170"/>
      <c r="GT4685" s="170"/>
      <c r="GU4685" s="170"/>
      <c r="GV4685" s="170"/>
      <c r="GW4685" s="170"/>
      <c r="GX4685" s="170"/>
      <c r="GY4685" s="170"/>
      <c r="GZ4685" s="170"/>
      <c r="HA4685" s="170"/>
      <c r="HB4685" s="170"/>
      <c r="HC4685" s="170"/>
      <c r="HD4685" s="170"/>
      <c r="HE4685" s="170"/>
      <c r="HF4685" s="170"/>
      <c r="HG4685" s="170"/>
      <c r="HH4685" s="170"/>
      <c r="HI4685" s="170"/>
      <c r="HJ4685" s="170"/>
      <c r="HK4685" s="170"/>
      <c r="HL4685" s="170"/>
      <c r="HM4685" s="170"/>
      <c r="HN4685" s="170"/>
      <c r="HO4685" s="170"/>
      <c r="HP4685" s="170"/>
      <c r="HQ4685" s="170"/>
      <c r="HR4685" s="170"/>
      <c r="HS4685" s="170"/>
      <c r="HT4685" s="170"/>
      <c r="HU4685" s="170"/>
      <c r="HV4685" s="170"/>
      <c r="HW4685" s="170"/>
      <c r="HX4685" s="170"/>
      <c r="HY4685" s="170"/>
      <c r="HZ4685" s="170"/>
      <c r="IA4685" s="170"/>
      <c r="IB4685" s="170"/>
      <c r="IC4685" s="170"/>
      <c r="ID4685" s="170"/>
      <c r="IE4685" s="170"/>
      <c r="IF4685" s="170"/>
      <c r="IG4685" s="170"/>
      <c r="IH4685" s="170"/>
      <c r="II4685" s="170"/>
      <c r="IJ4685" s="170"/>
      <c r="IK4685" s="170"/>
      <c r="IL4685" s="170"/>
      <c r="IM4685" s="170"/>
      <c r="IN4685" s="170"/>
      <c r="IO4685" s="170"/>
      <c r="IP4685" s="170"/>
      <c r="IQ4685" s="170"/>
      <c r="IR4685" s="170"/>
      <c r="IS4685" s="170"/>
      <c r="IT4685" s="170"/>
      <c r="IU4685" s="170"/>
      <c r="IV4685" s="170"/>
      <c r="IW4685" s="170"/>
      <c r="IX4685" s="170"/>
      <c r="IY4685" s="170"/>
      <c r="IZ4685" s="170"/>
      <c r="JA4685" s="170"/>
      <c r="JB4685" s="170"/>
      <c r="JC4685" s="170"/>
      <c r="JD4685" s="170"/>
      <c r="JE4685" s="170"/>
      <c r="JF4685" s="170"/>
      <c r="JG4685" s="170"/>
      <c r="JH4685" s="170"/>
      <c r="JI4685" s="170"/>
      <c r="JJ4685" s="170"/>
      <c r="JK4685" s="170"/>
      <c r="JL4685" s="170"/>
      <c r="JM4685" s="170"/>
      <c r="JN4685" s="170"/>
      <c r="JO4685" s="170"/>
      <c r="JP4685" s="170"/>
      <c r="JQ4685" s="170"/>
      <c r="JR4685" s="170"/>
      <c r="JS4685" s="170"/>
      <c r="JT4685" s="170"/>
      <c r="JU4685" s="170"/>
      <c r="JV4685" s="170"/>
      <c r="JW4685" s="170"/>
      <c r="JX4685" s="170"/>
      <c r="JY4685" s="170"/>
      <c r="JZ4685" s="170"/>
      <c r="KA4685" s="170"/>
      <c r="KB4685" s="170"/>
      <c r="KC4685" s="170"/>
      <c r="KD4685" s="170"/>
      <c r="KE4685" s="170"/>
      <c r="KF4685" s="170"/>
      <c r="KG4685" s="170"/>
      <c r="KH4685" s="170"/>
      <c r="KI4685" s="170"/>
      <c r="KJ4685" s="170"/>
      <c r="KK4685" s="170"/>
      <c r="KL4685" s="170"/>
      <c r="KM4685" s="170"/>
      <c r="KN4685" s="170"/>
      <c r="KO4685" s="170"/>
      <c r="KP4685" s="170"/>
      <c r="KQ4685" s="170"/>
      <c r="KR4685" s="170"/>
      <c r="KS4685" s="170"/>
      <c r="KT4685" s="170"/>
      <c r="KU4685" s="170"/>
      <c r="KV4685" s="170"/>
      <c r="KW4685" s="170"/>
      <c r="KX4685" s="170"/>
      <c r="KY4685" s="170"/>
      <c r="KZ4685" s="170"/>
      <c r="LA4685" s="170"/>
      <c r="LB4685" s="170"/>
      <c r="LC4685" s="170"/>
      <c r="LD4685" s="170"/>
      <c r="LE4685" s="170"/>
      <c r="LF4685" s="170"/>
      <c r="LG4685" s="170"/>
      <c r="LH4685" s="170"/>
      <c r="LI4685" s="170"/>
      <c r="LJ4685" s="170"/>
      <c r="LK4685" s="170"/>
      <c r="LL4685" s="170"/>
      <c r="LM4685" s="170"/>
      <c r="LN4685" s="170"/>
      <c r="LO4685" s="170"/>
      <c r="LP4685" s="170"/>
      <c r="LQ4685" s="170"/>
      <c r="LR4685" s="170"/>
      <c r="LS4685" s="170"/>
      <c r="LT4685" s="170"/>
      <c r="LU4685" s="170"/>
      <c r="LV4685" s="170"/>
      <c r="LW4685" s="170"/>
      <c r="LX4685" s="170"/>
      <c r="LY4685" s="170"/>
      <c r="LZ4685" s="170"/>
      <c r="MA4685" s="170"/>
      <c r="MB4685" s="170"/>
      <c r="MC4685" s="170"/>
      <c r="MD4685" s="170"/>
      <c r="ME4685" s="170"/>
      <c r="MF4685" s="170"/>
      <c r="MG4685" s="170"/>
      <c r="MH4685" s="170"/>
      <c r="MI4685" s="170"/>
      <c r="MJ4685" s="170"/>
      <c r="MK4685" s="170"/>
      <c r="ML4685" s="170"/>
      <c r="MM4685" s="170"/>
      <c r="MN4685" s="170"/>
      <c r="MO4685" s="170"/>
      <c r="MP4685" s="170"/>
      <c r="MQ4685" s="170"/>
      <c r="MR4685" s="170"/>
      <c r="MS4685" s="170"/>
      <c r="MT4685" s="170"/>
      <c r="MU4685" s="170"/>
      <c r="MV4685" s="170"/>
      <c r="MW4685" s="170"/>
      <c r="MX4685" s="170"/>
      <c r="MY4685" s="170"/>
      <c r="MZ4685" s="170"/>
      <c r="NA4685" s="170"/>
      <c r="NB4685" s="170"/>
      <c r="NC4685" s="170"/>
      <c r="ND4685" s="170"/>
      <c r="NE4685" s="170"/>
      <c r="NF4685" s="170"/>
      <c r="NG4685" s="170"/>
      <c r="NH4685" s="170"/>
      <c r="NI4685" s="170"/>
      <c r="NJ4685" s="170"/>
      <c r="NK4685" s="170"/>
      <c r="NL4685" s="170"/>
      <c r="NM4685" s="170"/>
      <c r="NN4685" s="170"/>
      <c r="NO4685" s="170"/>
      <c r="NP4685" s="170"/>
      <c r="NQ4685" s="170"/>
      <c r="NR4685" s="170"/>
      <c r="NS4685" s="170"/>
      <c r="NT4685" s="170"/>
      <c r="NU4685" s="170"/>
      <c r="NV4685" s="170"/>
      <c r="NW4685" s="170"/>
      <c r="NX4685" s="170"/>
      <c r="NY4685" s="170"/>
      <c r="NZ4685" s="170"/>
      <c r="OA4685" s="170"/>
      <c r="OB4685" s="170"/>
      <c r="OC4685" s="170"/>
      <c r="OD4685" s="170"/>
      <c r="OE4685" s="170"/>
      <c r="OF4685" s="170"/>
      <c r="OG4685" s="170"/>
      <c r="OH4685" s="170"/>
      <c r="OI4685" s="170"/>
      <c r="OJ4685" s="170"/>
      <c r="OK4685" s="170"/>
      <c r="OL4685" s="170"/>
      <c r="OM4685" s="170"/>
      <c r="ON4685" s="170"/>
      <c r="OO4685" s="170"/>
      <c r="OP4685" s="170"/>
      <c r="OQ4685" s="170"/>
      <c r="OR4685" s="170"/>
      <c r="OS4685" s="170"/>
      <c r="OT4685" s="170"/>
      <c r="OU4685" s="170"/>
      <c r="OV4685" s="170"/>
      <c r="OW4685" s="170"/>
      <c r="OX4685" s="170"/>
      <c r="OY4685" s="170"/>
      <c r="OZ4685" s="170"/>
      <c r="PA4685" s="170"/>
      <c r="PB4685" s="170"/>
      <c r="PC4685" s="170"/>
      <c r="PD4685" s="170"/>
      <c r="PE4685" s="170"/>
      <c r="PF4685" s="170"/>
      <c r="PG4685" s="170"/>
      <c r="PH4685" s="170"/>
      <c r="PI4685" s="170"/>
      <c r="PJ4685" s="170"/>
      <c r="PK4685" s="170"/>
      <c r="PL4685" s="170"/>
      <c r="PM4685" s="170"/>
      <c r="PN4685" s="170"/>
      <c r="PO4685" s="170"/>
      <c r="PP4685" s="170"/>
      <c r="PQ4685" s="170"/>
      <c r="PR4685" s="170"/>
      <c r="PS4685" s="170"/>
      <c r="PT4685" s="170"/>
      <c r="PU4685" s="170"/>
      <c r="PV4685" s="170"/>
      <c r="PW4685" s="170"/>
      <c r="PX4685" s="170"/>
      <c r="PY4685" s="170"/>
      <c r="PZ4685" s="170"/>
      <c r="QA4685" s="170"/>
      <c r="QB4685" s="170"/>
      <c r="QC4685" s="170"/>
      <c r="QD4685" s="170"/>
      <c r="QE4685" s="170"/>
      <c r="QF4685" s="170"/>
      <c r="QG4685" s="170"/>
      <c r="QH4685" s="170"/>
      <c r="QI4685" s="170"/>
      <c r="QJ4685" s="170"/>
      <c r="QK4685" s="170"/>
      <c r="QL4685" s="170"/>
      <c r="QM4685" s="170"/>
      <c r="QN4685" s="170"/>
      <c r="QO4685" s="170"/>
      <c r="QP4685" s="170"/>
      <c r="QQ4685" s="170"/>
      <c r="QR4685" s="170"/>
      <c r="QS4685" s="170"/>
      <c r="QT4685" s="170"/>
      <c r="QU4685" s="170"/>
      <c r="QV4685" s="170"/>
      <c r="QW4685" s="170"/>
      <c r="QX4685" s="170"/>
      <c r="QY4685" s="170"/>
      <c r="QZ4685" s="170"/>
      <c r="RA4685" s="170"/>
      <c r="RB4685" s="170"/>
      <c r="RC4685" s="170"/>
      <c r="RD4685" s="170"/>
      <c r="RE4685" s="170"/>
      <c r="RF4685" s="170"/>
      <c r="RG4685" s="170"/>
      <c r="RH4685" s="170"/>
      <c r="RI4685" s="170"/>
      <c r="RJ4685" s="170"/>
      <c r="RK4685" s="170"/>
      <c r="RL4685" s="170"/>
      <c r="RM4685" s="170"/>
      <c r="RN4685" s="170"/>
      <c r="RO4685" s="170"/>
      <c r="RP4685" s="170"/>
      <c r="RQ4685" s="170"/>
      <c r="RR4685" s="170"/>
      <c r="RS4685" s="170"/>
      <c r="RT4685" s="170"/>
      <c r="RU4685" s="170"/>
      <c r="RV4685" s="170"/>
      <c r="RW4685" s="170"/>
      <c r="RX4685" s="170"/>
      <c r="RY4685" s="170"/>
      <c r="RZ4685" s="170"/>
      <c r="SA4685" s="170"/>
      <c r="SB4685" s="170"/>
      <c r="SC4685" s="170"/>
      <c r="SD4685" s="170"/>
      <c r="SE4685" s="170"/>
      <c r="SF4685" s="170"/>
      <c r="SG4685" s="170"/>
      <c r="SH4685" s="170"/>
      <c r="SI4685" s="170"/>
      <c r="SJ4685" s="170"/>
      <c r="SK4685" s="170"/>
      <c r="SL4685" s="170"/>
      <c r="SM4685" s="170"/>
      <c r="SN4685" s="170"/>
      <c r="SO4685" s="170"/>
      <c r="SP4685" s="170"/>
      <c r="SQ4685" s="170"/>
      <c r="SR4685" s="170"/>
      <c r="SS4685" s="170"/>
      <c r="ST4685" s="170"/>
      <c r="SU4685" s="170"/>
      <c r="SV4685" s="170"/>
      <c r="SW4685" s="170"/>
      <c r="SX4685" s="170"/>
      <c r="SY4685" s="170"/>
      <c r="SZ4685" s="170"/>
      <c r="TA4685" s="170"/>
      <c r="TB4685" s="170"/>
      <c r="TC4685" s="170"/>
      <c r="TD4685" s="170"/>
      <c r="TE4685" s="170"/>
      <c r="TF4685" s="170"/>
      <c r="TG4685" s="170"/>
      <c r="TH4685" s="170"/>
      <c r="TI4685" s="170"/>
      <c r="TJ4685" s="170"/>
      <c r="TK4685" s="170"/>
      <c r="TL4685" s="170"/>
      <c r="TM4685" s="170"/>
      <c r="TN4685" s="170"/>
      <c r="TO4685" s="170"/>
      <c r="TP4685" s="170"/>
      <c r="TQ4685" s="170"/>
      <c r="TR4685" s="170"/>
      <c r="TS4685" s="170"/>
      <c r="TT4685" s="170"/>
      <c r="TU4685" s="170"/>
      <c r="TV4685" s="170"/>
      <c r="TW4685" s="170"/>
      <c r="TX4685" s="170"/>
      <c r="TY4685" s="170"/>
      <c r="TZ4685" s="170"/>
      <c r="UA4685" s="170"/>
      <c r="UB4685" s="170"/>
      <c r="UC4685" s="170"/>
      <c r="UD4685" s="170"/>
      <c r="UE4685" s="170"/>
      <c r="UF4685" s="170"/>
      <c r="UG4685" s="170"/>
      <c r="UH4685" s="170"/>
      <c r="UI4685" s="170"/>
      <c r="UJ4685" s="170"/>
      <c r="UK4685" s="170"/>
      <c r="UL4685" s="170"/>
      <c r="UM4685" s="170"/>
      <c r="UN4685" s="170"/>
      <c r="UO4685" s="170"/>
      <c r="UP4685" s="170"/>
      <c r="UQ4685" s="170"/>
      <c r="UR4685" s="170"/>
      <c r="US4685" s="170"/>
      <c r="UT4685" s="170"/>
      <c r="UU4685" s="170"/>
      <c r="UV4685" s="170"/>
      <c r="UW4685" s="170"/>
      <c r="UX4685" s="170"/>
      <c r="UY4685" s="170"/>
      <c r="UZ4685" s="170"/>
      <c r="VA4685" s="170"/>
      <c r="VB4685" s="170"/>
      <c r="VC4685" s="170"/>
      <c r="VD4685" s="170"/>
      <c r="VE4685" s="170"/>
      <c r="VF4685" s="170"/>
      <c r="VG4685" s="170"/>
      <c r="VH4685" s="170"/>
      <c r="VI4685" s="170"/>
      <c r="VJ4685" s="170"/>
      <c r="VK4685" s="170"/>
      <c r="VL4685" s="170"/>
      <c r="VM4685" s="170"/>
      <c r="VN4685" s="170"/>
      <c r="VO4685" s="170"/>
      <c r="VP4685" s="170"/>
      <c r="VQ4685" s="170"/>
      <c r="VR4685" s="170"/>
      <c r="VS4685" s="170"/>
      <c r="VT4685" s="170"/>
      <c r="VU4685" s="170"/>
      <c r="VV4685" s="170"/>
      <c r="VW4685" s="170"/>
      <c r="VX4685" s="170"/>
      <c r="VY4685" s="170"/>
      <c r="VZ4685" s="170"/>
      <c r="WA4685" s="170"/>
      <c r="WB4685" s="170"/>
      <c r="WC4685" s="170"/>
      <c r="WD4685" s="170"/>
      <c r="WE4685" s="170"/>
      <c r="WF4685" s="170"/>
      <c r="WG4685" s="170"/>
      <c r="WH4685" s="170"/>
      <c r="WI4685" s="170"/>
      <c r="WJ4685" s="170"/>
      <c r="WK4685" s="170"/>
      <c r="WL4685" s="170"/>
      <c r="WM4685" s="170"/>
      <c r="WN4685" s="170"/>
      <c r="WO4685" s="170"/>
      <c r="WP4685" s="170"/>
      <c r="WQ4685" s="170"/>
      <c r="WR4685" s="170"/>
      <c r="WS4685" s="170"/>
      <c r="WT4685" s="170"/>
      <c r="WU4685" s="170"/>
      <c r="WV4685" s="170"/>
      <c r="WW4685" s="170"/>
      <c r="WX4685" s="170"/>
      <c r="WY4685" s="170"/>
      <c r="WZ4685" s="170"/>
      <c r="XA4685" s="170"/>
      <c r="XB4685" s="170"/>
      <c r="XC4685" s="170"/>
      <c r="XD4685" s="170"/>
      <c r="XE4685" s="170"/>
      <c r="XF4685" s="170"/>
      <c r="XG4685" s="170"/>
      <c r="XH4685" s="170"/>
      <c r="XI4685" s="170"/>
      <c r="XJ4685" s="170"/>
      <c r="XK4685" s="170"/>
      <c r="XL4685" s="170"/>
      <c r="XM4685" s="170"/>
      <c r="XN4685" s="170"/>
      <c r="XO4685" s="170"/>
      <c r="XP4685" s="170"/>
      <c r="XQ4685" s="170"/>
      <c r="XR4685" s="170"/>
      <c r="XS4685" s="170"/>
      <c r="XT4685" s="170"/>
      <c r="XU4685" s="170"/>
      <c r="XV4685" s="170"/>
      <c r="XW4685" s="170"/>
      <c r="XX4685" s="170"/>
      <c r="XY4685" s="170"/>
      <c r="XZ4685" s="170"/>
      <c r="YA4685" s="170"/>
      <c r="YB4685" s="170"/>
      <c r="YC4685" s="170"/>
      <c r="YD4685" s="170"/>
      <c r="YE4685" s="170"/>
      <c r="YF4685" s="170"/>
      <c r="YG4685" s="170"/>
      <c r="YH4685" s="170"/>
      <c r="YI4685" s="170"/>
      <c r="YJ4685" s="170"/>
      <c r="YK4685" s="170"/>
      <c r="YL4685" s="170"/>
      <c r="YM4685" s="170"/>
      <c r="YN4685" s="170"/>
      <c r="YO4685" s="170"/>
      <c r="YP4685" s="170"/>
      <c r="YQ4685" s="170"/>
      <c r="YR4685" s="170"/>
      <c r="YS4685" s="170"/>
      <c r="YT4685" s="170"/>
      <c r="YU4685" s="170"/>
      <c r="YV4685" s="170"/>
      <c r="YW4685" s="170"/>
      <c r="YX4685" s="170"/>
      <c r="YY4685" s="170"/>
      <c r="YZ4685" s="170"/>
      <c r="ZA4685" s="170"/>
      <c r="ZB4685" s="170"/>
      <c r="ZC4685" s="170"/>
      <c r="ZD4685" s="170"/>
      <c r="ZE4685" s="170"/>
      <c r="ZF4685" s="170"/>
      <c r="ZG4685" s="170"/>
      <c r="ZH4685" s="170"/>
      <c r="ZI4685" s="170"/>
      <c r="ZJ4685" s="170"/>
      <c r="ZK4685" s="170"/>
      <c r="ZL4685" s="170"/>
      <c r="ZM4685" s="170"/>
      <c r="ZN4685" s="170"/>
      <c r="ZO4685" s="170"/>
      <c r="ZP4685" s="170"/>
      <c r="ZQ4685" s="170"/>
      <c r="ZR4685" s="170"/>
      <c r="ZS4685" s="170"/>
      <c r="ZT4685" s="170"/>
      <c r="ZU4685" s="170"/>
      <c r="ZV4685" s="170"/>
      <c r="ZW4685" s="170"/>
      <c r="ZX4685" s="170"/>
      <c r="ZY4685" s="170"/>
      <c r="ZZ4685" s="170"/>
      <c r="AAA4685" s="170"/>
      <c r="AAB4685" s="170"/>
      <c r="AAC4685" s="170"/>
      <c r="AAD4685" s="170"/>
      <c r="AAE4685" s="170"/>
      <c r="AAF4685" s="170"/>
      <c r="AAG4685" s="170"/>
      <c r="AAH4685" s="170"/>
      <c r="AAI4685" s="170"/>
      <c r="AAJ4685" s="170"/>
      <c r="AAK4685" s="170"/>
      <c r="AAL4685" s="170"/>
      <c r="AAM4685" s="170"/>
      <c r="AAN4685" s="170"/>
      <c r="AAO4685" s="170"/>
      <c r="AAP4685" s="170"/>
      <c r="AAQ4685" s="170"/>
      <c r="AAR4685" s="170"/>
      <c r="AAS4685" s="170"/>
      <c r="AAT4685" s="170"/>
      <c r="AAU4685" s="170"/>
      <c r="AAV4685" s="170"/>
      <c r="AAW4685" s="170"/>
      <c r="AAX4685" s="170"/>
      <c r="AAY4685" s="170"/>
      <c r="AAZ4685" s="170"/>
      <c r="ABA4685" s="170"/>
      <c r="ABB4685" s="170"/>
      <c r="ABC4685" s="170"/>
      <c r="ABD4685" s="170"/>
      <c r="ABE4685" s="170"/>
      <c r="ABF4685" s="170"/>
      <c r="ABG4685" s="170"/>
      <c r="ABH4685" s="170"/>
      <c r="ABI4685" s="170"/>
      <c r="ABJ4685" s="170"/>
      <c r="ABK4685" s="170"/>
      <c r="ABL4685" s="170"/>
      <c r="ABM4685" s="170"/>
      <c r="ABN4685" s="170"/>
      <c r="ABO4685" s="170"/>
      <c r="ABP4685" s="170"/>
      <c r="ABQ4685" s="170"/>
      <c r="ABR4685" s="170"/>
      <c r="ABS4685" s="170"/>
      <c r="ABT4685" s="170"/>
      <c r="ABU4685" s="170"/>
      <c r="ABV4685" s="170"/>
      <c r="ABW4685" s="170"/>
      <c r="ABX4685" s="170"/>
      <c r="ABY4685" s="170"/>
      <c r="ABZ4685" s="170"/>
      <c r="ACA4685" s="170"/>
      <c r="ACB4685" s="170"/>
      <c r="ACC4685" s="170"/>
      <c r="ACD4685" s="170"/>
      <c r="ACE4685" s="170"/>
      <c r="ACF4685" s="170"/>
      <c r="ACG4685" s="170"/>
      <c r="ACH4685" s="170"/>
      <c r="ACI4685" s="170"/>
      <c r="ACJ4685" s="170"/>
      <c r="ACK4685" s="170"/>
      <c r="ACL4685" s="170"/>
      <c r="ACM4685" s="170"/>
      <c r="ACN4685" s="170"/>
      <c r="ACO4685" s="170"/>
      <c r="ACP4685" s="170"/>
      <c r="ACQ4685" s="170"/>
      <c r="ACR4685" s="170"/>
      <c r="ACS4685" s="170"/>
      <c r="ACT4685" s="170"/>
      <c r="ACU4685" s="170"/>
      <c r="ACV4685" s="170"/>
      <c r="ACW4685" s="170"/>
      <c r="ACX4685" s="170"/>
      <c r="ACY4685" s="170"/>
      <c r="ACZ4685" s="170"/>
      <c r="ADA4685" s="170"/>
      <c r="ADB4685" s="170"/>
      <c r="ADC4685" s="170"/>
      <c r="ADD4685" s="170"/>
      <c r="ADE4685" s="170"/>
      <c r="ADF4685" s="170"/>
      <c r="ADG4685" s="170"/>
      <c r="ADH4685" s="170"/>
      <c r="ADI4685" s="170"/>
      <c r="ADJ4685" s="170"/>
      <c r="ADK4685" s="170"/>
      <c r="ADL4685" s="170"/>
      <c r="ADM4685" s="170"/>
      <c r="ADN4685" s="170"/>
      <c r="ADO4685" s="170"/>
      <c r="ADP4685" s="170"/>
      <c r="ADQ4685" s="170"/>
      <c r="ADR4685" s="170"/>
      <c r="ADS4685" s="170"/>
      <c r="ADT4685" s="170"/>
      <c r="ADU4685" s="170"/>
      <c r="ADV4685" s="170"/>
      <c r="ADW4685" s="170"/>
      <c r="ADX4685" s="170"/>
      <c r="ADY4685" s="170"/>
      <c r="ADZ4685" s="170"/>
      <c r="AEA4685" s="170"/>
      <c r="AEB4685" s="170"/>
      <c r="AEC4685" s="170"/>
      <c r="AED4685" s="170"/>
      <c r="AEE4685" s="170"/>
      <c r="AEF4685" s="170"/>
      <c r="AEG4685" s="170"/>
      <c r="AEH4685" s="170"/>
      <c r="AEI4685" s="170"/>
      <c r="AEJ4685" s="170"/>
      <c r="AEK4685" s="170"/>
      <c r="AEL4685" s="170"/>
      <c r="AEM4685" s="170"/>
      <c r="AEN4685" s="170"/>
      <c r="AEO4685" s="170"/>
      <c r="AEP4685" s="170"/>
      <c r="AEQ4685" s="170"/>
      <c r="AER4685" s="170"/>
      <c r="AES4685" s="170"/>
      <c r="AET4685" s="170"/>
      <c r="AEU4685" s="170"/>
      <c r="AEV4685" s="170"/>
      <c r="AEW4685" s="170"/>
      <c r="AEX4685" s="170"/>
      <c r="AEY4685" s="170"/>
      <c r="AEZ4685" s="170"/>
      <c r="AFA4685" s="170"/>
      <c r="AFB4685" s="170"/>
      <c r="AFC4685" s="170"/>
      <c r="AFD4685" s="170"/>
      <c r="AFE4685" s="170"/>
      <c r="AFF4685" s="170"/>
      <c r="AFG4685" s="170"/>
      <c r="AFH4685" s="170"/>
      <c r="AFI4685" s="170"/>
      <c r="AFJ4685" s="170"/>
      <c r="AFK4685" s="170"/>
      <c r="AFL4685" s="170"/>
      <c r="AFM4685" s="170"/>
      <c r="AFN4685" s="170"/>
      <c r="AFO4685" s="170"/>
      <c r="AFP4685" s="170"/>
      <c r="AFQ4685" s="170"/>
      <c r="AFR4685" s="170"/>
      <c r="AFS4685" s="170"/>
      <c r="AFT4685" s="170"/>
      <c r="AFU4685" s="170"/>
      <c r="AFV4685" s="170"/>
      <c r="AFW4685" s="170"/>
      <c r="AFX4685" s="170"/>
      <c r="AFY4685" s="170"/>
      <c r="AFZ4685" s="170"/>
      <c r="AGA4685" s="170"/>
      <c r="AGB4685" s="170"/>
      <c r="AGC4685" s="170"/>
      <c r="AGD4685" s="170"/>
      <c r="AGE4685" s="170"/>
      <c r="AGF4685" s="170"/>
      <c r="AGG4685" s="170"/>
      <c r="AGH4685" s="170"/>
      <c r="AGI4685" s="170"/>
      <c r="AGJ4685" s="170"/>
      <c r="AGK4685" s="170"/>
      <c r="AGL4685" s="170"/>
      <c r="AGM4685" s="170"/>
      <c r="AGN4685" s="170"/>
      <c r="AGO4685" s="170"/>
      <c r="AGP4685" s="170"/>
      <c r="AGQ4685" s="170"/>
      <c r="AGR4685" s="170"/>
      <c r="AGS4685" s="170"/>
      <c r="AGT4685" s="170"/>
      <c r="AGU4685" s="170"/>
      <c r="AGV4685" s="170"/>
      <c r="AGW4685" s="170"/>
      <c r="AGX4685" s="170"/>
      <c r="AGY4685" s="170"/>
      <c r="AGZ4685" s="170"/>
      <c r="AHA4685" s="170"/>
      <c r="AHB4685" s="170"/>
      <c r="AHC4685" s="170"/>
      <c r="AHD4685" s="170"/>
      <c r="AHE4685" s="170"/>
      <c r="AHF4685" s="170"/>
      <c r="AHG4685" s="170"/>
      <c r="AHH4685" s="170"/>
      <c r="AHI4685" s="170"/>
      <c r="AHJ4685" s="170"/>
      <c r="AHK4685" s="170"/>
      <c r="AHL4685" s="170"/>
      <c r="AHM4685" s="170"/>
      <c r="AHN4685" s="170"/>
      <c r="AHO4685" s="170"/>
      <c r="AHP4685" s="170"/>
      <c r="AHQ4685" s="170"/>
      <c r="AHR4685" s="170"/>
      <c r="AHS4685" s="170"/>
      <c r="AHT4685" s="170"/>
      <c r="AHU4685" s="170"/>
      <c r="AHV4685" s="170"/>
      <c r="AHW4685" s="170"/>
      <c r="AHX4685" s="170"/>
      <c r="AHY4685" s="170"/>
      <c r="AHZ4685" s="170"/>
      <c r="AIA4685" s="170"/>
      <c r="AIB4685" s="170"/>
      <c r="AIC4685" s="170"/>
      <c r="AID4685" s="170"/>
      <c r="AIE4685" s="170"/>
      <c r="AIF4685" s="170"/>
      <c r="AIG4685" s="170"/>
      <c r="AIH4685" s="170"/>
      <c r="AII4685" s="170"/>
      <c r="AIJ4685" s="170"/>
      <c r="AIK4685" s="170"/>
      <c r="AIL4685" s="170"/>
      <c r="AIM4685" s="170"/>
      <c r="AIN4685" s="170"/>
      <c r="AIO4685" s="170"/>
      <c r="AIP4685" s="170"/>
      <c r="AIQ4685" s="170"/>
      <c r="AIR4685" s="170"/>
      <c r="AIS4685" s="170"/>
      <c r="AIT4685" s="170"/>
      <c r="AIU4685" s="170"/>
      <c r="AIV4685" s="170"/>
      <c r="AIW4685" s="170"/>
      <c r="AIX4685" s="170"/>
      <c r="AIY4685" s="170"/>
      <c r="AIZ4685" s="170"/>
      <c r="AJA4685" s="170"/>
      <c r="AJB4685" s="170"/>
      <c r="AJC4685" s="170"/>
      <c r="AJD4685" s="170"/>
      <c r="AJE4685" s="170"/>
      <c r="AJF4685" s="170"/>
      <c r="AJG4685" s="170"/>
      <c r="AJH4685" s="170"/>
      <c r="AJI4685" s="170"/>
      <c r="AJJ4685" s="170"/>
      <c r="AJK4685" s="170"/>
      <c r="AJL4685" s="170"/>
      <c r="AJM4685" s="170"/>
      <c r="AJN4685" s="170"/>
      <c r="AJO4685" s="170"/>
      <c r="AJP4685" s="170"/>
      <c r="AJQ4685" s="170"/>
      <c r="AJR4685" s="170"/>
      <c r="AJS4685" s="170"/>
      <c r="AJT4685" s="170"/>
      <c r="AJU4685" s="170"/>
      <c r="AJV4685" s="170"/>
      <c r="AJW4685" s="170"/>
      <c r="AJX4685" s="170"/>
      <c r="AJY4685" s="170"/>
      <c r="AJZ4685" s="170"/>
      <c r="AKA4685" s="170"/>
      <c r="AKB4685" s="170"/>
      <c r="AKC4685" s="170"/>
      <c r="AKD4685" s="170"/>
      <c r="AKE4685" s="170"/>
      <c r="AKF4685" s="170"/>
      <c r="AKG4685" s="170"/>
      <c r="AKH4685" s="170"/>
      <c r="AKI4685" s="170"/>
      <c r="AKJ4685" s="170"/>
      <c r="AKK4685" s="170"/>
      <c r="AKL4685" s="170"/>
      <c r="AKM4685" s="170"/>
      <c r="AKN4685" s="170"/>
      <c r="AKO4685" s="170"/>
      <c r="AKP4685" s="170"/>
      <c r="AKQ4685" s="170"/>
      <c r="AKR4685" s="170"/>
      <c r="AKS4685" s="170"/>
      <c r="AKT4685" s="170"/>
      <c r="AKU4685" s="170"/>
      <c r="AKV4685" s="170"/>
      <c r="AKW4685" s="170"/>
      <c r="AKX4685" s="170"/>
      <c r="AKY4685" s="170"/>
      <c r="AKZ4685" s="170"/>
      <c r="ALA4685" s="170"/>
      <c r="ALB4685" s="170"/>
      <c r="ALC4685" s="170"/>
      <c r="ALD4685" s="170"/>
      <c r="ALE4685" s="170"/>
      <c r="ALF4685" s="170"/>
      <c r="ALG4685" s="170"/>
      <c r="ALH4685" s="170"/>
      <c r="ALI4685" s="170"/>
      <c r="ALJ4685" s="170"/>
      <c r="ALK4685" s="170"/>
      <c r="ALL4685" s="170"/>
      <c r="ALM4685" s="170"/>
      <c r="ALN4685" s="170"/>
      <c r="ALO4685" s="170"/>
      <c r="ALP4685" s="170"/>
      <c r="ALQ4685" s="170"/>
      <c r="ALR4685" s="170"/>
      <c r="ALS4685" s="170"/>
      <c r="ALT4685" s="170"/>
      <c r="ALU4685" s="170"/>
      <c r="ALV4685" s="170"/>
      <c r="ALW4685" s="170"/>
      <c r="ALX4685" s="170"/>
      <c r="ALY4685" s="170"/>
      <c r="ALZ4685" s="170"/>
      <c r="AMA4685" s="170"/>
      <c r="AMB4685" s="170"/>
      <c r="AMC4685" s="170"/>
      <c r="AMD4685" s="170"/>
      <c r="AME4685" s="170"/>
      <c r="AMF4685" s="170"/>
      <c r="AMG4685" s="170"/>
      <c r="AMH4685" s="170"/>
      <c r="AMI4685" s="170"/>
      <c r="AMJ4685" s="170"/>
      <c r="AMK4685" s="170"/>
      <c r="AML4685" s="170"/>
      <c r="AMM4685" s="170"/>
      <c r="AMN4685" s="170"/>
      <c r="AMO4685" s="170"/>
      <c r="AMP4685" s="170"/>
      <c r="AMQ4685" s="170"/>
      <c r="AMR4685" s="170"/>
      <c r="AMS4685" s="170"/>
      <c r="AMT4685" s="170"/>
      <c r="AMU4685" s="170"/>
      <c r="AMV4685" s="170"/>
      <c r="AMW4685" s="170"/>
      <c r="AMX4685" s="170"/>
      <c r="AMY4685" s="170"/>
      <c r="AMZ4685" s="170"/>
      <c r="ANA4685" s="170"/>
      <c r="ANB4685" s="170"/>
      <c r="ANC4685" s="170"/>
      <c r="AND4685" s="170"/>
      <c r="ANE4685" s="170"/>
      <c r="ANF4685" s="170"/>
      <c r="ANG4685" s="170"/>
      <c r="ANH4685" s="170"/>
      <c r="ANI4685" s="170"/>
      <c r="ANJ4685" s="170"/>
      <c r="ANK4685" s="170"/>
      <c r="ANL4685" s="170"/>
      <c r="ANM4685" s="170"/>
      <c r="ANN4685" s="170"/>
      <c r="ANO4685" s="170"/>
      <c r="ANP4685" s="170"/>
      <c r="ANQ4685" s="170"/>
      <c r="ANR4685" s="170"/>
      <c r="ANS4685" s="170"/>
      <c r="ANT4685" s="170"/>
      <c r="ANU4685" s="170"/>
      <c r="ANV4685" s="170"/>
      <c r="ANW4685" s="170"/>
      <c r="ANX4685" s="170"/>
      <c r="ANY4685" s="170"/>
      <c r="ANZ4685" s="170"/>
      <c r="AOA4685" s="170"/>
      <c r="AOB4685" s="170"/>
      <c r="AOC4685" s="170"/>
      <c r="AOD4685" s="170"/>
      <c r="AOE4685" s="170"/>
      <c r="AOF4685" s="170"/>
      <c r="AOG4685" s="170"/>
      <c r="AOH4685" s="170"/>
      <c r="AOI4685" s="170"/>
      <c r="AOJ4685" s="170"/>
      <c r="AOK4685" s="170"/>
      <c r="AOL4685" s="170"/>
      <c r="AOM4685" s="170"/>
      <c r="AON4685" s="170"/>
      <c r="AOO4685" s="170"/>
      <c r="AOP4685" s="170"/>
      <c r="AOQ4685" s="170"/>
      <c r="AOR4685" s="170"/>
      <c r="AOS4685" s="170"/>
      <c r="AOT4685" s="170"/>
      <c r="AOU4685" s="170"/>
      <c r="AOV4685" s="170"/>
      <c r="AOW4685" s="170"/>
      <c r="AOX4685" s="170"/>
      <c r="AOY4685" s="170"/>
      <c r="AOZ4685" s="170"/>
      <c r="APA4685" s="170"/>
      <c r="APB4685" s="170"/>
      <c r="APC4685" s="170"/>
      <c r="APD4685" s="170"/>
      <c r="APE4685" s="170"/>
      <c r="APF4685" s="170"/>
      <c r="APG4685" s="170"/>
      <c r="APH4685" s="170"/>
      <c r="API4685" s="170"/>
      <c r="APJ4685" s="170"/>
      <c r="APK4685" s="170"/>
      <c r="APL4685" s="170"/>
      <c r="APM4685" s="170"/>
      <c r="APN4685" s="170"/>
      <c r="APO4685" s="170"/>
      <c r="APP4685" s="170"/>
      <c r="APQ4685" s="170"/>
      <c r="APR4685" s="170"/>
      <c r="APS4685" s="170"/>
      <c r="APT4685" s="170"/>
      <c r="APU4685" s="170"/>
      <c r="APV4685" s="170"/>
      <c r="APW4685" s="170"/>
      <c r="APX4685" s="170"/>
      <c r="APY4685" s="170"/>
      <c r="APZ4685" s="170"/>
      <c r="AQA4685" s="170"/>
      <c r="AQB4685" s="170"/>
      <c r="AQC4685" s="170"/>
      <c r="AQD4685" s="170"/>
      <c r="AQE4685" s="170"/>
      <c r="AQF4685" s="170"/>
      <c r="AQG4685" s="170"/>
      <c r="AQH4685" s="170"/>
      <c r="AQI4685" s="170"/>
      <c r="AQJ4685" s="170"/>
      <c r="AQK4685" s="170"/>
      <c r="AQL4685" s="170"/>
      <c r="AQM4685" s="170"/>
      <c r="AQN4685" s="170"/>
      <c r="AQO4685" s="170"/>
      <c r="AQP4685" s="170"/>
      <c r="AQQ4685" s="170"/>
      <c r="AQR4685" s="170"/>
      <c r="AQS4685" s="170"/>
      <c r="AQT4685" s="170"/>
      <c r="AQU4685" s="170"/>
      <c r="AQV4685" s="170"/>
      <c r="AQW4685" s="170"/>
      <c r="AQX4685" s="170"/>
      <c r="AQY4685" s="170"/>
      <c r="AQZ4685" s="170"/>
      <c r="ARA4685" s="170"/>
      <c r="ARB4685" s="170"/>
      <c r="ARC4685" s="170"/>
      <c r="ARD4685" s="170"/>
      <c r="ARE4685" s="170"/>
      <c r="ARF4685" s="170"/>
      <c r="ARG4685" s="170"/>
      <c r="ARH4685" s="170"/>
      <c r="ARI4685" s="170"/>
      <c r="ARJ4685" s="170"/>
      <c r="ARK4685" s="170"/>
      <c r="ARL4685" s="170"/>
      <c r="ARM4685" s="170"/>
      <c r="ARN4685" s="170"/>
      <c r="ARO4685" s="170"/>
      <c r="ARP4685" s="170"/>
      <c r="ARQ4685" s="170"/>
      <c r="ARR4685" s="170"/>
      <c r="ARS4685" s="170"/>
      <c r="ART4685" s="170"/>
      <c r="ARU4685" s="170"/>
      <c r="ARV4685" s="170"/>
      <c r="ARW4685" s="170"/>
      <c r="ARX4685" s="170"/>
      <c r="ARY4685" s="170"/>
      <c r="ARZ4685" s="170"/>
      <c r="ASA4685" s="170"/>
      <c r="ASB4685" s="170"/>
      <c r="ASC4685" s="170"/>
      <c r="ASD4685" s="170"/>
      <c r="ASE4685" s="170"/>
      <c r="ASF4685" s="170"/>
      <c r="ASG4685" s="170"/>
      <c r="ASH4685" s="170"/>
      <c r="ASI4685" s="170"/>
      <c r="ASJ4685" s="170"/>
      <c r="ASK4685" s="170"/>
      <c r="ASL4685" s="170"/>
      <c r="ASM4685" s="170"/>
      <c r="ASN4685" s="170"/>
      <c r="ASO4685" s="170"/>
      <c r="ASP4685" s="170"/>
      <c r="ASQ4685" s="170"/>
      <c r="ASR4685" s="170"/>
      <c r="ASS4685" s="170"/>
      <c r="AST4685" s="170"/>
      <c r="ASU4685" s="170"/>
      <c r="ASV4685" s="170"/>
      <c r="ASW4685" s="170"/>
      <c r="ASX4685" s="170"/>
      <c r="ASY4685" s="170"/>
      <c r="ASZ4685" s="170"/>
      <c r="ATA4685" s="170"/>
      <c r="ATB4685" s="170"/>
      <c r="ATC4685" s="170"/>
      <c r="ATD4685" s="170"/>
      <c r="ATE4685" s="170"/>
      <c r="ATF4685" s="170"/>
      <c r="ATG4685" s="170"/>
      <c r="ATH4685" s="170"/>
      <c r="ATI4685" s="170"/>
      <c r="ATJ4685" s="170"/>
      <c r="ATK4685" s="170"/>
      <c r="ATL4685" s="170"/>
      <c r="ATM4685" s="170"/>
      <c r="ATN4685" s="170"/>
      <c r="ATO4685" s="170"/>
      <c r="ATP4685" s="170"/>
      <c r="ATQ4685" s="170"/>
      <c r="ATR4685" s="170"/>
      <c r="ATS4685" s="170"/>
      <c r="ATT4685" s="170"/>
      <c r="ATU4685" s="170"/>
      <c r="ATV4685" s="170"/>
      <c r="ATW4685" s="170"/>
      <c r="ATX4685" s="170"/>
      <c r="ATY4685" s="170"/>
      <c r="ATZ4685" s="170"/>
      <c r="AUA4685" s="170"/>
      <c r="AUB4685" s="170"/>
      <c r="AUC4685" s="170"/>
      <c r="AUD4685" s="170"/>
      <c r="AUE4685" s="170"/>
      <c r="AUF4685" s="170"/>
      <c r="AUG4685" s="170"/>
      <c r="AUH4685" s="170"/>
      <c r="AUI4685" s="170"/>
      <c r="AUJ4685" s="170"/>
      <c r="AUK4685" s="170"/>
      <c r="AUL4685" s="170"/>
      <c r="AUM4685" s="170"/>
      <c r="AUN4685" s="170"/>
      <c r="AUO4685" s="170"/>
      <c r="AUP4685" s="170"/>
      <c r="AUQ4685" s="170"/>
      <c r="AUR4685" s="170"/>
      <c r="AUS4685" s="170"/>
      <c r="AUT4685" s="170"/>
      <c r="AUU4685" s="170"/>
      <c r="AUV4685" s="170"/>
      <c r="AUW4685" s="170"/>
      <c r="AUX4685" s="170"/>
      <c r="AUY4685" s="170"/>
      <c r="AUZ4685" s="170"/>
      <c r="AVA4685" s="170"/>
      <c r="AVB4685" s="170"/>
      <c r="AVC4685" s="170"/>
      <c r="AVD4685" s="170"/>
      <c r="AVE4685" s="170"/>
      <c r="AVF4685" s="170"/>
      <c r="AVG4685" s="170"/>
      <c r="AVH4685" s="170"/>
      <c r="AVI4685" s="170"/>
      <c r="AVJ4685" s="170"/>
      <c r="AVK4685" s="170"/>
      <c r="AVL4685" s="170"/>
      <c r="AVM4685" s="170"/>
      <c r="AVN4685" s="170"/>
      <c r="AVO4685" s="170"/>
      <c r="AVP4685" s="170"/>
      <c r="AVQ4685" s="170"/>
      <c r="AVR4685" s="170"/>
      <c r="AVS4685" s="170"/>
      <c r="AVT4685" s="170"/>
      <c r="AVU4685" s="170"/>
      <c r="AVV4685" s="170"/>
      <c r="AVW4685" s="170"/>
      <c r="AVX4685" s="170"/>
      <c r="AVY4685" s="170"/>
      <c r="AVZ4685" s="170"/>
      <c r="AWA4685" s="170"/>
      <c r="AWB4685" s="170"/>
      <c r="AWC4685" s="170"/>
      <c r="AWD4685" s="170"/>
      <c r="AWE4685" s="170"/>
      <c r="AWF4685" s="170"/>
      <c r="AWG4685" s="170"/>
      <c r="AWH4685" s="170"/>
      <c r="AWI4685" s="170"/>
      <c r="AWJ4685" s="170"/>
      <c r="AWK4685" s="170"/>
      <c r="AWL4685" s="170"/>
      <c r="AWM4685" s="170"/>
      <c r="AWN4685" s="170"/>
      <c r="AWO4685" s="170"/>
      <c r="AWP4685" s="170"/>
      <c r="AWQ4685" s="170"/>
      <c r="AWR4685" s="170"/>
      <c r="AWS4685" s="170"/>
      <c r="AWT4685" s="170"/>
      <c r="AWU4685" s="170"/>
      <c r="AWV4685" s="170"/>
      <c r="AWW4685" s="170"/>
      <c r="AWX4685" s="170"/>
      <c r="AWY4685" s="170"/>
      <c r="AWZ4685" s="170"/>
      <c r="AXA4685" s="170"/>
      <c r="AXB4685" s="170"/>
      <c r="AXC4685" s="170"/>
      <c r="AXD4685" s="170"/>
      <c r="AXE4685" s="170"/>
      <c r="AXF4685" s="170"/>
      <c r="AXG4685" s="170"/>
      <c r="AXH4685" s="170"/>
      <c r="AXI4685" s="170"/>
      <c r="AXJ4685" s="170"/>
      <c r="AXK4685" s="170"/>
      <c r="AXL4685" s="170"/>
      <c r="AXM4685" s="170"/>
      <c r="AXN4685" s="170"/>
      <c r="AXO4685" s="170"/>
      <c r="AXP4685" s="170"/>
      <c r="AXQ4685" s="170"/>
      <c r="AXR4685" s="170"/>
      <c r="AXS4685" s="170"/>
      <c r="AXT4685" s="170"/>
      <c r="AXU4685" s="170"/>
      <c r="AXV4685" s="170"/>
      <c r="AXW4685" s="170"/>
      <c r="AXX4685" s="170"/>
      <c r="AXY4685" s="170"/>
      <c r="AXZ4685" s="170"/>
      <c r="AYA4685" s="170"/>
      <c r="AYB4685" s="170"/>
      <c r="AYC4685" s="170"/>
      <c r="AYD4685" s="170"/>
      <c r="AYE4685" s="170"/>
      <c r="AYF4685" s="170"/>
      <c r="AYG4685" s="170"/>
      <c r="AYH4685" s="170"/>
      <c r="AYI4685" s="170"/>
      <c r="AYJ4685" s="170"/>
      <c r="AYK4685" s="170"/>
      <c r="AYL4685" s="170"/>
      <c r="AYM4685" s="170"/>
      <c r="AYN4685" s="170"/>
      <c r="AYO4685" s="170"/>
      <c r="AYP4685" s="170"/>
      <c r="AYQ4685" s="170"/>
      <c r="AYR4685" s="170"/>
      <c r="AYS4685" s="170"/>
      <c r="AYT4685" s="170"/>
      <c r="AYU4685" s="170"/>
      <c r="AYV4685" s="170"/>
      <c r="AYW4685" s="170"/>
      <c r="AYX4685" s="170"/>
      <c r="AYY4685" s="170"/>
      <c r="AYZ4685" s="170"/>
      <c r="AZA4685" s="170"/>
      <c r="AZB4685" s="170"/>
      <c r="AZC4685" s="170"/>
      <c r="AZD4685" s="170"/>
      <c r="AZE4685" s="170"/>
      <c r="AZF4685" s="170"/>
      <c r="AZG4685" s="170"/>
      <c r="AZH4685" s="170"/>
      <c r="AZI4685" s="170"/>
      <c r="AZJ4685" s="170"/>
      <c r="AZK4685" s="170"/>
      <c r="AZL4685" s="170"/>
      <c r="AZM4685" s="170"/>
      <c r="AZN4685" s="170"/>
      <c r="AZO4685" s="170"/>
      <c r="AZP4685" s="170"/>
      <c r="AZQ4685" s="170"/>
      <c r="AZR4685" s="170"/>
      <c r="AZS4685" s="170"/>
      <c r="AZT4685" s="170"/>
      <c r="AZU4685" s="170"/>
      <c r="AZV4685" s="170"/>
      <c r="AZW4685" s="170"/>
      <c r="AZX4685" s="170"/>
      <c r="AZY4685" s="170"/>
      <c r="AZZ4685" s="170"/>
      <c r="BAA4685" s="170"/>
      <c r="BAB4685" s="170"/>
      <c r="BAC4685" s="170"/>
      <c r="BAD4685" s="170"/>
      <c r="BAE4685" s="170"/>
      <c r="BAF4685" s="170"/>
      <c r="BAG4685" s="170"/>
      <c r="BAH4685" s="170"/>
      <c r="BAI4685" s="170"/>
      <c r="BAJ4685" s="170"/>
      <c r="BAK4685" s="170"/>
      <c r="BAL4685" s="170"/>
      <c r="BAM4685" s="170"/>
      <c r="BAN4685" s="170"/>
      <c r="BAO4685" s="170"/>
      <c r="BAP4685" s="170"/>
      <c r="BAQ4685" s="170"/>
      <c r="BAR4685" s="170"/>
      <c r="BAS4685" s="170"/>
      <c r="BAT4685" s="170"/>
      <c r="BAU4685" s="170"/>
      <c r="BAV4685" s="170"/>
      <c r="BAW4685" s="170"/>
      <c r="BAX4685" s="170"/>
      <c r="BAY4685" s="170"/>
      <c r="BAZ4685" s="170"/>
      <c r="BBA4685" s="170"/>
      <c r="BBB4685" s="170"/>
      <c r="BBC4685" s="170"/>
      <c r="BBD4685" s="170"/>
      <c r="BBE4685" s="170"/>
      <c r="BBF4685" s="170"/>
      <c r="BBG4685" s="170"/>
      <c r="BBH4685" s="170"/>
      <c r="BBI4685" s="170"/>
      <c r="BBJ4685" s="170"/>
      <c r="BBK4685" s="170"/>
      <c r="BBL4685" s="170"/>
      <c r="BBM4685" s="170"/>
      <c r="BBN4685" s="170"/>
      <c r="BBO4685" s="170"/>
      <c r="BBP4685" s="170"/>
      <c r="BBQ4685" s="170"/>
      <c r="BBR4685" s="170"/>
      <c r="BBS4685" s="170"/>
      <c r="BBT4685" s="170"/>
      <c r="BBU4685" s="170"/>
      <c r="BBV4685" s="170"/>
      <c r="BBW4685" s="170"/>
      <c r="BBX4685" s="170"/>
      <c r="BBY4685" s="170"/>
      <c r="BBZ4685" s="170"/>
      <c r="BCA4685" s="170"/>
      <c r="BCB4685" s="170"/>
      <c r="BCC4685" s="170"/>
      <c r="BCD4685" s="170"/>
      <c r="BCE4685" s="170"/>
      <c r="BCF4685" s="170"/>
      <c r="BCG4685" s="170"/>
      <c r="BCH4685" s="170"/>
      <c r="BCI4685" s="170"/>
      <c r="BCJ4685" s="170"/>
      <c r="BCK4685" s="170"/>
      <c r="BCL4685" s="170"/>
      <c r="BCM4685" s="170"/>
      <c r="BCN4685" s="170"/>
      <c r="BCO4685" s="170"/>
      <c r="BCP4685" s="170"/>
      <c r="BCQ4685" s="170"/>
      <c r="BCR4685" s="170"/>
      <c r="BCS4685" s="170"/>
      <c r="BCT4685" s="170"/>
      <c r="BCU4685" s="170"/>
      <c r="BCV4685" s="170"/>
      <c r="BCW4685" s="170"/>
      <c r="BCX4685" s="170"/>
      <c r="BCY4685" s="170"/>
      <c r="BCZ4685" s="170"/>
      <c r="BDA4685" s="170"/>
      <c r="BDB4685" s="170"/>
      <c r="BDC4685" s="170"/>
      <c r="BDD4685" s="170"/>
      <c r="BDE4685" s="170"/>
      <c r="BDF4685" s="170"/>
      <c r="BDG4685" s="170"/>
      <c r="BDH4685" s="170"/>
      <c r="BDI4685" s="170"/>
      <c r="BDJ4685" s="170"/>
      <c r="BDK4685" s="170"/>
      <c r="BDL4685" s="170"/>
      <c r="BDM4685" s="170"/>
      <c r="BDN4685" s="170"/>
      <c r="BDO4685" s="170"/>
      <c r="BDP4685" s="170"/>
      <c r="BDQ4685" s="170"/>
      <c r="BDR4685" s="170"/>
      <c r="BDS4685" s="170"/>
      <c r="BDT4685" s="170"/>
      <c r="BDU4685" s="170"/>
      <c r="BDV4685" s="170"/>
      <c r="BDW4685" s="170"/>
      <c r="BDX4685" s="170"/>
      <c r="BDY4685" s="170"/>
      <c r="BDZ4685" s="170"/>
      <c r="BEA4685" s="170"/>
      <c r="BEB4685" s="170"/>
      <c r="BEC4685" s="170"/>
      <c r="BED4685" s="170"/>
      <c r="BEE4685" s="170"/>
      <c r="BEF4685" s="170"/>
      <c r="BEG4685" s="170"/>
      <c r="BEH4685" s="170"/>
      <c r="BEI4685" s="170"/>
      <c r="BEJ4685" s="170"/>
      <c r="BEK4685" s="170"/>
      <c r="BEL4685" s="170"/>
      <c r="BEM4685" s="170"/>
      <c r="BEN4685" s="170"/>
      <c r="BEO4685" s="170"/>
      <c r="BEP4685" s="170"/>
      <c r="BEQ4685" s="170"/>
      <c r="BER4685" s="170"/>
      <c r="BES4685" s="170"/>
      <c r="BET4685" s="170"/>
      <c r="BEU4685" s="170"/>
      <c r="BEV4685" s="170"/>
      <c r="BEW4685" s="170"/>
      <c r="BEX4685" s="170"/>
      <c r="BEY4685" s="170"/>
      <c r="BEZ4685" s="170"/>
      <c r="BFA4685" s="170"/>
      <c r="BFB4685" s="170"/>
      <c r="BFC4685" s="170"/>
      <c r="BFD4685" s="170"/>
      <c r="BFE4685" s="170"/>
      <c r="BFF4685" s="170"/>
      <c r="BFG4685" s="170"/>
      <c r="BFH4685" s="170"/>
      <c r="BFI4685" s="170"/>
      <c r="BFJ4685" s="170"/>
      <c r="BFK4685" s="170"/>
      <c r="BFL4685" s="170"/>
      <c r="BFM4685" s="170"/>
      <c r="BFN4685" s="170"/>
      <c r="BFO4685" s="170"/>
      <c r="BFP4685" s="170"/>
      <c r="BFQ4685" s="170"/>
      <c r="BFR4685" s="170"/>
      <c r="BFS4685" s="170"/>
      <c r="BFT4685" s="170"/>
      <c r="BFU4685" s="170"/>
      <c r="BFV4685" s="170"/>
      <c r="BFW4685" s="170"/>
      <c r="BFX4685" s="170"/>
      <c r="BFY4685" s="170"/>
      <c r="BFZ4685" s="170"/>
      <c r="BGA4685" s="170"/>
      <c r="BGB4685" s="170"/>
      <c r="BGC4685" s="170"/>
      <c r="BGD4685" s="170"/>
      <c r="BGE4685" s="170"/>
      <c r="BGF4685" s="170"/>
      <c r="BGG4685" s="170"/>
      <c r="BGH4685" s="170"/>
      <c r="BGI4685" s="170"/>
      <c r="BGJ4685" s="170"/>
      <c r="BGK4685" s="170"/>
      <c r="BGL4685" s="170"/>
      <c r="BGM4685" s="170"/>
      <c r="BGN4685" s="170"/>
      <c r="BGO4685" s="170"/>
      <c r="BGP4685" s="170"/>
      <c r="BGQ4685" s="170"/>
      <c r="BGR4685" s="170"/>
      <c r="BGS4685" s="170"/>
      <c r="BGT4685" s="170"/>
      <c r="BGU4685" s="170"/>
      <c r="BGV4685" s="170"/>
      <c r="BGW4685" s="170"/>
      <c r="BGX4685" s="170"/>
      <c r="BGY4685" s="170"/>
      <c r="BGZ4685" s="170"/>
      <c r="BHA4685" s="170"/>
      <c r="BHB4685" s="170"/>
      <c r="BHC4685" s="170"/>
      <c r="BHD4685" s="170"/>
      <c r="BHE4685" s="170"/>
      <c r="BHF4685" s="170"/>
      <c r="BHG4685" s="170"/>
      <c r="BHH4685" s="170"/>
      <c r="BHI4685" s="170"/>
      <c r="BHJ4685" s="170"/>
      <c r="BHK4685" s="170"/>
      <c r="BHL4685" s="170"/>
      <c r="BHM4685" s="170"/>
      <c r="BHN4685" s="170"/>
      <c r="BHO4685" s="170"/>
      <c r="BHP4685" s="170"/>
      <c r="BHQ4685" s="170"/>
      <c r="BHR4685" s="170"/>
      <c r="BHS4685" s="170"/>
      <c r="BHT4685" s="170"/>
      <c r="BHU4685" s="170"/>
      <c r="BHV4685" s="170"/>
      <c r="BHW4685" s="170"/>
      <c r="BHX4685" s="170"/>
      <c r="BHY4685" s="170"/>
      <c r="BHZ4685" s="170"/>
      <c r="BIA4685" s="170"/>
      <c r="BIB4685" s="170"/>
      <c r="BIC4685" s="170"/>
      <c r="BID4685" s="170"/>
      <c r="BIE4685" s="170"/>
      <c r="BIF4685" s="170"/>
      <c r="BIG4685" s="170"/>
      <c r="BIH4685" s="170"/>
      <c r="BII4685" s="170"/>
      <c r="BIJ4685" s="170"/>
      <c r="BIK4685" s="170"/>
      <c r="BIL4685" s="170"/>
      <c r="BIM4685" s="170"/>
      <c r="BIN4685" s="170"/>
      <c r="BIO4685" s="170"/>
      <c r="BIP4685" s="170"/>
      <c r="BIQ4685" s="170"/>
      <c r="BIR4685" s="170"/>
      <c r="BIS4685" s="170"/>
      <c r="BIT4685" s="170"/>
      <c r="BIU4685" s="170"/>
      <c r="BIV4685" s="170"/>
      <c r="BIW4685" s="170"/>
      <c r="BIX4685" s="170"/>
      <c r="BIY4685" s="170"/>
      <c r="BIZ4685" s="170"/>
      <c r="BJA4685" s="170"/>
      <c r="BJB4685" s="170"/>
      <c r="BJC4685" s="170"/>
      <c r="BJD4685" s="170"/>
      <c r="BJE4685" s="170"/>
      <c r="BJF4685" s="170"/>
      <c r="BJG4685" s="170"/>
      <c r="BJH4685" s="170"/>
      <c r="BJI4685" s="170"/>
      <c r="BJJ4685" s="170"/>
      <c r="BJK4685" s="170"/>
      <c r="BJL4685" s="170"/>
      <c r="BJM4685" s="170"/>
      <c r="BJN4685" s="170"/>
      <c r="BJO4685" s="170"/>
      <c r="BJP4685" s="170"/>
      <c r="BJQ4685" s="170"/>
      <c r="BJR4685" s="170"/>
      <c r="BJS4685" s="170"/>
      <c r="BJT4685" s="170"/>
      <c r="BJU4685" s="170"/>
      <c r="BJV4685" s="170"/>
      <c r="BJW4685" s="170"/>
      <c r="BJX4685" s="170"/>
      <c r="BJY4685" s="170"/>
      <c r="BJZ4685" s="170"/>
      <c r="BKA4685" s="170"/>
      <c r="BKB4685" s="170"/>
      <c r="BKC4685" s="170"/>
      <c r="BKD4685" s="170"/>
      <c r="BKE4685" s="170"/>
      <c r="BKF4685" s="170"/>
      <c r="BKG4685" s="170"/>
      <c r="BKH4685" s="170"/>
      <c r="BKI4685" s="170"/>
      <c r="BKJ4685" s="170"/>
      <c r="BKK4685" s="170"/>
      <c r="BKL4685" s="170"/>
      <c r="BKM4685" s="170"/>
      <c r="BKN4685" s="170"/>
      <c r="BKO4685" s="170"/>
      <c r="BKP4685" s="170"/>
      <c r="BKQ4685" s="170"/>
      <c r="BKR4685" s="170"/>
      <c r="BKS4685" s="170"/>
      <c r="BKT4685" s="170"/>
      <c r="BKU4685" s="170"/>
      <c r="BKV4685" s="170"/>
      <c r="BKW4685" s="170"/>
      <c r="BKX4685" s="170"/>
      <c r="BKY4685" s="170"/>
      <c r="BKZ4685" s="170"/>
      <c r="BLA4685" s="170"/>
      <c r="BLB4685" s="170"/>
      <c r="BLC4685" s="170"/>
      <c r="BLD4685" s="170"/>
      <c r="BLE4685" s="170"/>
      <c r="BLF4685" s="170"/>
      <c r="BLG4685" s="170"/>
      <c r="BLH4685" s="170"/>
      <c r="BLI4685" s="170"/>
      <c r="BLJ4685" s="170"/>
      <c r="BLK4685" s="170"/>
      <c r="BLL4685" s="170"/>
      <c r="BLM4685" s="170"/>
      <c r="BLN4685" s="170"/>
      <c r="BLO4685" s="170"/>
      <c r="BLP4685" s="170"/>
      <c r="BLQ4685" s="170"/>
      <c r="BLR4685" s="170"/>
      <c r="BLS4685" s="170"/>
      <c r="BLT4685" s="170"/>
      <c r="BLU4685" s="170"/>
      <c r="BLV4685" s="170"/>
      <c r="BLW4685" s="170"/>
      <c r="BLX4685" s="170"/>
      <c r="BLY4685" s="170"/>
      <c r="BLZ4685" s="170"/>
      <c r="BMA4685" s="170"/>
      <c r="BMB4685" s="170"/>
      <c r="BMC4685" s="170"/>
      <c r="BMD4685" s="170"/>
      <c r="BME4685" s="170"/>
      <c r="BMF4685" s="170"/>
      <c r="BMG4685" s="170"/>
      <c r="BMH4685" s="170"/>
      <c r="BMI4685" s="170"/>
      <c r="BMJ4685" s="170"/>
      <c r="BMK4685" s="170"/>
      <c r="BML4685" s="170"/>
      <c r="BMM4685" s="170"/>
      <c r="BMN4685" s="170"/>
      <c r="BMO4685" s="170"/>
      <c r="BMP4685" s="170"/>
      <c r="BMQ4685" s="170"/>
      <c r="BMR4685" s="170"/>
      <c r="BMS4685" s="170"/>
      <c r="BMT4685" s="170"/>
      <c r="BMU4685" s="170"/>
      <c r="BMV4685" s="170"/>
      <c r="BMW4685" s="170"/>
      <c r="BMX4685" s="170"/>
      <c r="BMY4685" s="170"/>
      <c r="BMZ4685" s="170"/>
      <c r="BNA4685" s="170"/>
      <c r="BNB4685" s="170"/>
      <c r="BNC4685" s="170"/>
      <c r="BND4685" s="170"/>
      <c r="BNE4685" s="170"/>
      <c r="BNF4685" s="170"/>
      <c r="BNG4685" s="170"/>
      <c r="BNH4685" s="170"/>
      <c r="BNI4685" s="170"/>
      <c r="BNJ4685" s="170"/>
      <c r="BNK4685" s="170"/>
      <c r="BNL4685" s="170"/>
      <c r="BNM4685" s="170"/>
      <c r="BNN4685" s="170"/>
      <c r="BNO4685" s="170"/>
      <c r="BNP4685" s="170"/>
      <c r="BNQ4685" s="170"/>
      <c r="BNR4685" s="170"/>
      <c r="BNS4685" s="170"/>
      <c r="BNT4685" s="170"/>
      <c r="BNU4685" s="170"/>
      <c r="BNV4685" s="170"/>
      <c r="BNW4685" s="170"/>
      <c r="BNX4685" s="170"/>
      <c r="BNY4685" s="170"/>
      <c r="BNZ4685" s="170"/>
      <c r="BOA4685" s="170"/>
      <c r="BOB4685" s="170"/>
      <c r="BOC4685" s="170"/>
      <c r="BOD4685" s="170"/>
      <c r="BOE4685" s="170"/>
      <c r="BOF4685" s="170"/>
      <c r="BOG4685" s="170"/>
      <c r="BOH4685" s="170"/>
      <c r="BOI4685" s="170"/>
      <c r="BOJ4685" s="170"/>
      <c r="BOK4685" s="170"/>
      <c r="BOL4685" s="170"/>
      <c r="BOM4685" s="170"/>
      <c r="BON4685" s="170"/>
      <c r="BOO4685" s="170"/>
      <c r="BOP4685" s="170"/>
      <c r="BOQ4685" s="170"/>
      <c r="BOR4685" s="170"/>
      <c r="BOS4685" s="170"/>
      <c r="BOT4685" s="170"/>
      <c r="BOU4685" s="170"/>
      <c r="BOV4685" s="170"/>
      <c r="BOW4685" s="170"/>
      <c r="BOX4685" s="170"/>
      <c r="BOY4685" s="170"/>
      <c r="BOZ4685" s="170"/>
      <c r="BPA4685" s="170"/>
      <c r="BPB4685" s="170"/>
      <c r="BPC4685" s="170"/>
      <c r="BPD4685" s="170"/>
      <c r="BPE4685" s="170"/>
      <c r="BPF4685" s="170"/>
      <c r="BPG4685" s="170"/>
      <c r="BPH4685" s="170"/>
      <c r="BPI4685" s="170"/>
      <c r="BPJ4685" s="170"/>
      <c r="BPK4685" s="170"/>
      <c r="BPL4685" s="170"/>
      <c r="BPM4685" s="170"/>
      <c r="BPN4685" s="170"/>
      <c r="BPO4685" s="170"/>
      <c r="BPP4685" s="170"/>
      <c r="BPQ4685" s="170"/>
      <c r="BPR4685" s="170"/>
      <c r="BPS4685" s="170"/>
      <c r="BPT4685" s="170"/>
      <c r="BPU4685" s="170"/>
      <c r="BPV4685" s="170"/>
      <c r="BPW4685" s="170"/>
      <c r="BPX4685" s="170"/>
      <c r="BPY4685" s="170"/>
      <c r="BPZ4685" s="170"/>
      <c r="BQA4685" s="170"/>
      <c r="BQB4685" s="170"/>
      <c r="BQC4685" s="170"/>
      <c r="BQD4685" s="170"/>
      <c r="BQE4685" s="170"/>
      <c r="BQF4685" s="170"/>
      <c r="BQG4685" s="170"/>
      <c r="BQH4685" s="170"/>
      <c r="BQI4685" s="170"/>
      <c r="BQJ4685" s="170"/>
      <c r="BQK4685" s="170"/>
      <c r="BQL4685" s="170"/>
      <c r="BQM4685" s="170"/>
      <c r="BQN4685" s="170"/>
      <c r="BQO4685" s="170"/>
      <c r="BQP4685" s="170"/>
      <c r="BQQ4685" s="170"/>
      <c r="BQR4685" s="170"/>
      <c r="BQS4685" s="170"/>
      <c r="BQT4685" s="170"/>
      <c r="BQU4685" s="170"/>
      <c r="BQV4685" s="170"/>
      <c r="BQW4685" s="170"/>
      <c r="BQX4685" s="170"/>
      <c r="BQY4685" s="170"/>
      <c r="BQZ4685" s="170"/>
      <c r="BRA4685" s="170"/>
      <c r="BRB4685" s="170"/>
      <c r="BRC4685" s="170"/>
      <c r="BRD4685" s="170"/>
      <c r="BRE4685" s="170"/>
      <c r="BRF4685" s="170"/>
      <c r="BRG4685" s="170"/>
      <c r="BRH4685" s="170"/>
      <c r="BRI4685" s="170"/>
      <c r="BRJ4685" s="170"/>
      <c r="BRK4685" s="170"/>
      <c r="BRL4685" s="170"/>
      <c r="BRM4685" s="170"/>
      <c r="BRN4685" s="170"/>
      <c r="BRO4685" s="170"/>
      <c r="BRP4685" s="170"/>
      <c r="BRQ4685" s="170"/>
      <c r="BRR4685" s="170"/>
      <c r="BRS4685" s="170"/>
      <c r="BRT4685" s="170"/>
      <c r="BRU4685" s="170"/>
      <c r="BRV4685" s="170"/>
      <c r="BRW4685" s="170"/>
      <c r="BRX4685" s="170"/>
      <c r="BRY4685" s="170"/>
      <c r="BRZ4685" s="170"/>
      <c r="BSA4685" s="170"/>
      <c r="BSB4685" s="170"/>
      <c r="BSC4685" s="170"/>
      <c r="BSD4685" s="170"/>
      <c r="BSE4685" s="170"/>
      <c r="BSF4685" s="170"/>
      <c r="BSG4685" s="170"/>
      <c r="BSH4685" s="170"/>
      <c r="BSI4685" s="170"/>
      <c r="BSJ4685" s="170"/>
      <c r="BSK4685" s="170"/>
      <c r="BSL4685" s="170"/>
      <c r="BSM4685" s="170"/>
      <c r="BSN4685" s="170"/>
      <c r="BSO4685" s="170"/>
      <c r="BSP4685" s="170"/>
      <c r="BSQ4685" s="170"/>
      <c r="BSR4685" s="170"/>
      <c r="BSS4685" s="170"/>
      <c r="BST4685" s="170"/>
      <c r="BSU4685" s="170"/>
      <c r="BSV4685" s="170"/>
      <c r="BSW4685" s="170"/>
      <c r="BSX4685" s="170"/>
      <c r="BSY4685" s="170"/>
      <c r="BSZ4685" s="170"/>
      <c r="BTA4685" s="170"/>
      <c r="BTB4685" s="170"/>
      <c r="BTC4685" s="170"/>
      <c r="BTD4685" s="170"/>
      <c r="BTE4685" s="170"/>
      <c r="BTF4685" s="170"/>
      <c r="BTG4685" s="170"/>
      <c r="BTH4685" s="170"/>
      <c r="BTI4685" s="170"/>
      <c r="BTJ4685" s="170"/>
      <c r="BTK4685" s="170"/>
      <c r="BTL4685" s="170"/>
      <c r="BTM4685" s="170"/>
      <c r="BTN4685" s="170"/>
      <c r="BTO4685" s="170"/>
      <c r="BTP4685" s="170"/>
      <c r="BTQ4685" s="170"/>
      <c r="BTR4685" s="170"/>
      <c r="BTS4685" s="170"/>
      <c r="BTT4685" s="170"/>
      <c r="BTU4685" s="170"/>
      <c r="BTV4685" s="170"/>
      <c r="BTW4685" s="170"/>
      <c r="BTX4685" s="170"/>
      <c r="BTY4685" s="170"/>
      <c r="BTZ4685" s="170"/>
      <c r="BUA4685" s="170"/>
      <c r="BUB4685" s="170"/>
      <c r="BUC4685" s="170"/>
      <c r="BUD4685" s="170"/>
      <c r="BUE4685" s="170"/>
      <c r="BUF4685" s="170"/>
      <c r="BUG4685" s="170"/>
      <c r="BUH4685" s="170"/>
      <c r="BUI4685" s="170"/>
      <c r="BUJ4685" s="170"/>
      <c r="BUK4685" s="170"/>
      <c r="BUL4685" s="170"/>
      <c r="BUM4685" s="170"/>
      <c r="BUN4685" s="170"/>
      <c r="BUO4685" s="170"/>
      <c r="BUP4685" s="170"/>
      <c r="BUQ4685" s="170"/>
      <c r="BUR4685" s="170"/>
      <c r="BUS4685" s="170"/>
      <c r="BUT4685" s="170"/>
      <c r="BUU4685" s="170"/>
      <c r="BUV4685" s="170"/>
      <c r="BUW4685" s="170"/>
      <c r="BUX4685" s="170"/>
      <c r="BUY4685" s="170"/>
      <c r="BUZ4685" s="170"/>
      <c r="BVA4685" s="170"/>
      <c r="BVB4685" s="170"/>
      <c r="BVC4685" s="170"/>
      <c r="BVD4685" s="170"/>
      <c r="BVE4685" s="170"/>
      <c r="BVF4685" s="170"/>
      <c r="BVG4685" s="170"/>
      <c r="BVH4685" s="170"/>
      <c r="BVI4685" s="170"/>
      <c r="BVJ4685" s="170"/>
      <c r="BVK4685" s="170"/>
      <c r="BVL4685" s="170"/>
      <c r="BVM4685" s="170"/>
      <c r="BVN4685" s="170"/>
      <c r="BVO4685" s="170"/>
      <c r="BVP4685" s="170"/>
      <c r="BVQ4685" s="170"/>
      <c r="BVR4685" s="170"/>
      <c r="BVS4685" s="170"/>
      <c r="BVT4685" s="170"/>
      <c r="BVU4685" s="170"/>
      <c r="BVV4685" s="170"/>
      <c r="BVW4685" s="170"/>
      <c r="BVX4685" s="170"/>
      <c r="BVY4685" s="170"/>
      <c r="BVZ4685" s="170"/>
      <c r="BWA4685" s="170"/>
      <c r="BWB4685" s="170"/>
      <c r="BWC4685" s="170"/>
      <c r="BWD4685" s="170"/>
      <c r="BWE4685" s="170"/>
      <c r="BWF4685" s="170"/>
      <c r="BWG4685" s="170"/>
      <c r="BWH4685" s="170"/>
      <c r="BWI4685" s="170"/>
      <c r="BWJ4685" s="170"/>
      <c r="BWK4685" s="170"/>
      <c r="BWL4685" s="170"/>
      <c r="BWM4685" s="170"/>
      <c r="BWN4685" s="170"/>
      <c r="BWO4685" s="170"/>
      <c r="BWP4685" s="170"/>
      <c r="BWQ4685" s="170"/>
      <c r="BWR4685" s="170"/>
      <c r="BWS4685" s="170"/>
      <c r="BWT4685" s="170"/>
      <c r="BWU4685" s="170"/>
      <c r="BWV4685" s="170"/>
      <c r="BWW4685" s="170"/>
      <c r="BWX4685" s="170"/>
      <c r="BWY4685" s="170"/>
      <c r="BWZ4685" s="170"/>
      <c r="BXA4685" s="170"/>
      <c r="BXB4685" s="170"/>
      <c r="BXC4685" s="170"/>
      <c r="BXD4685" s="170"/>
      <c r="BXE4685" s="170"/>
      <c r="BXF4685" s="170"/>
      <c r="BXG4685" s="170"/>
      <c r="BXH4685" s="170"/>
      <c r="BXI4685" s="170"/>
      <c r="BXJ4685" s="170"/>
      <c r="BXK4685" s="170"/>
      <c r="BXL4685" s="170"/>
      <c r="BXM4685" s="170"/>
      <c r="BXN4685" s="170"/>
      <c r="BXO4685" s="170"/>
      <c r="BXP4685" s="170"/>
      <c r="BXQ4685" s="170"/>
      <c r="BXR4685" s="170"/>
      <c r="BXS4685" s="170"/>
      <c r="BXT4685" s="170"/>
      <c r="BXU4685" s="170"/>
      <c r="BXV4685" s="170"/>
      <c r="BXW4685" s="170"/>
      <c r="BXX4685" s="170"/>
      <c r="BXY4685" s="170"/>
      <c r="BXZ4685" s="170"/>
      <c r="BYA4685" s="170"/>
      <c r="BYB4685" s="170"/>
      <c r="BYC4685" s="170"/>
      <c r="BYD4685" s="170"/>
      <c r="BYE4685" s="170"/>
      <c r="BYF4685" s="170"/>
      <c r="BYG4685" s="170"/>
      <c r="BYH4685" s="170"/>
      <c r="BYI4685" s="170"/>
      <c r="BYJ4685" s="170"/>
      <c r="BYK4685" s="170"/>
      <c r="BYL4685" s="170"/>
      <c r="BYM4685" s="170"/>
      <c r="BYN4685" s="170"/>
      <c r="BYO4685" s="170"/>
      <c r="BYP4685" s="170"/>
      <c r="BYQ4685" s="170"/>
      <c r="BYR4685" s="170"/>
      <c r="BYS4685" s="170"/>
      <c r="BYT4685" s="170"/>
      <c r="BYU4685" s="170"/>
      <c r="BYV4685" s="170"/>
      <c r="BYW4685" s="170"/>
      <c r="BYX4685" s="170"/>
      <c r="BYY4685" s="170"/>
      <c r="BYZ4685" s="170"/>
      <c r="BZA4685" s="170"/>
      <c r="BZB4685" s="170"/>
      <c r="BZC4685" s="170"/>
      <c r="BZD4685" s="170"/>
      <c r="BZE4685" s="170"/>
      <c r="BZF4685" s="170"/>
      <c r="BZG4685" s="170"/>
      <c r="BZH4685" s="170"/>
      <c r="BZI4685" s="170"/>
      <c r="BZJ4685" s="170"/>
      <c r="BZK4685" s="170"/>
      <c r="BZL4685" s="170"/>
      <c r="BZM4685" s="170"/>
      <c r="BZN4685" s="170"/>
      <c r="BZO4685" s="170"/>
      <c r="BZP4685" s="170"/>
      <c r="BZQ4685" s="170"/>
      <c r="BZR4685" s="170"/>
      <c r="BZS4685" s="170"/>
      <c r="BZT4685" s="170"/>
      <c r="BZU4685" s="170"/>
      <c r="BZV4685" s="170"/>
      <c r="BZW4685" s="170"/>
      <c r="BZX4685" s="170"/>
      <c r="BZY4685" s="170"/>
      <c r="BZZ4685" s="170"/>
      <c r="CAA4685" s="170"/>
      <c r="CAB4685" s="170"/>
      <c r="CAC4685" s="170"/>
      <c r="CAD4685" s="170"/>
      <c r="CAE4685" s="170"/>
      <c r="CAF4685" s="170"/>
      <c r="CAG4685" s="170"/>
      <c r="CAH4685" s="170"/>
      <c r="CAI4685" s="170"/>
      <c r="CAJ4685" s="170"/>
      <c r="CAK4685" s="170"/>
      <c r="CAL4685" s="170"/>
      <c r="CAM4685" s="170"/>
      <c r="CAN4685" s="170"/>
      <c r="CAO4685" s="170"/>
      <c r="CAP4685" s="170"/>
      <c r="CAQ4685" s="170"/>
      <c r="CAR4685" s="170"/>
      <c r="CAS4685" s="170"/>
      <c r="CAT4685" s="170"/>
      <c r="CAU4685" s="170"/>
      <c r="CAV4685" s="170"/>
      <c r="CAW4685" s="170"/>
      <c r="CAX4685" s="170"/>
      <c r="CAY4685" s="170"/>
      <c r="CAZ4685" s="170"/>
      <c r="CBA4685" s="170"/>
      <c r="CBB4685" s="170"/>
      <c r="CBC4685" s="170"/>
      <c r="CBD4685" s="170"/>
      <c r="CBE4685" s="170"/>
      <c r="CBF4685" s="170"/>
      <c r="CBG4685" s="170"/>
      <c r="CBH4685" s="170"/>
      <c r="CBI4685" s="170"/>
      <c r="CBJ4685" s="170"/>
      <c r="CBK4685" s="170"/>
      <c r="CBL4685" s="170"/>
      <c r="CBM4685" s="170"/>
      <c r="CBN4685" s="170"/>
      <c r="CBO4685" s="170"/>
      <c r="CBP4685" s="170"/>
      <c r="CBQ4685" s="170"/>
      <c r="CBR4685" s="170"/>
      <c r="CBS4685" s="170"/>
      <c r="CBT4685" s="170"/>
      <c r="CBU4685" s="170"/>
      <c r="CBV4685" s="170"/>
      <c r="CBW4685" s="170"/>
      <c r="CBX4685" s="170"/>
      <c r="CBY4685" s="170"/>
      <c r="CBZ4685" s="170"/>
      <c r="CCA4685" s="170"/>
      <c r="CCB4685" s="170"/>
      <c r="CCC4685" s="170"/>
      <c r="CCD4685" s="170"/>
      <c r="CCE4685" s="170"/>
      <c r="CCF4685" s="170"/>
      <c r="CCG4685" s="170"/>
      <c r="CCH4685" s="170"/>
      <c r="CCI4685" s="170"/>
      <c r="CCJ4685" s="170"/>
      <c r="CCK4685" s="170"/>
      <c r="CCL4685" s="170"/>
      <c r="CCM4685" s="170"/>
      <c r="CCN4685" s="170"/>
      <c r="CCO4685" s="170"/>
      <c r="CCP4685" s="170"/>
      <c r="CCQ4685" s="170"/>
      <c r="CCR4685" s="170"/>
      <c r="CCS4685" s="170"/>
      <c r="CCT4685" s="170"/>
      <c r="CCU4685" s="170"/>
      <c r="CCV4685" s="170"/>
      <c r="CCW4685" s="170"/>
      <c r="CCX4685" s="170"/>
      <c r="CCY4685" s="170"/>
      <c r="CCZ4685" s="170"/>
      <c r="CDA4685" s="170"/>
      <c r="CDB4685" s="170"/>
      <c r="CDC4685" s="170"/>
      <c r="CDD4685" s="170"/>
      <c r="CDE4685" s="170"/>
      <c r="CDF4685" s="170"/>
      <c r="CDG4685" s="170"/>
      <c r="CDH4685" s="170"/>
      <c r="CDI4685" s="170"/>
      <c r="CDJ4685" s="170"/>
      <c r="CDK4685" s="170"/>
      <c r="CDL4685" s="170"/>
      <c r="CDM4685" s="170"/>
      <c r="CDN4685" s="170"/>
      <c r="CDO4685" s="170"/>
      <c r="CDP4685" s="170"/>
      <c r="CDQ4685" s="170"/>
      <c r="CDR4685" s="170"/>
      <c r="CDS4685" s="170"/>
      <c r="CDT4685" s="170"/>
      <c r="CDU4685" s="170"/>
      <c r="CDV4685" s="170"/>
      <c r="CDW4685" s="170"/>
      <c r="CDX4685" s="170"/>
      <c r="CDY4685" s="170"/>
      <c r="CDZ4685" s="170"/>
      <c r="CEA4685" s="170"/>
      <c r="CEB4685" s="170"/>
      <c r="CEC4685" s="170"/>
      <c r="CED4685" s="170"/>
      <c r="CEE4685" s="170"/>
      <c r="CEF4685" s="170"/>
      <c r="CEG4685" s="170"/>
      <c r="CEH4685" s="170"/>
      <c r="CEI4685" s="170"/>
      <c r="CEJ4685" s="170"/>
      <c r="CEK4685" s="170"/>
      <c r="CEL4685" s="170"/>
      <c r="CEM4685" s="170"/>
      <c r="CEN4685" s="170"/>
      <c r="CEO4685" s="170"/>
      <c r="CEP4685" s="170"/>
      <c r="CEQ4685" s="170"/>
      <c r="CER4685" s="170"/>
      <c r="CES4685" s="170"/>
      <c r="CET4685" s="170"/>
      <c r="CEU4685" s="170"/>
      <c r="CEV4685" s="170"/>
      <c r="CEW4685" s="170"/>
      <c r="CEX4685" s="170"/>
      <c r="CEY4685" s="170"/>
      <c r="CEZ4685" s="170"/>
      <c r="CFA4685" s="170"/>
      <c r="CFB4685" s="170"/>
      <c r="CFC4685" s="170"/>
      <c r="CFD4685" s="170"/>
      <c r="CFE4685" s="170"/>
      <c r="CFF4685" s="170"/>
      <c r="CFG4685" s="170"/>
      <c r="CFH4685" s="170"/>
      <c r="CFI4685" s="170"/>
      <c r="CFJ4685" s="170"/>
      <c r="CFK4685" s="170"/>
      <c r="CFL4685" s="170"/>
      <c r="CFM4685" s="170"/>
      <c r="CFN4685" s="170"/>
      <c r="CFO4685" s="170"/>
      <c r="CFP4685" s="170"/>
      <c r="CFQ4685" s="170"/>
      <c r="CFR4685" s="170"/>
      <c r="CFS4685" s="170"/>
      <c r="CFT4685" s="170"/>
      <c r="CFU4685" s="170"/>
      <c r="CFV4685" s="170"/>
      <c r="CFW4685" s="170"/>
      <c r="CFX4685" s="170"/>
      <c r="CFY4685" s="170"/>
      <c r="CFZ4685" s="170"/>
      <c r="CGA4685" s="170"/>
      <c r="CGB4685" s="170"/>
      <c r="CGC4685" s="170"/>
      <c r="CGD4685" s="170"/>
      <c r="CGE4685" s="170"/>
      <c r="CGF4685" s="170"/>
      <c r="CGG4685" s="170"/>
      <c r="CGH4685" s="170"/>
      <c r="CGI4685" s="170"/>
      <c r="CGJ4685" s="170"/>
      <c r="CGK4685" s="170"/>
      <c r="CGL4685" s="170"/>
      <c r="CGM4685" s="170"/>
      <c r="CGN4685" s="170"/>
      <c r="CGO4685" s="170"/>
      <c r="CGP4685" s="170"/>
      <c r="CGQ4685" s="170"/>
      <c r="CGR4685" s="170"/>
      <c r="CGS4685" s="170"/>
      <c r="CGT4685" s="170"/>
      <c r="CGU4685" s="170"/>
      <c r="CGV4685" s="170"/>
      <c r="CGW4685" s="170"/>
      <c r="CGX4685" s="170"/>
      <c r="CGY4685" s="170"/>
      <c r="CGZ4685" s="170"/>
      <c r="CHA4685" s="170"/>
      <c r="CHB4685" s="170"/>
      <c r="CHC4685" s="170"/>
      <c r="CHD4685" s="170"/>
      <c r="CHE4685" s="170"/>
      <c r="CHF4685" s="170"/>
      <c r="CHG4685" s="170"/>
      <c r="CHH4685" s="170"/>
      <c r="CHI4685" s="170"/>
      <c r="CHJ4685" s="170"/>
      <c r="CHK4685" s="170"/>
      <c r="CHL4685" s="170"/>
      <c r="CHM4685" s="170"/>
      <c r="CHN4685" s="170"/>
      <c r="CHO4685" s="170"/>
      <c r="CHP4685" s="170"/>
      <c r="CHQ4685" s="170"/>
      <c r="CHR4685" s="170"/>
      <c r="CHS4685" s="170"/>
      <c r="CHT4685" s="170"/>
      <c r="CHU4685" s="170"/>
      <c r="CHV4685" s="170"/>
      <c r="CHW4685" s="170"/>
      <c r="CHX4685" s="170"/>
      <c r="CHY4685" s="170"/>
      <c r="CHZ4685" s="170"/>
      <c r="CIA4685" s="170"/>
      <c r="CIB4685" s="170"/>
      <c r="CIC4685" s="170"/>
      <c r="CID4685" s="170"/>
      <c r="CIE4685" s="170"/>
      <c r="CIF4685" s="170"/>
      <c r="CIG4685" s="170"/>
      <c r="CIH4685" s="170"/>
      <c r="CII4685" s="170"/>
      <c r="CIJ4685" s="170"/>
      <c r="CIK4685" s="170"/>
      <c r="CIL4685" s="170"/>
      <c r="CIM4685" s="170"/>
      <c r="CIN4685" s="170"/>
      <c r="CIO4685" s="170"/>
      <c r="CIP4685" s="170"/>
      <c r="CIQ4685" s="170"/>
      <c r="CIR4685" s="170"/>
      <c r="CIS4685" s="170"/>
      <c r="CIT4685" s="170"/>
      <c r="CIU4685" s="170"/>
      <c r="CIV4685" s="170"/>
      <c r="CIW4685" s="170"/>
      <c r="CIX4685" s="170"/>
      <c r="CIY4685" s="170"/>
      <c r="CIZ4685" s="170"/>
      <c r="CJA4685" s="170"/>
      <c r="CJB4685" s="170"/>
      <c r="CJC4685" s="170"/>
      <c r="CJD4685" s="170"/>
      <c r="CJE4685" s="170"/>
      <c r="CJF4685" s="170"/>
      <c r="CJG4685" s="170"/>
      <c r="CJH4685" s="170"/>
      <c r="CJI4685" s="170"/>
      <c r="CJJ4685" s="170"/>
      <c r="CJK4685" s="170"/>
      <c r="CJL4685" s="170"/>
      <c r="CJM4685" s="170"/>
      <c r="CJN4685" s="170"/>
      <c r="CJO4685" s="170"/>
      <c r="CJP4685" s="170"/>
      <c r="CJQ4685" s="170"/>
      <c r="CJR4685" s="170"/>
      <c r="CJS4685" s="170"/>
      <c r="CJT4685" s="170"/>
      <c r="CJU4685" s="170"/>
      <c r="CJV4685" s="170"/>
      <c r="CJW4685" s="170"/>
      <c r="CJX4685" s="170"/>
      <c r="CJY4685" s="170"/>
      <c r="CJZ4685" s="170"/>
      <c r="CKA4685" s="170"/>
      <c r="CKB4685" s="170"/>
      <c r="CKC4685" s="170"/>
      <c r="CKD4685" s="170"/>
      <c r="CKE4685" s="170"/>
      <c r="CKF4685" s="170"/>
      <c r="CKG4685" s="170"/>
      <c r="CKH4685" s="170"/>
      <c r="CKI4685" s="170"/>
      <c r="CKJ4685" s="170"/>
      <c r="CKK4685" s="170"/>
      <c r="CKL4685" s="170"/>
      <c r="CKM4685" s="170"/>
      <c r="CKN4685" s="170"/>
      <c r="CKO4685" s="170"/>
      <c r="CKP4685" s="170"/>
      <c r="CKQ4685" s="170"/>
      <c r="CKR4685" s="170"/>
      <c r="CKS4685" s="170"/>
      <c r="CKT4685" s="170"/>
      <c r="CKU4685" s="170"/>
      <c r="CKV4685" s="170"/>
      <c r="CKW4685" s="170"/>
      <c r="CKX4685" s="170"/>
      <c r="CKY4685" s="170"/>
      <c r="CKZ4685" s="170"/>
      <c r="CLA4685" s="170"/>
      <c r="CLB4685" s="170"/>
      <c r="CLC4685" s="170"/>
      <c r="CLD4685" s="170"/>
      <c r="CLE4685" s="170"/>
      <c r="CLF4685" s="170"/>
      <c r="CLG4685" s="170"/>
      <c r="CLH4685" s="170"/>
      <c r="CLI4685" s="170"/>
      <c r="CLJ4685" s="170"/>
      <c r="CLK4685" s="170"/>
      <c r="CLL4685" s="170"/>
      <c r="CLM4685" s="170"/>
      <c r="CLN4685" s="170"/>
      <c r="CLO4685" s="170"/>
      <c r="CLP4685" s="170"/>
      <c r="CLQ4685" s="170"/>
      <c r="CLR4685" s="170"/>
      <c r="CLS4685" s="170"/>
      <c r="CLT4685" s="170"/>
      <c r="CLU4685" s="170"/>
      <c r="CLV4685" s="170"/>
      <c r="CLW4685" s="170"/>
      <c r="CLX4685" s="170"/>
      <c r="CLY4685" s="170"/>
      <c r="CLZ4685" s="170"/>
      <c r="CMA4685" s="170"/>
      <c r="CMB4685" s="170"/>
      <c r="CMC4685" s="170"/>
      <c r="CMD4685" s="170"/>
      <c r="CME4685" s="170"/>
      <c r="CMF4685" s="170"/>
      <c r="CMG4685" s="170"/>
      <c r="CMH4685" s="170"/>
      <c r="CMI4685" s="170"/>
      <c r="CMJ4685" s="170"/>
      <c r="CMK4685" s="170"/>
      <c r="CML4685" s="170"/>
      <c r="CMM4685" s="170"/>
      <c r="CMN4685" s="170"/>
      <c r="CMO4685" s="170"/>
      <c r="CMP4685" s="170"/>
      <c r="CMQ4685" s="170"/>
      <c r="CMR4685" s="170"/>
      <c r="CMS4685" s="170"/>
      <c r="CMT4685" s="170"/>
      <c r="CMU4685" s="170"/>
      <c r="CMV4685" s="170"/>
      <c r="CMW4685" s="170"/>
      <c r="CMX4685" s="170"/>
      <c r="CMY4685" s="170"/>
      <c r="CMZ4685" s="170"/>
      <c r="CNA4685" s="170"/>
      <c r="CNB4685" s="170"/>
      <c r="CNC4685" s="170"/>
      <c r="CND4685" s="170"/>
      <c r="CNE4685" s="170"/>
      <c r="CNF4685" s="170"/>
      <c r="CNG4685" s="170"/>
      <c r="CNH4685" s="170"/>
      <c r="CNI4685" s="170"/>
      <c r="CNJ4685" s="170"/>
      <c r="CNK4685" s="170"/>
      <c r="CNL4685" s="170"/>
      <c r="CNM4685" s="170"/>
      <c r="CNN4685" s="170"/>
      <c r="CNO4685" s="170"/>
      <c r="CNP4685" s="170"/>
      <c r="CNQ4685" s="170"/>
      <c r="CNR4685" s="170"/>
      <c r="CNS4685" s="170"/>
      <c r="CNT4685" s="170"/>
      <c r="CNU4685" s="170"/>
      <c r="CNV4685" s="170"/>
      <c r="CNW4685" s="170"/>
      <c r="CNX4685" s="170"/>
      <c r="CNY4685" s="170"/>
      <c r="CNZ4685" s="170"/>
      <c r="COA4685" s="170"/>
      <c r="COB4685" s="170"/>
      <c r="COC4685" s="170"/>
      <c r="COD4685" s="170"/>
      <c r="COE4685" s="170"/>
      <c r="COF4685" s="170"/>
      <c r="COG4685" s="170"/>
      <c r="COH4685" s="170"/>
      <c r="COI4685" s="170"/>
      <c r="COJ4685" s="170"/>
      <c r="COK4685" s="170"/>
      <c r="COL4685" s="170"/>
      <c r="COM4685" s="170"/>
      <c r="CON4685" s="170"/>
      <c r="COO4685" s="170"/>
      <c r="COP4685" s="170"/>
      <c r="COQ4685" s="170"/>
      <c r="COR4685" s="170"/>
      <c r="COS4685" s="170"/>
      <c r="COT4685" s="170"/>
      <c r="COU4685" s="170"/>
      <c r="COV4685" s="170"/>
      <c r="COW4685" s="170"/>
      <c r="COX4685" s="170"/>
      <c r="COY4685" s="170"/>
      <c r="COZ4685" s="170"/>
      <c r="CPA4685" s="170"/>
      <c r="CPB4685" s="170"/>
      <c r="CPC4685" s="170"/>
      <c r="CPD4685" s="170"/>
      <c r="CPE4685" s="170"/>
      <c r="CPF4685" s="170"/>
      <c r="CPG4685" s="170"/>
      <c r="CPH4685" s="170"/>
      <c r="CPI4685" s="170"/>
      <c r="CPJ4685" s="170"/>
      <c r="CPK4685" s="170"/>
      <c r="CPL4685" s="170"/>
      <c r="CPM4685" s="170"/>
      <c r="CPN4685" s="170"/>
      <c r="CPO4685" s="170"/>
      <c r="CPP4685" s="170"/>
      <c r="CPQ4685" s="170"/>
      <c r="CPR4685" s="170"/>
      <c r="CPS4685" s="170"/>
      <c r="CPT4685" s="170"/>
      <c r="CPU4685" s="170"/>
      <c r="CPV4685" s="170"/>
      <c r="CPW4685" s="170"/>
      <c r="CPX4685" s="170"/>
      <c r="CPY4685" s="170"/>
      <c r="CPZ4685" s="170"/>
      <c r="CQA4685" s="170"/>
      <c r="CQB4685" s="170"/>
      <c r="CQC4685" s="170"/>
      <c r="CQD4685" s="170"/>
      <c r="CQE4685" s="170"/>
      <c r="CQF4685" s="170"/>
      <c r="CQG4685" s="170"/>
      <c r="CQH4685" s="170"/>
      <c r="CQI4685" s="170"/>
      <c r="CQJ4685" s="170"/>
      <c r="CQK4685" s="170"/>
      <c r="CQL4685" s="170"/>
      <c r="CQM4685" s="170"/>
      <c r="CQN4685" s="170"/>
      <c r="CQO4685" s="170"/>
      <c r="CQP4685" s="170"/>
      <c r="CQQ4685" s="170"/>
      <c r="CQR4685" s="170"/>
      <c r="CQS4685" s="170"/>
      <c r="CQT4685" s="170"/>
      <c r="CQU4685" s="170"/>
      <c r="CQV4685" s="170"/>
      <c r="CQW4685" s="170"/>
      <c r="CQX4685" s="170"/>
      <c r="CQY4685" s="170"/>
      <c r="CQZ4685" s="170"/>
      <c r="CRA4685" s="170"/>
      <c r="CRB4685" s="170"/>
      <c r="CRC4685" s="170"/>
      <c r="CRD4685" s="170"/>
      <c r="CRE4685" s="170"/>
      <c r="CRF4685" s="170"/>
      <c r="CRG4685" s="170"/>
      <c r="CRH4685" s="170"/>
      <c r="CRI4685" s="170"/>
      <c r="CRJ4685" s="170"/>
      <c r="CRK4685" s="170"/>
      <c r="CRL4685" s="170"/>
      <c r="CRM4685" s="170"/>
      <c r="CRN4685" s="170"/>
      <c r="CRO4685" s="170"/>
      <c r="CRP4685" s="170"/>
      <c r="CRQ4685" s="170"/>
      <c r="CRR4685" s="170"/>
      <c r="CRS4685" s="170"/>
      <c r="CRT4685" s="170"/>
      <c r="CRU4685" s="170"/>
      <c r="CRV4685" s="170"/>
      <c r="CRW4685" s="170"/>
      <c r="CRX4685" s="170"/>
      <c r="CRY4685" s="170"/>
      <c r="CRZ4685" s="170"/>
      <c r="CSA4685" s="170"/>
      <c r="CSB4685" s="170"/>
      <c r="CSC4685" s="170"/>
      <c r="CSD4685" s="170"/>
      <c r="CSE4685" s="170"/>
      <c r="CSF4685" s="170"/>
      <c r="CSG4685" s="170"/>
      <c r="CSH4685" s="170"/>
      <c r="CSI4685" s="170"/>
      <c r="CSJ4685" s="170"/>
      <c r="CSK4685" s="170"/>
      <c r="CSL4685" s="170"/>
      <c r="CSM4685" s="170"/>
      <c r="CSN4685" s="170"/>
      <c r="CSO4685" s="170"/>
      <c r="CSP4685" s="170"/>
      <c r="CSQ4685" s="170"/>
      <c r="CSR4685" s="170"/>
      <c r="CSS4685" s="170"/>
      <c r="CST4685" s="170"/>
      <c r="CSU4685" s="170"/>
      <c r="CSV4685" s="170"/>
      <c r="CSW4685" s="170"/>
      <c r="CSX4685" s="170"/>
      <c r="CSY4685" s="170"/>
      <c r="CSZ4685" s="170"/>
      <c r="CTA4685" s="170"/>
      <c r="CTB4685" s="170"/>
      <c r="CTC4685" s="170"/>
      <c r="CTD4685" s="170"/>
      <c r="CTE4685" s="170"/>
      <c r="CTF4685" s="170"/>
      <c r="CTG4685" s="170"/>
      <c r="CTH4685" s="170"/>
      <c r="CTI4685" s="170"/>
      <c r="CTJ4685" s="170"/>
      <c r="CTK4685" s="170"/>
      <c r="CTL4685" s="170"/>
      <c r="CTM4685" s="170"/>
      <c r="CTN4685" s="170"/>
      <c r="CTO4685" s="170"/>
      <c r="CTP4685" s="170"/>
      <c r="CTQ4685" s="170"/>
      <c r="CTR4685" s="170"/>
      <c r="CTS4685" s="170"/>
      <c r="CTT4685" s="170"/>
      <c r="CTU4685" s="170"/>
      <c r="CTV4685" s="170"/>
      <c r="CTW4685" s="170"/>
      <c r="CTX4685" s="170"/>
      <c r="CTY4685" s="170"/>
      <c r="CTZ4685" s="170"/>
      <c r="CUA4685" s="170"/>
      <c r="CUB4685" s="170"/>
      <c r="CUC4685" s="170"/>
      <c r="CUD4685" s="170"/>
      <c r="CUE4685" s="170"/>
      <c r="CUF4685" s="170"/>
      <c r="CUG4685" s="170"/>
      <c r="CUH4685" s="170"/>
      <c r="CUI4685" s="170"/>
      <c r="CUJ4685" s="170"/>
      <c r="CUK4685" s="170"/>
      <c r="CUL4685" s="170"/>
      <c r="CUM4685" s="170"/>
      <c r="CUN4685" s="170"/>
      <c r="CUO4685" s="170"/>
      <c r="CUP4685" s="170"/>
      <c r="CUQ4685" s="170"/>
      <c r="CUR4685" s="170"/>
      <c r="CUS4685" s="170"/>
      <c r="CUT4685" s="170"/>
      <c r="CUU4685" s="170"/>
      <c r="CUV4685" s="170"/>
      <c r="CUW4685" s="170"/>
      <c r="CUX4685" s="170"/>
      <c r="CUY4685" s="170"/>
      <c r="CUZ4685" s="170"/>
      <c r="CVA4685" s="170"/>
      <c r="CVB4685" s="170"/>
      <c r="CVC4685" s="170"/>
      <c r="CVD4685" s="170"/>
      <c r="CVE4685" s="170"/>
      <c r="CVF4685" s="170"/>
      <c r="CVG4685" s="170"/>
      <c r="CVH4685" s="170"/>
      <c r="CVI4685" s="170"/>
      <c r="CVJ4685" s="170"/>
      <c r="CVK4685" s="170"/>
      <c r="CVL4685" s="170"/>
      <c r="CVM4685" s="170"/>
      <c r="CVN4685" s="170"/>
      <c r="CVO4685" s="170"/>
      <c r="CVP4685" s="170"/>
      <c r="CVQ4685" s="170"/>
      <c r="CVR4685" s="170"/>
      <c r="CVS4685" s="170"/>
      <c r="CVT4685" s="170"/>
      <c r="CVU4685" s="170"/>
      <c r="CVV4685" s="170"/>
      <c r="CVW4685" s="170"/>
      <c r="CVX4685" s="170"/>
      <c r="CVY4685" s="170"/>
      <c r="CVZ4685" s="170"/>
      <c r="CWA4685" s="170"/>
      <c r="CWB4685" s="170"/>
      <c r="CWC4685" s="170"/>
      <c r="CWD4685" s="170"/>
      <c r="CWE4685" s="170"/>
      <c r="CWF4685" s="170"/>
      <c r="CWG4685" s="170"/>
      <c r="CWH4685" s="170"/>
      <c r="CWI4685" s="170"/>
      <c r="CWJ4685" s="170"/>
      <c r="CWK4685" s="170"/>
      <c r="CWL4685" s="170"/>
      <c r="CWM4685" s="170"/>
      <c r="CWN4685" s="170"/>
      <c r="CWO4685" s="170"/>
      <c r="CWP4685" s="170"/>
      <c r="CWQ4685" s="170"/>
      <c r="CWR4685" s="170"/>
      <c r="CWS4685" s="170"/>
      <c r="CWT4685" s="170"/>
      <c r="CWU4685" s="170"/>
      <c r="CWV4685" s="170"/>
      <c r="CWW4685" s="170"/>
      <c r="CWX4685" s="170"/>
      <c r="CWY4685" s="170"/>
      <c r="CWZ4685" s="170"/>
      <c r="CXA4685" s="170"/>
      <c r="CXB4685" s="170"/>
      <c r="CXC4685" s="170"/>
      <c r="CXD4685" s="170"/>
      <c r="CXE4685" s="170"/>
      <c r="CXF4685" s="170"/>
      <c r="CXG4685" s="170"/>
      <c r="CXH4685" s="170"/>
      <c r="CXI4685" s="170"/>
      <c r="CXJ4685" s="170"/>
      <c r="CXK4685" s="170"/>
      <c r="CXL4685" s="170"/>
      <c r="CXM4685" s="170"/>
      <c r="CXN4685" s="170"/>
      <c r="CXO4685" s="170"/>
      <c r="CXP4685" s="170"/>
      <c r="CXQ4685" s="170"/>
      <c r="CXR4685" s="170"/>
      <c r="CXS4685" s="170"/>
      <c r="CXT4685" s="170"/>
      <c r="CXU4685" s="170"/>
      <c r="CXV4685" s="170"/>
      <c r="CXW4685" s="170"/>
      <c r="CXX4685" s="170"/>
      <c r="CXY4685" s="170"/>
      <c r="CXZ4685" s="170"/>
      <c r="CYA4685" s="170"/>
      <c r="CYB4685" s="170"/>
      <c r="CYC4685" s="170"/>
      <c r="CYD4685" s="170"/>
      <c r="CYE4685" s="170"/>
      <c r="CYF4685" s="170"/>
      <c r="CYG4685" s="170"/>
      <c r="CYH4685" s="170"/>
      <c r="CYI4685" s="170"/>
      <c r="CYJ4685" s="170"/>
      <c r="CYK4685" s="170"/>
      <c r="CYL4685" s="170"/>
      <c r="CYM4685" s="170"/>
      <c r="CYN4685" s="170"/>
      <c r="CYO4685" s="170"/>
      <c r="CYP4685" s="170"/>
      <c r="CYQ4685" s="170"/>
      <c r="CYR4685" s="170"/>
      <c r="CYS4685" s="170"/>
      <c r="CYT4685" s="170"/>
      <c r="CYU4685" s="170"/>
      <c r="CYV4685" s="170"/>
      <c r="CYW4685" s="170"/>
      <c r="CYX4685" s="170"/>
      <c r="CYY4685" s="170"/>
      <c r="CYZ4685" s="170"/>
      <c r="CZA4685" s="170"/>
      <c r="CZB4685" s="170"/>
      <c r="CZC4685" s="170"/>
      <c r="CZD4685" s="170"/>
      <c r="CZE4685" s="170"/>
      <c r="CZF4685" s="170"/>
      <c r="CZG4685" s="170"/>
      <c r="CZH4685" s="170"/>
      <c r="CZI4685" s="170"/>
      <c r="CZJ4685" s="170"/>
      <c r="CZK4685" s="170"/>
      <c r="CZL4685" s="170"/>
      <c r="CZM4685" s="170"/>
      <c r="CZN4685" s="170"/>
      <c r="CZO4685" s="170"/>
      <c r="CZP4685" s="170"/>
      <c r="CZQ4685" s="170"/>
      <c r="CZR4685" s="170"/>
      <c r="CZS4685" s="170"/>
      <c r="CZT4685" s="170"/>
      <c r="CZU4685" s="170"/>
      <c r="CZV4685" s="170"/>
      <c r="CZW4685" s="170"/>
      <c r="CZX4685" s="170"/>
      <c r="CZY4685" s="170"/>
      <c r="CZZ4685" s="170"/>
      <c r="DAA4685" s="170"/>
      <c r="DAB4685" s="170"/>
      <c r="DAC4685" s="170"/>
      <c r="DAD4685" s="170"/>
      <c r="DAE4685" s="170"/>
      <c r="DAF4685" s="170"/>
      <c r="DAG4685" s="170"/>
      <c r="DAH4685" s="170"/>
      <c r="DAI4685" s="170"/>
      <c r="DAJ4685" s="170"/>
      <c r="DAK4685" s="170"/>
      <c r="DAL4685" s="170"/>
      <c r="DAM4685" s="170"/>
      <c r="DAN4685" s="170"/>
      <c r="DAO4685" s="170"/>
      <c r="DAP4685" s="170"/>
      <c r="DAQ4685" s="170"/>
      <c r="DAR4685" s="170"/>
      <c r="DAS4685" s="170"/>
      <c r="DAT4685" s="170"/>
      <c r="DAU4685" s="170"/>
      <c r="DAV4685" s="170"/>
      <c r="DAW4685" s="170"/>
      <c r="DAX4685" s="170"/>
      <c r="DAY4685" s="170"/>
      <c r="DAZ4685" s="170"/>
      <c r="DBA4685" s="170"/>
      <c r="DBB4685" s="170"/>
      <c r="DBC4685" s="170"/>
      <c r="DBD4685" s="170"/>
      <c r="DBE4685" s="170"/>
      <c r="DBF4685" s="170"/>
      <c r="DBG4685" s="170"/>
      <c r="DBH4685" s="170"/>
      <c r="DBI4685" s="170"/>
      <c r="DBJ4685" s="170"/>
      <c r="DBK4685" s="170"/>
      <c r="DBL4685" s="170"/>
      <c r="DBM4685" s="170"/>
      <c r="DBN4685" s="170"/>
      <c r="DBO4685" s="170"/>
      <c r="DBP4685" s="170"/>
      <c r="DBQ4685" s="170"/>
      <c r="DBR4685" s="170"/>
      <c r="DBS4685" s="170"/>
      <c r="DBT4685" s="170"/>
      <c r="DBU4685" s="170"/>
      <c r="DBV4685" s="170"/>
      <c r="DBW4685" s="170"/>
      <c r="DBX4685" s="170"/>
      <c r="DBY4685" s="170"/>
      <c r="DBZ4685" s="170"/>
      <c r="DCA4685" s="170"/>
      <c r="DCB4685" s="170"/>
      <c r="DCC4685" s="170"/>
      <c r="DCD4685" s="170"/>
      <c r="DCE4685" s="170"/>
      <c r="DCF4685" s="170"/>
      <c r="DCG4685" s="170"/>
      <c r="DCH4685" s="170"/>
      <c r="DCI4685" s="170"/>
      <c r="DCJ4685" s="170"/>
      <c r="DCK4685" s="170"/>
      <c r="DCL4685" s="170"/>
      <c r="DCM4685" s="170"/>
      <c r="DCN4685" s="170"/>
      <c r="DCO4685" s="170"/>
      <c r="DCP4685" s="170"/>
      <c r="DCQ4685" s="170"/>
      <c r="DCR4685" s="170"/>
      <c r="DCS4685" s="170"/>
      <c r="DCT4685" s="170"/>
      <c r="DCU4685" s="170"/>
      <c r="DCV4685" s="170"/>
      <c r="DCW4685" s="170"/>
      <c r="DCX4685" s="170"/>
      <c r="DCY4685" s="170"/>
      <c r="DCZ4685" s="170"/>
      <c r="DDA4685" s="170"/>
      <c r="DDB4685" s="170"/>
      <c r="DDC4685" s="170"/>
      <c r="DDD4685" s="170"/>
      <c r="DDE4685" s="170"/>
      <c r="DDF4685" s="170"/>
      <c r="DDG4685" s="170"/>
      <c r="DDH4685" s="170"/>
      <c r="DDI4685" s="170"/>
      <c r="DDJ4685" s="170"/>
      <c r="DDK4685" s="170"/>
      <c r="DDL4685" s="170"/>
      <c r="DDM4685" s="170"/>
      <c r="DDN4685" s="170"/>
      <c r="DDO4685" s="170"/>
      <c r="DDP4685" s="170"/>
      <c r="DDQ4685" s="170"/>
      <c r="DDR4685" s="170"/>
      <c r="DDS4685" s="170"/>
      <c r="DDT4685" s="170"/>
      <c r="DDU4685" s="170"/>
      <c r="DDV4685" s="170"/>
      <c r="DDW4685" s="170"/>
      <c r="DDX4685" s="170"/>
      <c r="DDY4685" s="170"/>
      <c r="DDZ4685" s="170"/>
      <c r="DEA4685" s="170"/>
      <c r="DEB4685" s="170"/>
      <c r="DEC4685" s="170"/>
      <c r="DED4685" s="170"/>
      <c r="DEE4685" s="170"/>
      <c r="DEF4685" s="170"/>
      <c r="DEG4685" s="170"/>
      <c r="DEH4685" s="170"/>
      <c r="DEI4685" s="170"/>
      <c r="DEJ4685" s="170"/>
      <c r="DEK4685" s="170"/>
      <c r="DEL4685" s="170"/>
      <c r="DEM4685" s="170"/>
      <c r="DEN4685" s="170"/>
      <c r="DEO4685" s="170"/>
      <c r="DEP4685" s="170"/>
      <c r="DEQ4685" s="170"/>
      <c r="DER4685" s="170"/>
      <c r="DES4685" s="170"/>
      <c r="DET4685" s="170"/>
      <c r="DEU4685" s="170"/>
      <c r="DEV4685" s="170"/>
      <c r="DEW4685" s="170"/>
      <c r="DEX4685" s="170"/>
      <c r="DEY4685" s="170"/>
      <c r="DEZ4685" s="170"/>
      <c r="DFA4685" s="170"/>
      <c r="DFB4685" s="170"/>
      <c r="DFC4685" s="170"/>
      <c r="DFD4685" s="170"/>
      <c r="DFE4685" s="170"/>
      <c r="DFF4685" s="170"/>
      <c r="DFG4685" s="170"/>
      <c r="DFH4685" s="170"/>
      <c r="DFI4685" s="170"/>
      <c r="DFJ4685" s="170"/>
      <c r="DFK4685" s="170"/>
      <c r="DFL4685" s="170"/>
      <c r="DFM4685" s="170"/>
      <c r="DFN4685" s="170"/>
      <c r="DFO4685" s="170"/>
      <c r="DFP4685" s="170"/>
      <c r="DFQ4685" s="170"/>
      <c r="DFR4685" s="170"/>
      <c r="DFS4685" s="170"/>
      <c r="DFT4685" s="170"/>
      <c r="DFU4685" s="170"/>
      <c r="DFV4685" s="170"/>
      <c r="DFW4685" s="170"/>
      <c r="DFX4685" s="170"/>
      <c r="DFY4685" s="170"/>
      <c r="DFZ4685" s="170"/>
      <c r="DGA4685" s="170"/>
      <c r="DGB4685" s="170"/>
      <c r="DGC4685" s="170"/>
      <c r="DGD4685" s="170"/>
      <c r="DGE4685" s="170"/>
      <c r="DGF4685" s="170"/>
      <c r="DGG4685" s="170"/>
      <c r="DGH4685" s="170"/>
      <c r="DGI4685" s="170"/>
      <c r="DGJ4685" s="170"/>
      <c r="DGK4685" s="170"/>
      <c r="DGL4685" s="170"/>
      <c r="DGM4685" s="170"/>
      <c r="DGN4685" s="170"/>
      <c r="DGO4685" s="170"/>
      <c r="DGP4685" s="170"/>
      <c r="DGQ4685" s="170"/>
      <c r="DGR4685" s="170"/>
      <c r="DGS4685" s="170"/>
      <c r="DGT4685" s="170"/>
      <c r="DGU4685" s="170"/>
      <c r="DGV4685" s="170"/>
      <c r="DGW4685" s="170"/>
      <c r="DGX4685" s="170"/>
      <c r="DGY4685" s="170"/>
      <c r="DGZ4685" s="170"/>
      <c r="DHA4685" s="170"/>
      <c r="DHB4685" s="170"/>
      <c r="DHC4685" s="170"/>
      <c r="DHD4685" s="170"/>
      <c r="DHE4685" s="170"/>
      <c r="DHF4685" s="170"/>
      <c r="DHG4685" s="170"/>
      <c r="DHH4685" s="170"/>
      <c r="DHI4685" s="170"/>
      <c r="DHJ4685" s="170"/>
      <c r="DHK4685" s="170"/>
      <c r="DHL4685" s="170"/>
      <c r="DHM4685" s="170"/>
      <c r="DHN4685" s="170"/>
      <c r="DHO4685" s="170"/>
      <c r="DHP4685" s="170"/>
      <c r="DHQ4685" s="170"/>
      <c r="DHR4685" s="170"/>
      <c r="DHS4685" s="170"/>
      <c r="DHT4685" s="170"/>
      <c r="DHU4685" s="170"/>
      <c r="DHV4685" s="170"/>
      <c r="DHW4685" s="170"/>
      <c r="DHX4685" s="170"/>
      <c r="DHY4685" s="170"/>
      <c r="DHZ4685" s="170"/>
      <c r="DIA4685" s="170"/>
      <c r="DIB4685" s="170"/>
      <c r="DIC4685" s="170"/>
      <c r="DID4685" s="170"/>
      <c r="DIE4685" s="170"/>
      <c r="DIF4685" s="170"/>
      <c r="DIG4685" s="170"/>
      <c r="DIH4685" s="170"/>
      <c r="DII4685" s="170"/>
      <c r="DIJ4685" s="170"/>
      <c r="DIK4685" s="170"/>
      <c r="DIL4685" s="170"/>
      <c r="DIM4685" s="170"/>
      <c r="DIN4685" s="170"/>
      <c r="DIO4685" s="170"/>
      <c r="DIP4685" s="170"/>
      <c r="DIQ4685" s="170"/>
      <c r="DIR4685" s="170"/>
      <c r="DIS4685" s="170"/>
      <c r="DIT4685" s="170"/>
      <c r="DIU4685" s="170"/>
      <c r="DIV4685" s="170"/>
      <c r="DIW4685" s="170"/>
      <c r="DIX4685" s="170"/>
      <c r="DIY4685" s="170"/>
      <c r="DIZ4685" s="170"/>
      <c r="DJA4685" s="170"/>
      <c r="DJB4685" s="170"/>
      <c r="DJC4685" s="170"/>
      <c r="DJD4685" s="170"/>
      <c r="DJE4685" s="170"/>
      <c r="DJF4685" s="170"/>
      <c r="DJG4685" s="170"/>
      <c r="DJH4685" s="170"/>
      <c r="DJI4685" s="170"/>
      <c r="DJJ4685" s="170"/>
      <c r="DJK4685" s="170"/>
      <c r="DJL4685" s="170"/>
      <c r="DJM4685" s="170"/>
      <c r="DJN4685" s="170"/>
      <c r="DJO4685" s="170"/>
      <c r="DJP4685" s="170"/>
      <c r="DJQ4685" s="170"/>
      <c r="DJR4685" s="170"/>
      <c r="DJS4685" s="170"/>
      <c r="DJT4685" s="170"/>
      <c r="DJU4685" s="170"/>
      <c r="DJV4685" s="170"/>
      <c r="DJW4685" s="170"/>
      <c r="DJX4685" s="170"/>
      <c r="DJY4685" s="170"/>
      <c r="DJZ4685" s="170"/>
      <c r="DKA4685" s="170"/>
      <c r="DKB4685" s="170"/>
      <c r="DKC4685" s="170"/>
      <c r="DKD4685" s="170"/>
      <c r="DKE4685" s="170"/>
      <c r="DKF4685" s="170"/>
      <c r="DKG4685" s="170"/>
      <c r="DKH4685" s="170"/>
      <c r="DKI4685" s="170"/>
      <c r="DKJ4685" s="170"/>
      <c r="DKK4685" s="170"/>
      <c r="DKL4685" s="170"/>
      <c r="DKM4685" s="170"/>
      <c r="DKN4685" s="170"/>
      <c r="DKO4685" s="170"/>
      <c r="DKP4685" s="170"/>
      <c r="DKQ4685" s="170"/>
      <c r="DKR4685" s="170"/>
      <c r="DKS4685" s="170"/>
      <c r="DKT4685" s="170"/>
      <c r="DKU4685" s="170"/>
      <c r="DKV4685" s="170"/>
      <c r="DKW4685" s="170"/>
      <c r="DKX4685" s="170"/>
      <c r="DKY4685" s="170"/>
      <c r="DKZ4685" s="170"/>
      <c r="DLA4685" s="170"/>
      <c r="DLB4685" s="170"/>
      <c r="DLC4685" s="170"/>
      <c r="DLD4685" s="170"/>
      <c r="DLE4685" s="170"/>
      <c r="DLF4685" s="170"/>
      <c r="DLG4685" s="170"/>
      <c r="DLH4685" s="170"/>
      <c r="DLI4685" s="170"/>
      <c r="DLJ4685" s="170"/>
      <c r="DLK4685" s="170"/>
      <c r="DLL4685" s="170"/>
      <c r="DLM4685" s="170"/>
      <c r="DLN4685" s="170"/>
      <c r="DLO4685" s="170"/>
      <c r="DLP4685" s="170"/>
      <c r="DLQ4685" s="170"/>
      <c r="DLR4685" s="170"/>
      <c r="DLS4685" s="170"/>
      <c r="DLT4685" s="170"/>
      <c r="DLU4685" s="170"/>
      <c r="DLV4685" s="170"/>
      <c r="DLW4685" s="170"/>
      <c r="DLX4685" s="170"/>
      <c r="DLY4685" s="170"/>
      <c r="DLZ4685" s="170"/>
      <c r="DMA4685" s="170"/>
      <c r="DMB4685" s="170"/>
      <c r="DMC4685" s="170"/>
      <c r="DMD4685" s="170"/>
      <c r="DME4685" s="170"/>
      <c r="DMF4685" s="170"/>
      <c r="DMG4685" s="170"/>
      <c r="DMH4685" s="170"/>
      <c r="DMI4685" s="170"/>
      <c r="DMJ4685" s="170"/>
      <c r="DMK4685" s="170"/>
      <c r="DML4685" s="170"/>
      <c r="DMM4685" s="170"/>
      <c r="DMN4685" s="170"/>
      <c r="DMO4685" s="170"/>
      <c r="DMP4685" s="170"/>
      <c r="DMQ4685" s="170"/>
      <c r="DMR4685" s="170"/>
      <c r="DMS4685" s="170"/>
      <c r="DMT4685" s="170"/>
      <c r="DMU4685" s="170"/>
      <c r="DMV4685" s="170"/>
      <c r="DMW4685" s="170"/>
      <c r="DMX4685" s="170"/>
      <c r="DMY4685" s="170"/>
      <c r="DMZ4685" s="170"/>
      <c r="DNA4685" s="170"/>
      <c r="DNB4685" s="170"/>
      <c r="DNC4685" s="170"/>
      <c r="DND4685" s="170"/>
      <c r="DNE4685" s="170"/>
      <c r="DNF4685" s="170"/>
      <c r="DNG4685" s="170"/>
      <c r="DNH4685" s="170"/>
      <c r="DNI4685" s="170"/>
      <c r="DNJ4685" s="170"/>
      <c r="DNK4685" s="170"/>
      <c r="DNL4685" s="170"/>
      <c r="DNM4685" s="170"/>
      <c r="DNN4685" s="170"/>
      <c r="DNO4685" s="170"/>
      <c r="DNP4685" s="170"/>
      <c r="DNQ4685" s="170"/>
      <c r="DNR4685" s="170"/>
      <c r="DNS4685" s="170"/>
      <c r="DNT4685" s="170"/>
      <c r="DNU4685" s="170"/>
      <c r="DNV4685" s="170"/>
      <c r="DNW4685" s="170"/>
      <c r="DNX4685" s="170"/>
      <c r="DNY4685" s="170"/>
      <c r="DNZ4685" s="170"/>
      <c r="DOA4685" s="170"/>
      <c r="DOB4685" s="170"/>
      <c r="DOC4685" s="170"/>
      <c r="DOD4685" s="170"/>
      <c r="DOE4685" s="170"/>
      <c r="DOF4685" s="170"/>
      <c r="DOG4685" s="170"/>
      <c r="DOH4685" s="170"/>
      <c r="DOI4685" s="170"/>
      <c r="DOJ4685" s="170"/>
      <c r="DOK4685" s="170"/>
      <c r="DOL4685" s="170"/>
      <c r="DOM4685" s="170"/>
      <c r="DON4685" s="170"/>
      <c r="DOO4685" s="170"/>
      <c r="DOP4685" s="170"/>
      <c r="DOQ4685" s="170"/>
      <c r="DOR4685" s="170"/>
      <c r="DOS4685" s="170"/>
      <c r="DOT4685" s="170"/>
      <c r="DOU4685" s="170"/>
      <c r="DOV4685" s="170"/>
      <c r="DOW4685" s="170"/>
      <c r="DOX4685" s="170"/>
      <c r="DOY4685" s="170"/>
      <c r="DOZ4685" s="170"/>
      <c r="DPA4685" s="170"/>
      <c r="DPB4685" s="170"/>
      <c r="DPC4685" s="170"/>
      <c r="DPD4685" s="170"/>
      <c r="DPE4685" s="170"/>
      <c r="DPF4685" s="170"/>
      <c r="DPG4685" s="170"/>
      <c r="DPH4685" s="170"/>
      <c r="DPI4685" s="170"/>
      <c r="DPJ4685" s="170"/>
      <c r="DPK4685" s="170"/>
      <c r="DPL4685" s="170"/>
      <c r="DPM4685" s="170"/>
      <c r="DPN4685" s="170"/>
      <c r="DPO4685" s="170"/>
      <c r="DPP4685" s="170"/>
      <c r="DPQ4685" s="170"/>
      <c r="DPR4685" s="170"/>
      <c r="DPS4685" s="170"/>
      <c r="DPT4685" s="170"/>
      <c r="DPU4685" s="170"/>
      <c r="DPV4685" s="170"/>
      <c r="DPW4685" s="170"/>
      <c r="DPX4685" s="170"/>
      <c r="DPY4685" s="170"/>
      <c r="DPZ4685" s="170"/>
      <c r="DQA4685" s="170"/>
      <c r="DQB4685" s="170"/>
      <c r="DQC4685" s="170"/>
      <c r="DQD4685" s="170"/>
      <c r="DQE4685" s="170"/>
      <c r="DQF4685" s="170"/>
      <c r="DQG4685" s="170"/>
      <c r="DQH4685" s="170"/>
      <c r="DQI4685" s="170"/>
      <c r="DQJ4685" s="170"/>
      <c r="DQK4685" s="170"/>
      <c r="DQL4685" s="170"/>
      <c r="DQM4685" s="170"/>
      <c r="DQN4685" s="170"/>
      <c r="DQO4685" s="170"/>
      <c r="DQP4685" s="170"/>
      <c r="DQQ4685" s="170"/>
      <c r="DQR4685" s="170"/>
      <c r="DQS4685" s="170"/>
      <c r="DQT4685" s="170"/>
      <c r="DQU4685" s="170"/>
      <c r="DQV4685" s="170"/>
      <c r="DQW4685" s="170"/>
      <c r="DQX4685" s="170"/>
      <c r="DQY4685" s="170"/>
      <c r="DQZ4685" s="170"/>
      <c r="DRA4685" s="170"/>
      <c r="DRB4685" s="170"/>
      <c r="DRC4685" s="170"/>
      <c r="DRD4685" s="170"/>
      <c r="DRE4685" s="170"/>
      <c r="DRF4685" s="170"/>
      <c r="DRG4685" s="170"/>
      <c r="DRH4685" s="170"/>
      <c r="DRI4685" s="170"/>
      <c r="DRJ4685" s="170"/>
      <c r="DRK4685" s="170"/>
      <c r="DRL4685" s="170"/>
      <c r="DRM4685" s="170"/>
      <c r="DRN4685" s="170"/>
      <c r="DRO4685" s="170"/>
      <c r="DRP4685" s="170"/>
      <c r="DRQ4685" s="170"/>
      <c r="DRR4685" s="170"/>
      <c r="DRS4685" s="170"/>
      <c r="DRT4685" s="170"/>
      <c r="DRU4685" s="170"/>
      <c r="DRV4685" s="170"/>
      <c r="DRW4685" s="170"/>
      <c r="DRX4685" s="170"/>
      <c r="DRY4685" s="170"/>
      <c r="DRZ4685" s="170"/>
      <c r="DSA4685" s="170"/>
      <c r="DSB4685" s="170"/>
      <c r="DSC4685" s="170"/>
      <c r="DSD4685" s="170"/>
      <c r="DSE4685" s="170"/>
      <c r="DSF4685" s="170"/>
      <c r="DSG4685" s="170"/>
      <c r="DSH4685" s="170"/>
      <c r="DSI4685" s="170"/>
      <c r="DSJ4685" s="170"/>
      <c r="DSK4685" s="170"/>
      <c r="DSL4685" s="170"/>
      <c r="DSM4685" s="170"/>
      <c r="DSN4685" s="170"/>
      <c r="DSO4685" s="170"/>
      <c r="DSP4685" s="170"/>
      <c r="DSQ4685" s="170"/>
      <c r="DSR4685" s="170"/>
      <c r="DSS4685" s="170"/>
      <c r="DST4685" s="170"/>
      <c r="DSU4685" s="170"/>
      <c r="DSV4685" s="170"/>
      <c r="DSW4685" s="170"/>
      <c r="DSX4685" s="170"/>
      <c r="DSY4685" s="170"/>
      <c r="DSZ4685" s="170"/>
      <c r="DTA4685" s="170"/>
      <c r="DTB4685" s="170"/>
      <c r="DTC4685" s="170"/>
      <c r="DTD4685" s="170"/>
      <c r="DTE4685" s="170"/>
      <c r="DTF4685" s="170"/>
      <c r="DTG4685" s="170"/>
      <c r="DTH4685" s="170"/>
      <c r="DTI4685" s="170"/>
      <c r="DTJ4685" s="170"/>
      <c r="DTK4685" s="170"/>
      <c r="DTL4685" s="170"/>
      <c r="DTM4685" s="170"/>
      <c r="DTN4685" s="170"/>
      <c r="DTO4685" s="170"/>
      <c r="DTP4685" s="170"/>
      <c r="DTQ4685" s="170"/>
      <c r="DTR4685" s="170"/>
      <c r="DTS4685" s="170"/>
      <c r="DTT4685" s="170"/>
      <c r="DTU4685" s="170"/>
      <c r="DTV4685" s="170"/>
      <c r="DTW4685" s="170"/>
      <c r="DTX4685" s="170"/>
      <c r="DTY4685" s="170"/>
      <c r="DTZ4685" s="170"/>
      <c r="DUA4685" s="170"/>
      <c r="DUB4685" s="170"/>
      <c r="DUC4685" s="170"/>
      <c r="DUD4685" s="170"/>
      <c r="DUE4685" s="170"/>
      <c r="DUF4685" s="170"/>
      <c r="DUG4685" s="170"/>
      <c r="DUH4685" s="170"/>
      <c r="DUI4685" s="170"/>
      <c r="DUJ4685" s="170"/>
      <c r="DUK4685" s="170"/>
      <c r="DUL4685" s="170"/>
      <c r="DUM4685" s="170"/>
      <c r="DUN4685" s="170"/>
      <c r="DUO4685" s="170"/>
      <c r="DUP4685" s="170"/>
      <c r="DUQ4685" s="170"/>
      <c r="DUR4685" s="170"/>
      <c r="DUS4685" s="170"/>
      <c r="DUT4685" s="170"/>
      <c r="DUU4685" s="170"/>
      <c r="DUV4685" s="170"/>
      <c r="DUW4685" s="170"/>
      <c r="DUX4685" s="170"/>
      <c r="DUY4685" s="170"/>
      <c r="DUZ4685" s="170"/>
      <c r="DVA4685" s="170"/>
      <c r="DVB4685" s="170"/>
      <c r="DVC4685" s="170"/>
      <c r="DVD4685" s="170"/>
      <c r="DVE4685" s="170"/>
      <c r="DVF4685" s="170"/>
      <c r="DVG4685" s="170"/>
      <c r="DVH4685" s="170"/>
      <c r="DVI4685" s="170"/>
      <c r="DVJ4685" s="170"/>
      <c r="DVK4685" s="170"/>
      <c r="DVL4685" s="170"/>
      <c r="DVM4685" s="170"/>
      <c r="DVN4685" s="170"/>
      <c r="DVO4685" s="170"/>
      <c r="DVP4685" s="170"/>
      <c r="DVQ4685" s="170"/>
      <c r="DVR4685" s="170"/>
      <c r="DVS4685" s="170"/>
      <c r="DVT4685" s="170"/>
      <c r="DVU4685" s="170"/>
      <c r="DVV4685" s="170"/>
      <c r="DVW4685" s="170"/>
      <c r="DVX4685" s="170"/>
      <c r="DVY4685" s="170"/>
      <c r="DVZ4685" s="170"/>
      <c r="DWA4685" s="170"/>
      <c r="DWB4685" s="170"/>
      <c r="DWC4685" s="170"/>
      <c r="DWD4685" s="170"/>
      <c r="DWE4685" s="170"/>
      <c r="DWF4685" s="170"/>
      <c r="DWG4685" s="170"/>
      <c r="DWH4685" s="170"/>
      <c r="DWI4685" s="170"/>
      <c r="DWJ4685" s="170"/>
      <c r="DWK4685" s="170"/>
      <c r="DWL4685" s="170"/>
      <c r="DWM4685" s="170"/>
      <c r="DWN4685" s="170"/>
      <c r="DWO4685" s="170"/>
      <c r="DWP4685" s="170"/>
      <c r="DWQ4685" s="170"/>
      <c r="DWR4685" s="170"/>
      <c r="DWS4685" s="170"/>
      <c r="DWT4685" s="170"/>
      <c r="DWU4685" s="170"/>
      <c r="DWV4685" s="170"/>
      <c r="DWW4685" s="170"/>
      <c r="DWX4685" s="170"/>
      <c r="DWY4685" s="170"/>
      <c r="DWZ4685" s="170"/>
      <c r="DXA4685" s="170"/>
      <c r="DXB4685" s="170"/>
      <c r="DXC4685" s="170"/>
      <c r="DXD4685" s="170"/>
      <c r="DXE4685" s="170"/>
      <c r="DXF4685" s="170"/>
      <c r="DXG4685" s="170"/>
      <c r="DXH4685" s="170"/>
      <c r="DXI4685" s="170"/>
      <c r="DXJ4685" s="170"/>
      <c r="DXK4685" s="170"/>
      <c r="DXL4685" s="170"/>
      <c r="DXM4685" s="170"/>
      <c r="DXN4685" s="170"/>
      <c r="DXO4685" s="170"/>
      <c r="DXP4685" s="170"/>
      <c r="DXQ4685" s="170"/>
      <c r="DXR4685" s="170"/>
      <c r="DXS4685" s="170"/>
      <c r="DXT4685" s="170"/>
      <c r="DXU4685" s="170"/>
      <c r="DXV4685" s="170"/>
      <c r="DXW4685" s="170"/>
      <c r="DXX4685" s="170"/>
      <c r="DXY4685" s="170"/>
      <c r="DXZ4685" s="170"/>
      <c r="DYA4685" s="170"/>
      <c r="DYB4685" s="170"/>
      <c r="DYC4685" s="170"/>
      <c r="DYD4685" s="170"/>
      <c r="DYE4685" s="170"/>
      <c r="DYF4685" s="170"/>
      <c r="DYG4685" s="170"/>
      <c r="DYH4685" s="170"/>
      <c r="DYI4685" s="170"/>
      <c r="DYJ4685" s="170"/>
      <c r="DYK4685" s="170"/>
      <c r="DYL4685" s="170"/>
      <c r="DYM4685" s="170"/>
      <c r="DYN4685" s="170"/>
      <c r="DYO4685" s="170"/>
      <c r="DYP4685" s="170"/>
      <c r="DYQ4685" s="170"/>
      <c r="DYR4685" s="170"/>
      <c r="DYS4685" s="170"/>
      <c r="DYT4685" s="170"/>
      <c r="DYU4685" s="170"/>
      <c r="DYV4685" s="170"/>
      <c r="DYW4685" s="170"/>
      <c r="DYX4685" s="170"/>
      <c r="DYY4685" s="170"/>
      <c r="DYZ4685" s="170"/>
      <c r="DZA4685" s="170"/>
      <c r="DZB4685" s="170"/>
      <c r="DZC4685" s="170"/>
      <c r="DZD4685" s="170"/>
      <c r="DZE4685" s="170"/>
      <c r="DZF4685" s="170"/>
      <c r="DZG4685" s="170"/>
      <c r="DZH4685" s="170"/>
      <c r="DZI4685" s="170"/>
      <c r="DZJ4685" s="170"/>
      <c r="DZK4685" s="170"/>
      <c r="DZL4685" s="170"/>
      <c r="DZM4685" s="170"/>
      <c r="DZN4685" s="170"/>
      <c r="DZO4685" s="170"/>
      <c r="DZP4685" s="170"/>
      <c r="DZQ4685" s="170"/>
      <c r="DZR4685" s="170"/>
      <c r="DZS4685" s="170"/>
      <c r="DZT4685" s="170"/>
      <c r="DZU4685" s="170"/>
      <c r="DZV4685" s="170"/>
      <c r="DZW4685" s="170"/>
      <c r="DZX4685" s="170"/>
      <c r="DZY4685" s="170"/>
      <c r="DZZ4685" s="170"/>
      <c r="EAA4685" s="170"/>
      <c r="EAB4685" s="170"/>
      <c r="EAC4685" s="170"/>
      <c r="EAD4685" s="170"/>
      <c r="EAE4685" s="170"/>
      <c r="EAF4685" s="170"/>
      <c r="EAG4685" s="170"/>
      <c r="EAH4685" s="170"/>
      <c r="EAI4685" s="170"/>
      <c r="EAJ4685" s="170"/>
      <c r="EAK4685" s="170"/>
      <c r="EAL4685" s="170"/>
      <c r="EAM4685" s="170"/>
      <c r="EAN4685" s="170"/>
      <c r="EAO4685" s="170"/>
      <c r="EAP4685" s="170"/>
      <c r="EAQ4685" s="170"/>
      <c r="EAR4685" s="170"/>
      <c r="EAS4685" s="170"/>
      <c r="EAT4685" s="170"/>
      <c r="EAU4685" s="170"/>
      <c r="EAV4685" s="170"/>
      <c r="EAW4685" s="170"/>
      <c r="EAX4685" s="170"/>
      <c r="EAY4685" s="170"/>
      <c r="EAZ4685" s="170"/>
      <c r="EBA4685" s="170"/>
      <c r="EBB4685" s="170"/>
      <c r="EBC4685" s="170"/>
      <c r="EBD4685" s="170"/>
      <c r="EBE4685" s="170"/>
      <c r="EBF4685" s="170"/>
      <c r="EBG4685" s="170"/>
      <c r="EBH4685" s="170"/>
      <c r="EBI4685" s="170"/>
      <c r="EBJ4685" s="170"/>
      <c r="EBK4685" s="170"/>
      <c r="EBL4685" s="170"/>
      <c r="EBM4685" s="170"/>
      <c r="EBN4685" s="170"/>
      <c r="EBO4685" s="170"/>
      <c r="EBP4685" s="170"/>
      <c r="EBQ4685" s="170"/>
      <c r="EBR4685" s="170"/>
      <c r="EBS4685" s="170"/>
      <c r="EBT4685" s="170"/>
      <c r="EBU4685" s="170"/>
      <c r="EBV4685" s="170"/>
      <c r="EBW4685" s="170"/>
      <c r="EBX4685" s="170"/>
      <c r="EBY4685" s="170"/>
      <c r="EBZ4685" s="170"/>
      <c r="ECA4685" s="170"/>
      <c r="ECB4685" s="170"/>
      <c r="ECC4685" s="170"/>
      <c r="ECD4685" s="170"/>
      <c r="ECE4685" s="170"/>
      <c r="ECF4685" s="170"/>
      <c r="ECG4685" s="170"/>
      <c r="ECH4685" s="170"/>
      <c r="ECI4685" s="170"/>
      <c r="ECJ4685" s="170"/>
      <c r="ECK4685" s="170"/>
      <c r="ECL4685" s="170"/>
      <c r="ECM4685" s="170"/>
      <c r="ECN4685" s="170"/>
      <c r="ECO4685" s="170"/>
      <c r="ECP4685" s="170"/>
      <c r="ECQ4685" s="170"/>
      <c r="ECR4685" s="170"/>
      <c r="ECS4685" s="170"/>
      <c r="ECT4685" s="170"/>
      <c r="ECU4685" s="170"/>
      <c r="ECV4685" s="170"/>
      <c r="ECW4685" s="170"/>
      <c r="ECX4685" s="170"/>
      <c r="ECY4685" s="170"/>
      <c r="ECZ4685" s="170"/>
      <c r="EDA4685" s="170"/>
      <c r="EDB4685" s="170"/>
      <c r="EDC4685" s="170"/>
      <c r="EDD4685" s="170"/>
      <c r="EDE4685" s="170"/>
      <c r="EDF4685" s="170"/>
      <c r="EDG4685" s="170"/>
      <c r="EDH4685" s="170"/>
      <c r="EDI4685" s="170"/>
      <c r="EDJ4685" s="170"/>
      <c r="EDK4685" s="170"/>
      <c r="EDL4685" s="170"/>
      <c r="EDM4685" s="170"/>
      <c r="EDN4685" s="170"/>
      <c r="EDO4685" s="170"/>
      <c r="EDP4685" s="170"/>
      <c r="EDQ4685" s="170"/>
      <c r="EDR4685" s="170"/>
      <c r="EDS4685" s="170"/>
      <c r="EDT4685" s="170"/>
      <c r="EDU4685" s="170"/>
      <c r="EDV4685" s="170"/>
      <c r="EDW4685" s="170"/>
      <c r="EDX4685" s="170"/>
      <c r="EDY4685" s="170"/>
      <c r="EDZ4685" s="170"/>
      <c r="EEA4685" s="170"/>
      <c r="EEB4685" s="170"/>
      <c r="EEC4685" s="170"/>
      <c r="EED4685" s="170"/>
      <c r="EEE4685" s="170"/>
      <c r="EEF4685" s="170"/>
      <c r="EEG4685" s="170"/>
      <c r="EEH4685" s="170"/>
      <c r="EEI4685" s="170"/>
      <c r="EEJ4685" s="170"/>
      <c r="EEK4685" s="170"/>
      <c r="EEL4685" s="170"/>
      <c r="EEM4685" s="170"/>
      <c r="EEN4685" s="170"/>
      <c r="EEO4685" s="170"/>
      <c r="EEP4685" s="170"/>
      <c r="EEQ4685" s="170"/>
      <c r="EER4685" s="170"/>
      <c r="EES4685" s="170"/>
      <c r="EET4685" s="170"/>
      <c r="EEU4685" s="170"/>
      <c r="EEV4685" s="170"/>
      <c r="EEW4685" s="170"/>
      <c r="EEX4685" s="170"/>
      <c r="EEY4685" s="170"/>
      <c r="EEZ4685" s="170"/>
      <c r="EFA4685" s="170"/>
      <c r="EFB4685" s="170"/>
      <c r="EFC4685" s="170"/>
      <c r="EFD4685" s="170"/>
      <c r="EFE4685" s="170"/>
      <c r="EFF4685" s="170"/>
      <c r="EFG4685" s="170"/>
      <c r="EFH4685" s="170"/>
      <c r="EFI4685" s="170"/>
      <c r="EFJ4685" s="170"/>
      <c r="EFK4685" s="170"/>
      <c r="EFL4685" s="170"/>
      <c r="EFM4685" s="170"/>
      <c r="EFN4685" s="170"/>
      <c r="EFO4685" s="170"/>
      <c r="EFP4685" s="170"/>
      <c r="EFQ4685" s="170"/>
      <c r="EFR4685" s="170"/>
      <c r="EFS4685" s="170"/>
      <c r="EFT4685" s="170"/>
      <c r="EFU4685" s="170"/>
      <c r="EFV4685" s="170"/>
      <c r="EFW4685" s="170"/>
      <c r="EFX4685" s="170"/>
      <c r="EFY4685" s="170"/>
      <c r="EFZ4685" s="170"/>
      <c r="EGA4685" s="170"/>
      <c r="EGB4685" s="170"/>
      <c r="EGC4685" s="170"/>
      <c r="EGD4685" s="170"/>
      <c r="EGE4685" s="170"/>
      <c r="EGF4685" s="170"/>
      <c r="EGG4685" s="170"/>
      <c r="EGH4685" s="170"/>
      <c r="EGI4685" s="170"/>
      <c r="EGJ4685" s="170"/>
      <c r="EGK4685" s="170"/>
      <c r="EGL4685" s="170"/>
      <c r="EGM4685" s="170"/>
      <c r="EGN4685" s="170"/>
      <c r="EGO4685" s="170"/>
      <c r="EGP4685" s="170"/>
      <c r="EGQ4685" s="170"/>
      <c r="EGR4685" s="170"/>
      <c r="EGS4685" s="170"/>
      <c r="EGT4685" s="170"/>
      <c r="EGU4685" s="170"/>
      <c r="EGV4685" s="170"/>
      <c r="EGW4685" s="170"/>
      <c r="EGX4685" s="170"/>
      <c r="EGY4685" s="170"/>
      <c r="EGZ4685" s="170"/>
      <c r="EHA4685" s="170"/>
      <c r="EHB4685" s="170"/>
      <c r="EHC4685" s="170"/>
      <c r="EHD4685" s="170"/>
      <c r="EHE4685" s="170"/>
      <c r="EHF4685" s="170"/>
      <c r="EHG4685" s="170"/>
      <c r="EHH4685" s="170"/>
      <c r="EHI4685" s="170"/>
      <c r="EHJ4685" s="170"/>
      <c r="EHK4685" s="170"/>
      <c r="EHL4685" s="170"/>
      <c r="EHM4685" s="170"/>
      <c r="EHN4685" s="170"/>
      <c r="EHO4685" s="170"/>
      <c r="EHP4685" s="170"/>
      <c r="EHQ4685" s="170"/>
      <c r="EHR4685" s="170"/>
      <c r="EHS4685" s="170"/>
      <c r="EHT4685" s="170"/>
      <c r="EHU4685" s="170"/>
      <c r="EHV4685" s="170"/>
      <c r="EHW4685" s="170"/>
      <c r="EHX4685" s="170"/>
      <c r="EHY4685" s="170"/>
      <c r="EHZ4685" s="170"/>
      <c r="EIA4685" s="170"/>
      <c r="EIB4685" s="170"/>
      <c r="EIC4685" s="170"/>
      <c r="EID4685" s="170"/>
      <c r="EIE4685" s="170"/>
      <c r="EIF4685" s="170"/>
      <c r="EIG4685" s="170"/>
      <c r="EIH4685" s="170"/>
      <c r="EII4685" s="170"/>
      <c r="EIJ4685" s="170"/>
      <c r="EIK4685" s="170"/>
      <c r="EIL4685" s="170"/>
      <c r="EIM4685" s="170"/>
      <c r="EIN4685" s="170"/>
      <c r="EIO4685" s="170"/>
      <c r="EIP4685" s="170"/>
      <c r="EIQ4685" s="170"/>
      <c r="EIR4685" s="170"/>
      <c r="EIS4685" s="170"/>
      <c r="EIT4685" s="170"/>
      <c r="EIU4685" s="170"/>
      <c r="EIV4685" s="170"/>
      <c r="EIW4685" s="170"/>
      <c r="EIX4685" s="170"/>
      <c r="EIY4685" s="170"/>
      <c r="EIZ4685" s="170"/>
      <c r="EJA4685" s="170"/>
      <c r="EJB4685" s="170"/>
      <c r="EJC4685" s="170"/>
      <c r="EJD4685" s="170"/>
      <c r="EJE4685" s="170"/>
      <c r="EJF4685" s="170"/>
      <c r="EJG4685" s="170"/>
      <c r="EJH4685" s="170"/>
      <c r="EJI4685" s="170"/>
      <c r="EJJ4685" s="170"/>
      <c r="EJK4685" s="170"/>
      <c r="EJL4685" s="170"/>
      <c r="EJM4685" s="170"/>
      <c r="EJN4685" s="170"/>
      <c r="EJO4685" s="170"/>
      <c r="EJP4685" s="170"/>
      <c r="EJQ4685" s="170"/>
      <c r="EJR4685" s="170"/>
      <c r="EJS4685" s="170"/>
      <c r="EJT4685" s="170"/>
      <c r="EJU4685" s="170"/>
      <c r="EJV4685" s="170"/>
      <c r="EJW4685" s="170"/>
      <c r="EJX4685" s="170"/>
      <c r="EJY4685" s="170"/>
      <c r="EJZ4685" s="170"/>
      <c r="EKA4685" s="170"/>
      <c r="EKB4685" s="170"/>
      <c r="EKC4685" s="170"/>
      <c r="EKD4685" s="170"/>
      <c r="EKE4685" s="170"/>
      <c r="EKF4685" s="170"/>
      <c r="EKG4685" s="170"/>
      <c r="EKH4685" s="170"/>
      <c r="EKI4685" s="170"/>
      <c r="EKJ4685" s="170"/>
      <c r="EKK4685" s="170"/>
      <c r="EKL4685" s="170"/>
      <c r="EKM4685" s="170"/>
      <c r="EKN4685" s="170"/>
      <c r="EKO4685" s="170"/>
      <c r="EKP4685" s="170"/>
      <c r="EKQ4685" s="170"/>
      <c r="EKR4685" s="170"/>
      <c r="EKS4685" s="170"/>
      <c r="EKT4685" s="170"/>
      <c r="EKU4685" s="170"/>
      <c r="EKV4685" s="170"/>
      <c r="EKW4685" s="170"/>
      <c r="EKX4685" s="170"/>
      <c r="EKY4685" s="170"/>
      <c r="EKZ4685" s="170"/>
      <c r="ELA4685" s="170"/>
      <c r="ELB4685" s="170"/>
      <c r="ELC4685" s="170"/>
      <c r="ELD4685" s="170"/>
      <c r="ELE4685" s="170"/>
      <c r="ELF4685" s="170"/>
      <c r="ELG4685" s="170"/>
      <c r="ELH4685" s="170"/>
      <c r="ELI4685" s="170"/>
      <c r="ELJ4685" s="170"/>
      <c r="ELK4685" s="170"/>
      <c r="ELL4685" s="170"/>
      <c r="ELM4685" s="170"/>
      <c r="ELN4685" s="170"/>
      <c r="ELO4685" s="170"/>
      <c r="ELP4685" s="170"/>
      <c r="ELQ4685" s="170"/>
      <c r="ELR4685" s="170"/>
      <c r="ELS4685" s="170"/>
      <c r="ELT4685" s="170"/>
      <c r="ELU4685" s="170"/>
      <c r="ELV4685" s="170"/>
      <c r="ELW4685" s="170"/>
      <c r="ELX4685" s="170"/>
      <c r="ELY4685" s="170"/>
      <c r="ELZ4685" s="170"/>
      <c r="EMA4685" s="170"/>
      <c r="EMB4685" s="170"/>
      <c r="EMC4685" s="170"/>
      <c r="EMD4685" s="170"/>
      <c r="EME4685" s="170"/>
      <c r="EMF4685" s="170"/>
      <c r="EMG4685" s="170"/>
      <c r="EMH4685" s="170"/>
      <c r="EMI4685" s="170"/>
      <c r="EMJ4685" s="170"/>
      <c r="EMK4685" s="170"/>
      <c r="EML4685" s="170"/>
      <c r="EMM4685" s="170"/>
      <c r="EMN4685" s="170"/>
      <c r="EMO4685" s="170"/>
      <c r="EMP4685" s="170"/>
      <c r="EMQ4685" s="170"/>
      <c r="EMR4685" s="170"/>
      <c r="EMS4685" s="170"/>
      <c r="EMT4685" s="170"/>
      <c r="EMU4685" s="170"/>
      <c r="EMV4685" s="170"/>
      <c r="EMW4685" s="170"/>
      <c r="EMX4685" s="170"/>
      <c r="EMY4685" s="170"/>
      <c r="EMZ4685" s="170"/>
      <c r="ENA4685" s="170"/>
      <c r="ENB4685" s="170"/>
      <c r="ENC4685" s="170"/>
      <c r="END4685" s="170"/>
      <c r="ENE4685" s="170"/>
      <c r="ENF4685" s="170"/>
      <c r="ENG4685" s="170"/>
      <c r="ENH4685" s="170"/>
      <c r="ENI4685" s="170"/>
      <c r="ENJ4685" s="170"/>
      <c r="ENK4685" s="170"/>
      <c r="ENL4685" s="170"/>
      <c r="ENM4685" s="170"/>
      <c r="ENN4685" s="170"/>
      <c r="ENO4685" s="170"/>
      <c r="ENP4685" s="170"/>
      <c r="ENQ4685" s="170"/>
      <c r="ENR4685" s="170"/>
      <c r="ENS4685" s="170"/>
      <c r="ENT4685" s="170"/>
      <c r="ENU4685" s="170"/>
      <c r="ENV4685" s="170"/>
      <c r="ENW4685" s="170"/>
      <c r="ENX4685" s="170"/>
      <c r="ENY4685" s="170"/>
      <c r="ENZ4685" s="170"/>
      <c r="EOA4685" s="170"/>
      <c r="EOB4685" s="170"/>
      <c r="EOC4685" s="170"/>
      <c r="EOD4685" s="170"/>
      <c r="EOE4685" s="170"/>
      <c r="EOF4685" s="170"/>
      <c r="EOG4685" s="170"/>
      <c r="EOH4685" s="170"/>
      <c r="EOI4685" s="170"/>
      <c r="EOJ4685" s="170"/>
      <c r="EOK4685" s="170"/>
      <c r="EOL4685" s="170"/>
      <c r="EOM4685" s="170"/>
      <c r="EON4685" s="170"/>
      <c r="EOO4685" s="170"/>
      <c r="EOP4685" s="170"/>
      <c r="EOQ4685" s="170"/>
      <c r="EOR4685" s="170"/>
      <c r="EOS4685" s="170"/>
      <c r="EOT4685" s="170"/>
      <c r="EOU4685" s="170"/>
      <c r="EOV4685" s="170"/>
      <c r="EOW4685" s="170"/>
      <c r="EOX4685" s="170"/>
      <c r="EOY4685" s="170"/>
      <c r="EOZ4685" s="170"/>
      <c r="EPA4685" s="170"/>
      <c r="EPB4685" s="170"/>
      <c r="EPC4685" s="170"/>
      <c r="EPD4685" s="170"/>
      <c r="EPE4685" s="170"/>
      <c r="EPF4685" s="170"/>
      <c r="EPG4685" s="170"/>
      <c r="EPH4685" s="170"/>
      <c r="EPI4685" s="170"/>
      <c r="EPJ4685" s="170"/>
      <c r="EPK4685" s="170"/>
      <c r="EPL4685" s="170"/>
      <c r="EPM4685" s="170"/>
      <c r="EPN4685" s="170"/>
      <c r="EPO4685" s="170"/>
      <c r="EPP4685" s="170"/>
      <c r="EPQ4685" s="170"/>
      <c r="EPR4685" s="170"/>
      <c r="EPS4685" s="170"/>
      <c r="EPT4685" s="170"/>
      <c r="EPU4685" s="170"/>
      <c r="EPV4685" s="170"/>
      <c r="EPW4685" s="170"/>
      <c r="EPX4685" s="170"/>
      <c r="EPY4685" s="170"/>
      <c r="EPZ4685" s="170"/>
      <c r="EQA4685" s="170"/>
      <c r="EQB4685" s="170"/>
      <c r="EQC4685" s="170"/>
      <c r="EQD4685" s="170"/>
      <c r="EQE4685" s="170"/>
      <c r="EQF4685" s="170"/>
      <c r="EQG4685" s="170"/>
      <c r="EQH4685" s="170"/>
      <c r="EQI4685" s="170"/>
      <c r="EQJ4685" s="170"/>
      <c r="EQK4685" s="170"/>
      <c r="EQL4685" s="170"/>
      <c r="EQM4685" s="170"/>
      <c r="EQN4685" s="170"/>
      <c r="EQO4685" s="170"/>
      <c r="EQP4685" s="170"/>
      <c r="EQQ4685" s="170"/>
      <c r="EQR4685" s="170"/>
      <c r="EQS4685" s="170"/>
      <c r="EQT4685" s="170"/>
      <c r="EQU4685" s="170"/>
      <c r="EQV4685" s="170"/>
      <c r="EQW4685" s="170"/>
      <c r="EQX4685" s="170"/>
      <c r="EQY4685" s="170"/>
      <c r="EQZ4685" s="170"/>
      <c r="ERA4685" s="170"/>
      <c r="ERB4685" s="170"/>
      <c r="ERC4685" s="170"/>
      <c r="ERD4685" s="170"/>
      <c r="ERE4685" s="170"/>
      <c r="ERF4685" s="170"/>
      <c r="ERG4685" s="170"/>
      <c r="ERH4685" s="170"/>
      <c r="ERI4685" s="170"/>
      <c r="ERJ4685" s="170"/>
      <c r="ERK4685" s="170"/>
      <c r="ERL4685" s="170"/>
      <c r="ERM4685" s="170"/>
      <c r="ERN4685" s="170"/>
      <c r="ERO4685" s="170"/>
      <c r="ERP4685" s="170"/>
      <c r="ERQ4685" s="170"/>
      <c r="ERR4685" s="170"/>
      <c r="ERS4685" s="170"/>
      <c r="ERT4685" s="170"/>
      <c r="ERU4685" s="170"/>
      <c r="ERV4685" s="170"/>
      <c r="ERW4685" s="170"/>
      <c r="ERX4685" s="170"/>
      <c r="ERY4685" s="170"/>
      <c r="ERZ4685" s="170"/>
      <c r="ESA4685" s="170"/>
      <c r="ESB4685" s="170"/>
      <c r="ESC4685" s="170"/>
      <c r="ESD4685" s="170"/>
      <c r="ESE4685" s="170"/>
      <c r="ESF4685" s="170"/>
      <c r="ESG4685" s="170"/>
      <c r="ESH4685" s="170"/>
      <c r="ESI4685" s="170"/>
      <c r="ESJ4685" s="170"/>
      <c r="ESK4685" s="170"/>
      <c r="ESL4685" s="170"/>
      <c r="ESM4685" s="170"/>
      <c r="ESN4685" s="170"/>
      <c r="ESO4685" s="170"/>
      <c r="ESP4685" s="170"/>
      <c r="ESQ4685" s="170"/>
      <c r="ESR4685" s="170"/>
      <c r="ESS4685" s="170"/>
      <c r="EST4685" s="170"/>
      <c r="ESU4685" s="170"/>
      <c r="ESV4685" s="170"/>
      <c r="ESW4685" s="170"/>
      <c r="ESX4685" s="170"/>
      <c r="ESY4685" s="170"/>
      <c r="ESZ4685" s="170"/>
      <c r="ETA4685" s="170"/>
      <c r="ETB4685" s="170"/>
      <c r="ETC4685" s="170"/>
      <c r="ETD4685" s="170"/>
      <c r="ETE4685" s="170"/>
      <c r="ETF4685" s="170"/>
      <c r="ETG4685" s="170"/>
      <c r="ETH4685" s="170"/>
      <c r="ETI4685" s="170"/>
      <c r="ETJ4685" s="170"/>
      <c r="ETK4685" s="170"/>
      <c r="ETL4685" s="170"/>
      <c r="ETM4685" s="170"/>
      <c r="ETN4685" s="170"/>
      <c r="ETO4685" s="170"/>
      <c r="ETP4685" s="170"/>
      <c r="ETQ4685" s="170"/>
      <c r="ETR4685" s="170"/>
      <c r="ETS4685" s="170"/>
      <c r="ETT4685" s="170"/>
      <c r="ETU4685" s="170"/>
      <c r="ETV4685" s="170"/>
      <c r="ETW4685" s="170"/>
      <c r="ETX4685" s="170"/>
      <c r="ETY4685" s="170"/>
      <c r="ETZ4685" s="170"/>
      <c r="EUA4685" s="170"/>
      <c r="EUB4685" s="170"/>
      <c r="EUC4685" s="170"/>
      <c r="EUD4685" s="170"/>
      <c r="EUE4685" s="170"/>
      <c r="EUF4685" s="170"/>
      <c r="EUG4685" s="170"/>
      <c r="EUH4685" s="170"/>
      <c r="EUI4685" s="170"/>
      <c r="EUJ4685" s="170"/>
      <c r="EUK4685" s="170"/>
      <c r="EUL4685" s="170"/>
      <c r="EUM4685" s="170"/>
      <c r="EUN4685" s="170"/>
      <c r="EUO4685" s="170"/>
      <c r="EUP4685" s="170"/>
      <c r="EUQ4685" s="170"/>
      <c r="EUR4685" s="170"/>
      <c r="EUS4685" s="170"/>
      <c r="EUT4685" s="170"/>
      <c r="EUU4685" s="170"/>
      <c r="EUV4685" s="170"/>
      <c r="EUW4685" s="170"/>
      <c r="EUX4685" s="170"/>
      <c r="EUY4685" s="170"/>
      <c r="EUZ4685" s="170"/>
      <c r="EVA4685" s="170"/>
      <c r="EVB4685" s="170"/>
      <c r="EVC4685" s="170"/>
      <c r="EVD4685" s="170"/>
      <c r="EVE4685" s="170"/>
      <c r="EVF4685" s="170"/>
      <c r="EVG4685" s="170"/>
      <c r="EVH4685" s="170"/>
      <c r="EVI4685" s="170"/>
      <c r="EVJ4685" s="170"/>
      <c r="EVK4685" s="170"/>
      <c r="EVL4685" s="170"/>
      <c r="EVM4685" s="170"/>
      <c r="EVN4685" s="170"/>
      <c r="EVO4685" s="170"/>
      <c r="EVP4685" s="170"/>
      <c r="EVQ4685" s="170"/>
      <c r="EVR4685" s="170"/>
      <c r="EVS4685" s="170"/>
      <c r="EVT4685" s="170"/>
      <c r="EVU4685" s="170"/>
      <c r="EVV4685" s="170"/>
      <c r="EVW4685" s="170"/>
      <c r="EVX4685" s="170"/>
      <c r="EVY4685" s="170"/>
      <c r="EVZ4685" s="170"/>
      <c r="EWA4685" s="170"/>
      <c r="EWB4685" s="170"/>
      <c r="EWC4685" s="170"/>
      <c r="EWD4685" s="170"/>
      <c r="EWE4685" s="170"/>
      <c r="EWF4685" s="170"/>
      <c r="EWG4685" s="170"/>
      <c r="EWH4685" s="170"/>
      <c r="EWI4685" s="170"/>
      <c r="EWJ4685" s="170"/>
      <c r="EWK4685" s="170"/>
      <c r="EWL4685" s="170"/>
      <c r="EWM4685" s="170"/>
      <c r="EWN4685" s="170"/>
      <c r="EWO4685" s="170"/>
      <c r="EWP4685" s="170"/>
      <c r="EWQ4685" s="170"/>
      <c r="EWR4685" s="170"/>
      <c r="EWS4685" s="170"/>
      <c r="EWT4685" s="170"/>
      <c r="EWU4685" s="170"/>
      <c r="EWV4685" s="170"/>
      <c r="EWW4685" s="170"/>
      <c r="EWX4685" s="170"/>
      <c r="EWY4685" s="170"/>
      <c r="EWZ4685" s="170"/>
      <c r="EXA4685" s="170"/>
      <c r="EXB4685" s="170"/>
      <c r="EXC4685" s="170"/>
      <c r="EXD4685" s="170"/>
      <c r="EXE4685" s="170"/>
      <c r="EXF4685" s="170"/>
      <c r="EXG4685" s="170"/>
      <c r="EXH4685" s="170"/>
      <c r="EXI4685" s="170"/>
      <c r="EXJ4685" s="170"/>
      <c r="EXK4685" s="170"/>
      <c r="EXL4685" s="170"/>
      <c r="EXM4685" s="170"/>
      <c r="EXN4685" s="170"/>
      <c r="EXO4685" s="170"/>
      <c r="EXP4685" s="170"/>
      <c r="EXQ4685" s="170"/>
      <c r="EXR4685" s="170"/>
      <c r="EXS4685" s="170"/>
      <c r="EXT4685" s="170"/>
      <c r="EXU4685" s="170"/>
      <c r="EXV4685" s="170"/>
      <c r="EXW4685" s="170"/>
      <c r="EXX4685" s="170"/>
      <c r="EXY4685" s="170"/>
      <c r="EXZ4685" s="170"/>
      <c r="EYA4685" s="170"/>
      <c r="EYB4685" s="170"/>
      <c r="EYC4685" s="170"/>
      <c r="EYD4685" s="170"/>
      <c r="EYE4685" s="170"/>
      <c r="EYF4685" s="170"/>
      <c r="EYG4685" s="170"/>
      <c r="EYH4685" s="170"/>
      <c r="EYI4685" s="170"/>
      <c r="EYJ4685" s="170"/>
      <c r="EYK4685" s="170"/>
      <c r="EYL4685" s="170"/>
      <c r="EYM4685" s="170"/>
      <c r="EYN4685" s="170"/>
      <c r="EYO4685" s="170"/>
      <c r="EYP4685" s="170"/>
      <c r="EYQ4685" s="170"/>
      <c r="EYR4685" s="170"/>
      <c r="EYS4685" s="170"/>
      <c r="EYT4685" s="170"/>
      <c r="EYU4685" s="170"/>
      <c r="EYV4685" s="170"/>
      <c r="EYW4685" s="170"/>
      <c r="EYX4685" s="170"/>
      <c r="EYY4685" s="170"/>
      <c r="EYZ4685" s="170"/>
      <c r="EZA4685" s="170"/>
      <c r="EZB4685" s="170"/>
      <c r="EZC4685" s="170"/>
      <c r="EZD4685" s="170"/>
      <c r="EZE4685" s="170"/>
      <c r="EZF4685" s="170"/>
      <c r="EZG4685" s="170"/>
      <c r="EZH4685" s="170"/>
      <c r="EZI4685" s="170"/>
      <c r="EZJ4685" s="170"/>
      <c r="EZK4685" s="170"/>
      <c r="EZL4685" s="170"/>
      <c r="EZM4685" s="170"/>
      <c r="EZN4685" s="170"/>
      <c r="EZO4685" s="170"/>
      <c r="EZP4685" s="170"/>
      <c r="EZQ4685" s="170"/>
      <c r="EZR4685" s="170"/>
      <c r="EZS4685" s="170"/>
      <c r="EZT4685" s="170"/>
      <c r="EZU4685" s="170"/>
      <c r="EZV4685" s="170"/>
      <c r="EZW4685" s="170"/>
      <c r="EZX4685" s="170"/>
      <c r="EZY4685" s="170"/>
      <c r="EZZ4685" s="170"/>
      <c r="FAA4685" s="170"/>
      <c r="FAB4685" s="170"/>
      <c r="FAC4685" s="170"/>
      <c r="FAD4685" s="170"/>
      <c r="FAE4685" s="170"/>
      <c r="FAF4685" s="170"/>
      <c r="FAG4685" s="170"/>
      <c r="FAH4685" s="170"/>
      <c r="FAI4685" s="170"/>
      <c r="FAJ4685" s="170"/>
      <c r="FAK4685" s="170"/>
      <c r="FAL4685" s="170"/>
      <c r="FAM4685" s="170"/>
      <c r="FAN4685" s="170"/>
      <c r="FAO4685" s="170"/>
      <c r="FAP4685" s="170"/>
      <c r="FAQ4685" s="170"/>
      <c r="FAR4685" s="170"/>
      <c r="FAS4685" s="170"/>
      <c r="FAT4685" s="170"/>
      <c r="FAU4685" s="170"/>
      <c r="FAV4685" s="170"/>
      <c r="FAW4685" s="170"/>
      <c r="FAX4685" s="170"/>
      <c r="FAY4685" s="170"/>
      <c r="FAZ4685" s="170"/>
      <c r="FBA4685" s="170"/>
      <c r="FBB4685" s="170"/>
      <c r="FBC4685" s="170"/>
      <c r="FBD4685" s="170"/>
      <c r="FBE4685" s="170"/>
      <c r="FBF4685" s="170"/>
      <c r="FBG4685" s="170"/>
      <c r="FBH4685" s="170"/>
      <c r="FBI4685" s="170"/>
      <c r="FBJ4685" s="170"/>
      <c r="FBK4685" s="170"/>
      <c r="FBL4685" s="170"/>
      <c r="FBM4685" s="170"/>
      <c r="FBN4685" s="170"/>
      <c r="FBO4685" s="170"/>
      <c r="FBP4685" s="170"/>
      <c r="FBQ4685" s="170"/>
      <c r="FBR4685" s="170"/>
      <c r="FBS4685" s="170"/>
      <c r="FBT4685" s="170"/>
      <c r="FBU4685" s="170"/>
      <c r="FBV4685" s="170"/>
      <c r="FBW4685" s="170"/>
      <c r="FBX4685" s="170"/>
      <c r="FBY4685" s="170"/>
      <c r="FBZ4685" s="170"/>
      <c r="FCA4685" s="170"/>
      <c r="FCB4685" s="170"/>
      <c r="FCC4685" s="170"/>
      <c r="FCD4685" s="170"/>
      <c r="FCE4685" s="170"/>
      <c r="FCF4685" s="170"/>
      <c r="FCG4685" s="170"/>
      <c r="FCH4685" s="170"/>
      <c r="FCI4685" s="170"/>
      <c r="FCJ4685" s="170"/>
      <c r="FCK4685" s="170"/>
      <c r="FCL4685" s="170"/>
      <c r="FCM4685" s="170"/>
      <c r="FCN4685" s="170"/>
      <c r="FCO4685" s="170"/>
      <c r="FCP4685" s="170"/>
      <c r="FCQ4685" s="170"/>
      <c r="FCR4685" s="170"/>
      <c r="FCS4685" s="170"/>
      <c r="FCT4685" s="170"/>
      <c r="FCU4685" s="170"/>
      <c r="FCV4685" s="170"/>
      <c r="FCW4685" s="170"/>
      <c r="FCX4685" s="170"/>
      <c r="FCY4685" s="170"/>
      <c r="FCZ4685" s="170"/>
      <c r="FDA4685" s="170"/>
      <c r="FDB4685" s="170"/>
      <c r="FDC4685" s="170"/>
      <c r="FDD4685" s="170"/>
      <c r="FDE4685" s="170"/>
      <c r="FDF4685" s="170"/>
      <c r="FDG4685" s="170"/>
      <c r="FDH4685" s="170"/>
      <c r="FDI4685" s="170"/>
      <c r="FDJ4685" s="170"/>
      <c r="FDK4685" s="170"/>
      <c r="FDL4685" s="170"/>
      <c r="FDM4685" s="170"/>
      <c r="FDN4685" s="170"/>
      <c r="FDO4685" s="170"/>
      <c r="FDP4685" s="170"/>
      <c r="FDQ4685" s="170"/>
      <c r="FDR4685" s="170"/>
      <c r="FDS4685" s="170"/>
      <c r="FDT4685" s="170"/>
      <c r="FDU4685" s="170"/>
      <c r="FDV4685" s="170"/>
      <c r="FDW4685" s="170"/>
      <c r="FDX4685" s="170"/>
      <c r="FDY4685" s="170"/>
      <c r="FDZ4685" s="170"/>
      <c r="FEA4685" s="170"/>
      <c r="FEB4685" s="170"/>
      <c r="FEC4685" s="170"/>
      <c r="FED4685" s="170"/>
      <c r="FEE4685" s="170"/>
      <c r="FEF4685" s="170"/>
      <c r="FEG4685" s="170"/>
      <c r="FEH4685" s="170"/>
      <c r="FEI4685" s="170"/>
      <c r="FEJ4685" s="170"/>
      <c r="FEK4685" s="170"/>
      <c r="FEL4685" s="170"/>
      <c r="FEM4685" s="170"/>
      <c r="FEN4685" s="170"/>
      <c r="FEO4685" s="170"/>
      <c r="FEP4685" s="170"/>
      <c r="FEQ4685" s="170"/>
      <c r="FER4685" s="170"/>
      <c r="FES4685" s="170"/>
      <c r="FET4685" s="170"/>
      <c r="FEU4685" s="170"/>
      <c r="FEV4685" s="170"/>
      <c r="FEW4685" s="170"/>
      <c r="FEX4685" s="170"/>
      <c r="FEY4685" s="170"/>
      <c r="FEZ4685" s="170"/>
      <c r="FFA4685" s="170"/>
      <c r="FFB4685" s="170"/>
      <c r="FFC4685" s="170"/>
      <c r="FFD4685" s="170"/>
      <c r="FFE4685" s="170"/>
      <c r="FFF4685" s="170"/>
      <c r="FFG4685" s="170"/>
      <c r="FFH4685" s="170"/>
      <c r="FFI4685" s="170"/>
      <c r="FFJ4685" s="170"/>
      <c r="FFK4685" s="170"/>
      <c r="FFL4685" s="170"/>
      <c r="FFM4685" s="170"/>
      <c r="FFN4685" s="170"/>
      <c r="FFO4685" s="170"/>
      <c r="FFP4685" s="170"/>
      <c r="FFQ4685" s="170"/>
      <c r="FFR4685" s="170"/>
      <c r="FFS4685" s="170"/>
      <c r="FFT4685" s="170"/>
      <c r="FFU4685" s="170"/>
      <c r="FFV4685" s="170"/>
      <c r="FFW4685" s="170"/>
      <c r="FFX4685" s="170"/>
      <c r="FFY4685" s="170"/>
      <c r="FFZ4685" s="170"/>
      <c r="FGA4685" s="170"/>
      <c r="FGB4685" s="170"/>
      <c r="FGC4685" s="170"/>
      <c r="FGD4685" s="170"/>
      <c r="FGE4685" s="170"/>
      <c r="FGF4685" s="170"/>
      <c r="FGG4685" s="170"/>
      <c r="FGH4685" s="170"/>
      <c r="FGI4685" s="170"/>
      <c r="FGJ4685" s="170"/>
      <c r="FGK4685" s="170"/>
      <c r="FGL4685" s="170"/>
      <c r="FGM4685" s="170"/>
      <c r="FGN4685" s="170"/>
      <c r="FGO4685" s="170"/>
      <c r="FGP4685" s="170"/>
      <c r="FGQ4685" s="170"/>
      <c r="FGR4685" s="170"/>
      <c r="FGS4685" s="170"/>
      <c r="FGT4685" s="170"/>
      <c r="FGU4685" s="170"/>
      <c r="FGV4685" s="170"/>
      <c r="FGW4685" s="170"/>
      <c r="FGX4685" s="170"/>
      <c r="FGY4685" s="170"/>
      <c r="FGZ4685" s="170"/>
      <c r="FHA4685" s="170"/>
      <c r="FHB4685" s="170"/>
      <c r="FHC4685" s="170"/>
      <c r="FHD4685" s="170"/>
      <c r="FHE4685" s="170"/>
      <c r="FHF4685" s="170"/>
      <c r="FHG4685" s="170"/>
      <c r="FHH4685" s="170"/>
      <c r="FHI4685" s="170"/>
      <c r="FHJ4685" s="170"/>
      <c r="FHK4685" s="170"/>
      <c r="FHL4685" s="170"/>
      <c r="FHM4685" s="170"/>
      <c r="FHN4685" s="170"/>
      <c r="FHO4685" s="170"/>
      <c r="FHP4685" s="170"/>
      <c r="FHQ4685" s="170"/>
      <c r="FHR4685" s="170"/>
      <c r="FHS4685" s="170"/>
      <c r="FHT4685" s="170"/>
      <c r="FHU4685" s="170"/>
      <c r="FHV4685" s="170"/>
      <c r="FHW4685" s="170"/>
      <c r="FHX4685" s="170"/>
      <c r="FHY4685" s="170"/>
      <c r="FHZ4685" s="170"/>
      <c r="FIA4685" s="170"/>
      <c r="FIB4685" s="170"/>
      <c r="FIC4685" s="170"/>
      <c r="FID4685" s="170"/>
      <c r="FIE4685" s="170"/>
      <c r="FIF4685" s="170"/>
      <c r="FIG4685" s="170"/>
      <c r="FIH4685" s="170"/>
      <c r="FII4685" s="170"/>
      <c r="FIJ4685" s="170"/>
      <c r="FIK4685" s="170"/>
      <c r="FIL4685" s="170"/>
      <c r="FIM4685" s="170"/>
      <c r="FIN4685" s="170"/>
      <c r="FIO4685" s="170"/>
      <c r="FIP4685" s="170"/>
      <c r="FIQ4685" s="170"/>
      <c r="FIR4685" s="170"/>
      <c r="FIS4685" s="170"/>
      <c r="FIT4685" s="170"/>
      <c r="FIU4685" s="170"/>
      <c r="FIV4685" s="170"/>
      <c r="FIW4685" s="170"/>
      <c r="FIX4685" s="170"/>
      <c r="FIY4685" s="170"/>
      <c r="FIZ4685" s="170"/>
      <c r="FJA4685" s="170"/>
      <c r="FJB4685" s="170"/>
      <c r="FJC4685" s="170"/>
      <c r="FJD4685" s="170"/>
      <c r="FJE4685" s="170"/>
      <c r="FJF4685" s="170"/>
      <c r="FJG4685" s="170"/>
      <c r="FJH4685" s="170"/>
      <c r="FJI4685" s="170"/>
      <c r="FJJ4685" s="170"/>
      <c r="FJK4685" s="170"/>
      <c r="FJL4685" s="170"/>
      <c r="FJM4685" s="170"/>
      <c r="FJN4685" s="170"/>
      <c r="FJO4685" s="170"/>
      <c r="FJP4685" s="170"/>
      <c r="FJQ4685" s="170"/>
      <c r="FJR4685" s="170"/>
      <c r="FJS4685" s="170"/>
      <c r="FJT4685" s="170"/>
      <c r="FJU4685" s="170"/>
      <c r="FJV4685" s="170"/>
      <c r="FJW4685" s="170"/>
      <c r="FJX4685" s="170"/>
      <c r="FJY4685" s="170"/>
      <c r="FJZ4685" s="170"/>
      <c r="FKA4685" s="170"/>
      <c r="FKB4685" s="170"/>
      <c r="FKC4685" s="170"/>
      <c r="FKD4685" s="170"/>
      <c r="FKE4685" s="170"/>
      <c r="FKF4685" s="170"/>
      <c r="FKG4685" s="170"/>
      <c r="FKH4685" s="170"/>
      <c r="FKI4685" s="170"/>
      <c r="FKJ4685" s="170"/>
      <c r="FKK4685" s="170"/>
      <c r="FKL4685" s="170"/>
      <c r="FKM4685" s="170"/>
      <c r="FKN4685" s="170"/>
      <c r="FKO4685" s="170"/>
      <c r="FKP4685" s="170"/>
      <c r="FKQ4685" s="170"/>
      <c r="FKR4685" s="170"/>
      <c r="FKS4685" s="170"/>
      <c r="FKT4685" s="170"/>
      <c r="FKU4685" s="170"/>
      <c r="FKV4685" s="170"/>
      <c r="FKW4685" s="170"/>
      <c r="FKX4685" s="170"/>
      <c r="FKY4685" s="170"/>
      <c r="FKZ4685" s="170"/>
      <c r="FLA4685" s="170"/>
      <c r="FLB4685" s="170"/>
      <c r="FLC4685" s="170"/>
      <c r="FLD4685" s="170"/>
      <c r="FLE4685" s="170"/>
      <c r="FLF4685" s="170"/>
      <c r="FLG4685" s="170"/>
      <c r="FLH4685" s="170"/>
      <c r="FLI4685" s="170"/>
      <c r="FLJ4685" s="170"/>
      <c r="FLK4685" s="170"/>
      <c r="FLL4685" s="170"/>
      <c r="FLM4685" s="170"/>
      <c r="FLN4685" s="170"/>
      <c r="FLO4685" s="170"/>
      <c r="FLP4685" s="170"/>
      <c r="FLQ4685" s="170"/>
      <c r="FLR4685" s="170"/>
      <c r="FLS4685" s="170"/>
      <c r="FLT4685" s="170"/>
      <c r="FLU4685" s="170"/>
      <c r="FLV4685" s="170"/>
      <c r="FLW4685" s="170"/>
      <c r="FLX4685" s="170"/>
      <c r="FLY4685" s="170"/>
      <c r="FLZ4685" s="170"/>
      <c r="FMA4685" s="170"/>
      <c r="FMB4685" s="170"/>
      <c r="FMC4685" s="170"/>
      <c r="FMD4685" s="170"/>
      <c r="FME4685" s="170"/>
      <c r="FMF4685" s="170"/>
      <c r="FMG4685" s="170"/>
      <c r="FMH4685" s="170"/>
      <c r="FMI4685" s="170"/>
      <c r="FMJ4685" s="170"/>
      <c r="FMK4685" s="170"/>
      <c r="FML4685" s="170"/>
      <c r="FMM4685" s="170"/>
      <c r="FMN4685" s="170"/>
      <c r="FMO4685" s="170"/>
      <c r="FMP4685" s="170"/>
      <c r="FMQ4685" s="170"/>
      <c r="FMR4685" s="170"/>
      <c r="FMS4685" s="170"/>
      <c r="FMT4685" s="170"/>
      <c r="FMU4685" s="170"/>
      <c r="FMV4685" s="170"/>
      <c r="FMW4685" s="170"/>
      <c r="FMX4685" s="170"/>
      <c r="FMY4685" s="170"/>
      <c r="FMZ4685" s="170"/>
      <c r="FNA4685" s="170"/>
      <c r="FNB4685" s="170"/>
      <c r="FNC4685" s="170"/>
      <c r="FND4685" s="170"/>
      <c r="FNE4685" s="170"/>
      <c r="FNF4685" s="170"/>
      <c r="FNG4685" s="170"/>
      <c r="FNH4685" s="170"/>
      <c r="FNI4685" s="170"/>
      <c r="FNJ4685" s="170"/>
      <c r="FNK4685" s="170"/>
      <c r="FNL4685" s="170"/>
      <c r="FNM4685" s="170"/>
      <c r="FNN4685" s="170"/>
      <c r="FNO4685" s="170"/>
      <c r="FNP4685" s="170"/>
      <c r="FNQ4685" s="170"/>
      <c r="FNR4685" s="170"/>
      <c r="FNS4685" s="170"/>
      <c r="FNT4685" s="170"/>
      <c r="FNU4685" s="170"/>
      <c r="FNV4685" s="170"/>
      <c r="FNW4685" s="170"/>
      <c r="FNX4685" s="170"/>
      <c r="FNY4685" s="170"/>
      <c r="FNZ4685" s="170"/>
      <c r="FOA4685" s="170"/>
      <c r="FOB4685" s="170"/>
      <c r="FOC4685" s="170"/>
      <c r="FOD4685" s="170"/>
      <c r="FOE4685" s="170"/>
      <c r="FOF4685" s="170"/>
      <c r="FOG4685" s="170"/>
      <c r="FOH4685" s="170"/>
      <c r="FOI4685" s="170"/>
      <c r="FOJ4685" s="170"/>
      <c r="FOK4685" s="170"/>
      <c r="FOL4685" s="170"/>
      <c r="FOM4685" s="170"/>
      <c r="FON4685" s="170"/>
      <c r="FOO4685" s="170"/>
      <c r="FOP4685" s="170"/>
      <c r="FOQ4685" s="170"/>
      <c r="FOR4685" s="170"/>
      <c r="FOS4685" s="170"/>
      <c r="FOT4685" s="170"/>
      <c r="FOU4685" s="170"/>
      <c r="FOV4685" s="170"/>
      <c r="FOW4685" s="170"/>
      <c r="FOX4685" s="170"/>
      <c r="FOY4685" s="170"/>
      <c r="FOZ4685" s="170"/>
      <c r="FPA4685" s="170"/>
      <c r="FPB4685" s="170"/>
      <c r="FPC4685" s="170"/>
      <c r="FPD4685" s="170"/>
      <c r="FPE4685" s="170"/>
      <c r="FPF4685" s="170"/>
      <c r="FPG4685" s="170"/>
      <c r="FPH4685" s="170"/>
      <c r="FPI4685" s="170"/>
      <c r="FPJ4685" s="170"/>
      <c r="FPK4685" s="170"/>
      <c r="FPL4685" s="170"/>
      <c r="FPM4685" s="170"/>
      <c r="FPN4685" s="170"/>
      <c r="FPO4685" s="170"/>
      <c r="FPP4685" s="170"/>
      <c r="FPQ4685" s="170"/>
      <c r="FPR4685" s="170"/>
      <c r="FPS4685" s="170"/>
      <c r="FPT4685" s="170"/>
      <c r="FPU4685" s="170"/>
      <c r="FPV4685" s="170"/>
      <c r="FPW4685" s="170"/>
      <c r="FPX4685" s="170"/>
      <c r="FPY4685" s="170"/>
      <c r="FPZ4685" s="170"/>
      <c r="FQA4685" s="170"/>
      <c r="FQB4685" s="170"/>
      <c r="FQC4685" s="170"/>
      <c r="FQD4685" s="170"/>
      <c r="FQE4685" s="170"/>
      <c r="FQF4685" s="170"/>
      <c r="FQG4685" s="170"/>
      <c r="FQH4685" s="170"/>
      <c r="FQI4685" s="170"/>
      <c r="FQJ4685" s="170"/>
      <c r="FQK4685" s="170"/>
      <c r="FQL4685" s="170"/>
      <c r="FQM4685" s="170"/>
      <c r="FQN4685" s="170"/>
      <c r="FQO4685" s="170"/>
      <c r="FQP4685" s="170"/>
      <c r="FQQ4685" s="170"/>
      <c r="FQR4685" s="170"/>
      <c r="FQS4685" s="170"/>
      <c r="FQT4685" s="170"/>
      <c r="FQU4685" s="170"/>
      <c r="FQV4685" s="170"/>
      <c r="FQW4685" s="170"/>
      <c r="FQX4685" s="170"/>
      <c r="FQY4685" s="170"/>
      <c r="FQZ4685" s="170"/>
      <c r="FRA4685" s="170"/>
      <c r="FRB4685" s="170"/>
      <c r="FRC4685" s="170"/>
      <c r="FRD4685" s="170"/>
      <c r="FRE4685" s="170"/>
      <c r="FRF4685" s="170"/>
      <c r="FRG4685" s="170"/>
      <c r="FRH4685" s="170"/>
      <c r="FRI4685" s="170"/>
      <c r="FRJ4685" s="170"/>
      <c r="FRK4685" s="170"/>
      <c r="FRL4685" s="170"/>
      <c r="FRM4685" s="170"/>
      <c r="FRN4685" s="170"/>
      <c r="FRO4685" s="170"/>
      <c r="FRP4685" s="170"/>
      <c r="FRQ4685" s="170"/>
      <c r="FRR4685" s="170"/>
      <c r="FRS4685" s="170"/>
      <c r="FRT4685" s="170"/>
      <c r="FRU4685" s="170"/>
      <c r="FRV4685" s="170"/>
      <c r="FRW4685" s="170"/>
      <c r="FRX4685" s="170"/>
      <c r="FRY4685" s="170"/>
      <c r="FRZ4685" s="170"/>
      <c r="FSA4685" s="170"/>
      <c r="FSB4685" s="170"/>
      <c r="FSC4685" s="170"/>
      <c r="FSD4685" s="170"/>
      <c r="FSE4685" s="170"/>
      <c r="FSF4685" s="170"/>
      <c r="FSG4685" s="170"/>
      <c r="FSH4685" s="170"/>
      <c r="FSI4685" s="170"/>
      <c r="FSJ4685" s="170"/>
      <c r="FSK4685" s="170"/>
      <c r="FSL4685" s="170"/>
      <c r="FSM4685" s="170"/>
      <c r="FSN4685" s="170"/>
      <c r="FSO4685" s="170"/>
      <c r="FSP4685" s="170"/>
      <c r="FSQ4685" s="170"/>
      <c r="FSR4685" s="170"/>
      <c r="FSS4685" s="170"/>
      <c r="FST4685" s="170"/>
      <c r="FSU4685" s="170"/>
      <c r="FSV4685" s="170"/>
      <c r="FSW4685" s="170"/>
      <c r="FSX4685" s="170"/>
      <c r="FSY4685" s="170"/>
      <c r="FSZ4685" s="170"/>
      <c r="FTA4685" s="170"/>
      <c r="FTB4685" s="170"/>
      <c r="FTC4685" s="170"/>
      <c r="FTD4685" s="170"/>
      <c r="FTE4685" s="170"/>
      <c r="FTF4685" s="170"/>
      <c r="FTG4685" s="170"/>
      <c r="FTH4685" s="170"/>
      <c r="FTI4685" s="170"/>
      <c r="FTJ4685" s="170"/>
      <c r="FTK4685" s="170"/>
      <c r="FTL4685" s="170"/>
      <c r="FTM4685" s="170"/>
      <c r="FTN4685" s="170"/>
      <c r="FTO4685" s="170"/>
      <c r="FTP4685" s="170"/>
      <c r="FTQ4685" s="170"/>
      <c r="FTR4685" s="170"/>
      <c r="FTS4685" s="170"/>
      <c r="FTT4685" s="170"/>
      <c r="FTU4685" s="170"/>
      <c r="FTV4685" s="170"/>
      <c r="FTW4685" s="170"/>
      <c r="FTX4685" s="170"/>
      <c r="FTY4685" s="170"/>
      <c r="FTZ4685" s="170"/>
      <c r="FUA4685" s="170"/>
      <c r="FUB4685" s="170"/>
      <c r="FUC4685" s="170"/>
      <c r="FUD4685" s="170"/>
      <c r="FUE4685" s="170"/>
      <c r="FUF4685" s="170"/>
      <c r="FUG4685" s="170"/>
      <c r="FUH4685" s="170"/>
      <c r="FUI4685" s="170"/>
      <c r="FUJ4685" s="170"/>
      <c r="FUK4685" s="170"/>
      <c r="FUL4685" s="170"/>
      <c r="FUM4685" s="170"/>
      <c r="FUN4685" s="170"/>
      <c r="FUO4685" s="170"/>
      <c r="FUP4685" s="170"/>
      <c r="FUQ4685" s="170"/>
      <c r="FUR4685" s="170"/>
      <c r="FUS4685" s="170"/>
      <c r="FUT4685" s="170"/>
      <c r="FUU4685" s="170"/>
      <c r="FUV4685" s="170"/>
      <c r="FUW4685" s="170"/>
      <c r="FUX4685" s="170"/>
      <c r="FUY4685" s="170"/>
      <c r="FUZ4685" s="170"/>
      <c r="FVA4685" s="170"/>
      <c r="FVB4685" s="170"/>
      <c r="FVC4685" s="170"/>
      <c r="FVD4685" s="170"/>
      <c r="FVE4685" s="170"/>
      <c r="FVF4685" s="170"/>
      <c r="FVG4685" s="170"/>
      <c r="FVH4685" s="170"/>
      <c r="FVI4685" s="170"/>
      <c r="FVJ4685" s="170"/>
      <c r="FVK4685" s="170"/>
      <c r="FVL4685" s="170"/>
      <c r="FVM4685" s="170"/>
      <c r="FVN4685" s="170"/>
      <c r="FVO4685" s="170"/>
      <c r="FVP4685" s="170"/>
      <c r="FVQ4685" s="170"/>
      <c r="FVR4685" s="170"/>
      <c r="FVS4685" s="170"/>
      <c r="FVT4685" s="170"/>
      <c r="FVU4685" s="170"/>
      <c r="FVV4685" s="170"/>
      <c r="FVW4685" s="170"/>
      <c r="FVX4685" s="170"/>
      <c r="FVY4685" s="170"/>
      <c r="FVZ4685" s="170"/>
      <c r="FWA4685" s="170"/>
      <c r="FWB4685" s="170"/>
      <c r="FWC4685" s="170"/>
      <c r="FWD4685" s="170"/>
      <c r="FWE4685" s="170"/>
      <c r="FWF4685" s="170"/>
      <c r="FWG4685" s="170"/>
      <c r="FWH4685" s="170"/>
      <c r="FWI4685" s="170"/>
      <c r="FWJ4685" s="170"/>
      <c r="FWK4685" s="170"/>
      <c r="FWL4685" s="170"/>
      <c r="FWM4685" s="170"/>
      <c r="FWN4685" s="170"/>
      <c r="FWO4685" s="170"/>
      <c r="FWP4685" s="170"/>
      <c r="FWQ4685" s="170"/>
      <c r="FWR4685" s="170"/>
      <c r="FWS4685" s="170"/>
      <c r="FWT4685" s="170"/>
      <c r="FWU4685" s="170"/>
      <c r="FWV4685" s="170"/>
      <c r="FWW4685" s="170"/>
      <c r="FWX4685" s="170"/>
      <c r="FWY4685" s="170"/>
      <c r="FWZ4685" s="170"/>
      <c r="FXA4685" s="170"/>
      <c r="FXB4685" s="170"/>
      <c r="FXC4685" s="170"/>
      <c r="FXD4685" s="170"/>
      <c r="FXE4685" s="170"/>
      <c r="FXF4685" s="170"/>
      <c r="FXG4685" s="170"/>
      <c r="FXH4685" s="170"/>
      <c r="FXI4685" s="170"/>
      <c r="FXJ4685" s="170"/>
      <c r="FXK4685" s="170"/>
      <c r="FXL4685" s="170"/>
      <c r="FXM4685" s="170"/>
      <c r="FXN4685" s="170"/>
      <c r="FXO4685" s="170"/>
      <c r="FXP4685" s="170"/>
      <c r="FXQ4685" s="170"/>
      <c r="FXR4685" s="170"/>
      <c r="FXS4685" s="170"/>
      <c r="FXT4685" s="170"/>
      <c r="FXU4685" s="170"/>
      <c r="FXV4685" s="170"/>
      <c r="FXW4685" s="170"/>
      <c r="FXX4685" s="170"/>
      <c r="FXY4685" s="170"/>
      <c r="FXZ4685" s="170"/>
      <c r="FYA4685" s="170"/>
      <c r="FYB4685" s="170"/>
      <c r="FYC4685" s="170"/>
      <c r="FYD4685" s="170"/>
      <c r="FYE4685" s="170"/>
      <c r="FYF4685" s="170"/>
      <c r="FYG4685" s="170"/>
      <c r="FYH4685" s="170"/>
      <c r="FYI4685" s="170"/>
      <c r="FYJ4685" s="170"/>
      <c r="FYK4685" s="170"/>
      <c r="FYL4685" s="170"/>
      <c r="FYM4685" s="170"/>
      <c r="FYN4685" s="170"/>
      <c r="FYO4685" s="170"/>
      <c r="FYP4685" s="170"/>
      <c r="FYQ4685" s="170"/>
      <c r="FYR4685" s="170"/>
      <c r="FYS4685" s="170"/>
      <c r="FYT4685" s="170"/>
      <c r="FYU4685" s="170"/>
      <c r="FYV4685" s="170"/>
      <c r="FYW4685" s="170"/>
      <c r="FYX4685" s="170"/>
      <c r="FYY4685" s="170"/>
      <c r="FYZ4685" s="170"/>
      <c r="FZA4685" s="170"/>
      <c r="FZB4685" s="170"/>
      <c r="FZC4685" s="170"/>
      <c r="FZD4685" s="170"/>
      <c r="FZE4685" s="170"/>
      <c r="FZF4685" s="170"/>
      <c r="FZG4685" s="170"/>
      <c r="FZH4685" s="170"/>
      <c r="FZI4685" s="170"/>
      <c r="FZJ4685" s="170"/>
      <c r="FZK4685" s="170"/>
      <c r="FZL4685" s="170"/>
      <c r="FZM4685" s="170"/>
      <c r="FZN4685" s="170"/>
      <c r="FZO4685" s="170"/>
      <c r="FZP4685" s="170"/>
      <c r="FZQ4685" s="170"/>
      <c r="FZR4685" s="170"/>
      <c r="FZS4685" s="170"/>
      <c r="FZT4685" s="170"/>
      <c r="FZU4685" s="170"/>
      <c r="FZV4685" s="170"/>
      <c r="FZW4685" s="170"/>
      <c r="FZX4685" s="170"/>
      <c r="FZY4685" s="170"/>
      <c r="FZZ4685" s="170"/>
      <c r="GAA4685" s="170"/>
      <c r="GAB4685" s="170"/>
      <c r="GAC4685" s="170"/>
      <c r="GAD4685" s="170"/>
      <c r="GAE4685" s="170"/>
      <c r="GAF4685" s="170"/>
      <c r="GAG4685" s="170"/>
      <c r="GAH4685" s="170"/>
      <c r="GAI4685" s="170"/>
      <c r="GAJ4685" s="170"/>
      <c r="GAK4685" s="170"/>
      <c r="GAL4685" s="170"/>
      <c r="GAM4685" s="170"/>
      <c r="GAN4685" s="170"/>
      <c r="GAO4685" s="170"/>
      <c r="GAP4685" s="170"/>
      <c r="GAQ4685" s="170"/>
      <c r="GAR4685" s="170"/>
      <c r="GAS4685" s="170"/>
      <c r="GAT4685" s="170"/>
      <c r="GAU4685" s="170"/>
      <c r="GAV4685" s="170"/>
      <c r="GAW4685" s="170"/>
      <c r="GAX4685" s="170"/>
      <c r="GAY4685" s="170"/>
      <c r="GAZ4685" s="170"/>
      <c r="GBA4685" s="170"/>
      <c r="GBB4685" s="170"/>
      <c r="GBC4685" s="170"/>
      <c r="GBD4685" s="170"/>
      <c r="GBE4685" s="170"/>
      <c r="GBF4685" s="170"/>
      <c r="GBG4685" s="170"/>
      <c r="GBH4685" s="170"/>
      <c r="GBI4685" s="170"/>
      <c r="GBJ4685" s="170"/>
      <c r="GBK4685" s="170"/>
      <c r="GBL4685" s="170"/>
      <c r="GBM4685" s="170"/>
      <c r="GBN4685" s="170"/>
      <c r="GBO4685" s="170"/>
      <c r="GBP4685" s="170"/>
      <c r="GBQ4685" s="170"/>
      <c r="GBR4685" s="170"/>
      <c r="GBS4685" s="170"/>
      <c r="GBT4685" s="170"/>
      <c r="GBU4685" s="170"/>
      <c r="GBV4685" s="170"/>
      <c r="GBW4685" s="170"/>
      <c r="GBX4685" s="170"/>
      <c r="GBY4685" s="170"/>
      <c r="GBZ4685" s="170"/>
      <c r="GCA4685" s="170"/>
      <c r="GCB4685" s="170"/>
      <c r="GCC4685" s="170"/>
      <c r="GCD4685" s="170"/>
      <c r="GCE4685" s="170"/>
      <c r="GCF4685" s="170"/>
      <c r="GCG4685" s="170"/>
      <c r="GCH4685" s="170"/>
      <c r="GCI4685" s="170"/>
      <c r="GCJ4685" s="170"/>
      <c r="GCK4685" s="170"/>
      <c r="GCL4685" s="170"/>
      <c r="GCM4685" s="170"/>
      <c r="GCN4685" s="170"/>
      <c r="GCO4685" s="170"/>
      <c r="GCP4685" s="170"/>
      <c r="GCQ4685" s="170"/>
      <c r="GCR4685" s="170"/>
      <c r="GCS4685" s="170"/>
      <c r="GCT4685" s="170"/>
      <c r="GCU4685" s="170"/>
      <c r="GCV4685" s="170"/>
      <c r="GCW4685" s="170"/>
      <c r="GCX4685" s="170"/>
      <c r="GCY4685" s="170"/>
      <c r="GCZ4685" s="170"/>
      <c r="GDA4685" s="170"/>
      <c r="GDB4685" s="170"/>
      <c r="GDC4685" s="170"/>
      <c r="GDD4685" s="170"/>
      <c r="GDE4685" s="170"/>
      <c r="GDF4685" s="170"/>
      <c r="GDG4685" s="170"/>
      <c r="GDH4685" s="170"/>
      <c r="GDI4685" s="170"/>
      <c r="GDJ4685" s="170"/>
      <c r="GDK4685" s="170"/>
      <c r="GDL4685" s="170"/>
      <c r="GDM4685" s="170"/>
      <c r="GDN4685" s="170"/>
      <c r="GDO4685" s="170"/>
      <c r="GDP4685" s="170"/>
      <c r="GDQ4685" s="170"/>
      <c r="GDR4685" s="170"/>
      <c r="GDS4685" s="170"/>
      <c r="GDT4685" s="170"/>
      <c r="GDU4685" s="170"/>
      <c r="GDV4685" s="170"/>
      <c r="GDW4685" s="170"/>
      <c r="GDX4685" s="170"/>
      <c r="GDY4685" s="170"/>
      <c r="GDZ4685" s="170"/>
      <c r="GEA4685" s="170"/>
      <c r="GEB4685" s="170"/>
      <c r="GEC4685" s="170"/>
      <c r="GED4685" s="170"/>
      <c r="GEE4685" s="170"/>
      <c r="GEF4685" s="170"/>
      <c r="GEG4685" s="170"/>
      <c r="GEH4685" s="170"/>
      <c r="GEI4685" s="170"/>
      <c r="GEJ4685" s="170"/>
      <c r="GEK4685" s="170"/>
      <c r="GEL4685" s="170"/>
      <c r="GEM4685" s="170"/>
      <c r="GEN4685" s="170"/>
      <c r="GEO4685" s="170"/>
      <c r="GEP4685" s="170"/>
      <c r="GEQ4685" s="170"/>
      <c r="GER4685" s="170"/>
      <c r="GES4685" s="170"/>
      <c r="GET4685" s="170"/>
      <c r="GEU4685" s="170"/>
      <c r="GEV4685" s="170"/>
      <c r="GEW4685" s="170"/>
      <c r="GEX4685" s="170"/>
      <c r="GEY4685" s="170"/>
      <c r="GEZ4685" s="170"/>
      <c r="GFA4685" s="170"/>
      <c r="GFB4685" s="170"/>
      <c r="GFC4685" s="170"/>
      <c r="GFD4685" s="170"/>
      <c r="GFE4685" s="170"/>
      <c r="GFF4685" s="170"/>
      <c r="GFG4685" s="170"/>
      <c r="GFH4685" s="170"/>
      <c r="GFI4685" s="170"/>
      <c r="GFJ4685" s="170"/>
      <c r="GFK4685" s="170"/>
      <c r="GFL4685" s="170"/>
      <c r="GFM4685" s="170"/>
      <c r="GFN4685" s="170"/>
      <c r="GFO4685" s="170"/>
      <c r="GFP4685" s="170"/>
      <c r="GFQ4685" s="170"/>
      <c r="GFR4685" s="170"/>
      <c r="GFS4685" s="170"/>
      <c r="GFT4685" s="170"/>
      <c r="GFU4685" s="170"/>
      <c r="GFV4685" s="170"/>
      <c r="GFW4685" s="170"/>
      <c r="GFX4685" s="170"/>
      <c r="GFY4685" s="170"/>
      <c r="GFZ4685" s="170"/>
      <c r="GGA4685" s="170"/>
      <c r="GGB4685" s="170"/>
      <c r="GGC4685" s="170"/>
      <c r="GGD4685" s="170"/>
      <c r="GGE4685" s="170"/>
      <c r="GGF4685" s="170"/>
      <c r="GGG4685" s="170"/>
      <c r="GGH4685" s="170"/>
      <c r="GGI4685" s="170"/>
      <c r="GGJ4685" s="170"/>
      <c r="GGK4685" s="170"/>
      <c r="GGL4685" s="170"/>
      <c r="GGM4685" s="170"/>
      <c r="GGN4685" s="170"/>
      <c r="GGO4685" s="170"/>
      <c r="GGP4685" s="170"/>
      <c r="GGQ4685" s="170"/>
      <c r="GGR4685" s="170"/>
      <c r="GGS4685" s="170"/>
      <c r="GGT4685" s="170"/>
      <c r="GGU4685" s="170"/>
      <c r="GGV4685" s="170"/>
      <c r="GGW4685" s="170"/>
      <c r="GGX4685" s="170"/>
      <c r="GGY4685" s="170"/>
      <c r="GGZ4685" s="170"/>
      <c r="GHA4685" s="170"/>
      <c r="GHB4685" s="170"/>
      <c r="GHC4685" s="170"/>
      <c r="GHD4685" s="170"/>
      <c r="GHE4685" s="170"/>
      <c r="GHF4685" s="170"/>
      <c r="GHG4685" s="170"/>
      <c r="GHH4685" s="170"/>
      <c r="GHI4685" s="170"/>
      <c r="GHJ4685" s="170"/>
      <c r="GHK4685" s="170"/>
      <c r="GHL4685" s="170"/>
      <c r="GHM4685" s="170"/>
      <c r="GHN4685" s="170"/>
      <c r="GHO4685" s="170"/>
      <c r="GHP4685" s="170"/>
      <c r="GHQ4685" s="170"/>
      <c r="GHR4685" s="170"/>
      <c r="GHS4685" s="170"/>
      <c r="GHT4685" s="170"/>
      <c r="GHU4685" s="170"/>
      <c r="GHV4685" s="170"/>
      <c r="GHW4685" s="170"/>
      <c r="GHX4685" s="170"/>
      <c r="GHY4685" s="170"/>
      <c r="GHZ4685" s="170"/>
      <c r="GIA4685" s="170"/>
      <c r="GIB4685" s="170"/>
      <c r="GIC4685" s="170"/>
      <c r="GID4685" s="170"/>
      <c r="GIE4685" s="170"/>
      <c r="GIF4685" s="170"/>
      <c r="GIG4685" s="170"/>
      <c r="GIH4685" s="170"/>
      <c r="GII4685" s="170"/>
      <c r="GIJ4685" s="170"/>
      <c r="GIK4685" s="170"/>
      <c r="GIL4685" s="170"/>
      <c r="GIM4685" s="170"/>
      <c r="GIN4685" s="170"/>
      <c r="GIO4685" s="170"/>
      <c r="GIP4685" s="170"/>
      <c r="GIQ4685" s="170"/>
      <c r="GIR4685" s="170"/>
      <c r="GIS4685" s="170"/>
      <c r="GIT4685" s="170"/>
      <c r="GIU4685" s="170"/>
      <c r="GIV4685" s="170"/>
      <c r="GIW4685" s="170"/>
      <c r="GIX4685" s="170"/>
      <c r="GIY4685" s="170"/>
      <c r="GIZ4685" s="170"/>
      <c r="GJA4685" s="170"/>
      <c r="GJB4685" s="170"/>
      <c r="GJC4685" s="170"/>
      <c r="GJD4685" s="170"/>
      <c r="GJE4685" s="170"/>
      <c r="GJF4685" s="170"/>
      <c r="GJG4685" s="170"/>
      <c r="GJH4685" s="170"/>
      <c r="GJI4685" s="170"/>
      <c r="GJJ4685" s="170"/>
      <c r="GJK4685" s="170"/>
      <c r="GJL4685" s="170"/>
      <c r="GJM4685" s="170"/>
      <c r="GJN4685" s="170"/>
      <c r="GJO4685" s="170"/>
      <c r="GJP4685" s="170"/>
      <c r="GJQ4685" s="170"/>
      <c r="GJR4685" s="170"/>
      <c r="GJS4685" s="170"/>
      <c r="GJT4685" s="170"/>
      <c r="GJU4685" s="170"/>
      <c r="GJV4685" s="170"/>
      <c r="GJW4685" s="170"/>
      <c r="GJX4685" s="170"/>
      <c r="GJY4685" s="170"/>
      <c r="GJZ4685" s="170"/>
      <c r="GKA4685" s="170"/>
      <c r="GKB4685" s="170"/>
      <c r="GKC4685" s="170"/>
      <c r="GKD4685" s="170"/>
      <c r="GKE4685" s="170"/>
      <c r="GKF4685" s="170"/>
      <c r="GKG4685" s="170"/>
      <c r="GKH4685" s="170"/>
      <c r="GKI4685" s="170"/>
      <c r="GKJ4685" s="170"/>
      <c r="GKK4685" s="170"/>
      <c r="GKL4685" s="170"/>
      <c r="GKM4685" s="170"/>
      <c r="GKN4685" s="170"/>
      <c r="GKO4685" s="170"/>
      <c r="GKP4685" s="170"/>
      <c r="GKQ4685" s="170"/>
      <c r="GKR4685" s="170"/>
      <c r="GKS4685" s="170"/>
      <c r="GKT4685" s="170"/>
      <c r="GKU4685" s="170"/>
      <c r="GKV4685" s="170"/>
      <c r="GKW4685" s="170"/>
      <c r="GKX4685" s="170"/>
      <c r="GKY4685" s="170"/>
      <c r="GKZ4685" s="170"/>
      <c r="GLA4685" s="170"/>
      <c r="GLB4685" s="170"/>
      <c r="GLC4685" s="170"/>
      <c r="GLD4685" s="170"/>
      <c r="GLE4685" s="170"/>
      <c r="GLF4685" s="170"/>
      <c r="GLG4685" s="170"/>
      <c r="GLH4685" s="170"/>
      <c r="GLI4685" s="170"/>
      <c r="GLJ4685" s="170"/>
      <c r="GLK4685" s="170"/>
      <c r="GLL4685" s="170"/>
      <c r="GLM4685" s="170"/>
      <c r="GLN4685" s="170"/>
      <c r="GLO4685" s="170"/>
      <c r="GLP4685" s="170"/>
      <c r="GLQ4685" s="170"/>
      <c r="GLR4685" s="170"/>
      <c r="GLS4685" s="170"/>
      <c r="GLT4685" s="170"/>
      <c r="GLU4685" s="170"/>
      <c r="GLV4685" s="170"/>
      <c r="GLW4685" s="170"/>
      <c r="GLX4685" s="170"/>
      <c r="GLY4685" s="170"/>
      <c r="GLZ4685" s="170"/>
      <c r="GMA4685" s="170"/>
      <c r="GMB4685" s="170"/>
      <c r="GMC4685" s="170"/>
      <c r="GMD4685" s="170"/>
      <c r="GME4685" s="170"/>
      <c r="GMF4685" s="170"/>
      <c r="GMG4685" s="170"/>
      <c r="GMH4685" s="170"/>
      <c r="GMI4685" s="170"/>
      <c r="GMJ4685" s="170"/>
      <c r="GMK4685" s="170"/>
      <c r="GML4685" s="170"/>
      <c r="GMM4685" s="170"/>
      <c r="GMN4685" s="170"/>
      <c r="GMO4685" s="170"/>
      <c r="GMP4685" s="170"/>
      <c r="GMQ4685" s="170"/>
      <c r="GMR4685" s="170"/>
      <c r="GMS4685" s="170"/>
      <c r="GMT4685" s="170"/>
      <c r="GMU4685" s="170"/>
      <c r="GMV4685" s="170"/>
      <c r="GMW4685" s="170"/>
      <c r="GMX4685" s="170"/>
      <c r="GMY4685" s="170"/>
      <c r="GMZ4685" s="170"/>
      <c r="GNA4685" s="170"/>
      <c r="GNB4685" s="170"/>
      <c r="GNC4685" s="170"/>
      <c r="GND4685" s="170"/>
      <c r="GNE4685" s="170"/>
      <c r="GNF4685" s="170"/>
      <c r="GNG4685" s="170"/>
      <c r="GNH4685" s="170"/>
      <c r="GNI4685" s="170"/>
      <c r="GNJ4685" s="170"/>
      <c r="GNK4685" s="170"/>
      <c r="GNL4685" s="170"/>
      <c r="GNM4685" s="170"/>
      <c r="GNN4685" s="170"/>
      <c r="GNO4685" s="170"/>
      <c r="GNP4685" s="170"/>
      <c r="GNQ4685" s="170"/>
      <c r="GNR4685" s="170"/>
      <c r="GNS4685" s="170"/>
      <c r="GNT4685" s="170"/>
      <c r="GNU4685" s="170"/>
      <c r="GNV4685" s="170"/>
      <c r="GNW4685" s="170"/>
      <c r="GNX4685" s="170"/>
      <c r="GNY4685" s="170"/>
      <c r="GNZ4685" s="170"/>
      <c r="GOA4685" s="170"/>
      <c r="GOB4685" s="170"/>
      <c r="GOC4685" s="170"/>
      <c r="GOD4685" s="170"/>
      <c r="GOE4685" s="170"/>
      <c r="GOF4685" s="170"/>
      <c r="GOG4685" s="170"/>
      <c r="GOH4685" s="170"/>
      <c r="GOI4685" s="170"/>
      <c r="GOJ4685" s="170"/>
      <c r="GOK4685" s="170"/>
      <c r="GOL4685" s="170"/>
      <c r="GOM4685" s="170"/>
      <c r="GON4685" s="170"/>
      <c r="GOO4685" s="170"/>
      <c r="GOP4685" s="170"/>
      <c r="GOQ4685" s="170"/>
      <c r="GOR4685" s="170"/>
      <c r="GOS4685" s="170"/>
      <c r="GOT4685" s="170"/>
      <c r="GOU4685" s="170"/>
      <c r="GOV4685" s="170"/>
      <c r="GOW4685" s="170"/>
      <c r="GOX4685" s="170"/>
      <c r="GOY4685" s="170"/>
      <c r="GOZ4685" s="170"/>
      <c r="GPA4685" s="170"/>
      <c r="GPB4685" s="170"/>
      <c r="GPC4685" s="170"/>
      <c r="GPD4685" s="170"/>
      <c r="GPE4685" s="170"/>
      <c r="GPF4685" s="170"/>
      <c r="GPG4685" s="170"/>
      <c r="GPH4685" s="170"/>
      <c r="GPI4685" s="170"/>
      <c r="GPJ4685" s="170"/>
      <c r="GPK4685" s="170"/>
      <c r="GPL4685" s="170"/>
      <c r="GPM4685" s="170"/>
      <c r="GPN4685" s="170"/>
      <c r="GPO4685" s="170"/>
      <c r="GPP4685" s="170"/>
      <c r="GPQ4685" s="170"/>
      <c r="GPR4685" s="170"/>
      <c r="GPS4685" s="170"/>
      <c r="GPT4685" s="170"/>
      <c r="GPU4685" s="170"/>
      <c r="GPV4685" s="170"/>
      <c r="GPW4685" s="170"/>
      <c r="GPX4685" s="170"/>
      <c r="GPY4685" s="170"/>
      <c r="GPZ4685" s="170"/>
      <c r="GQA4685" s="170"/>
      <c r="GQB4685" s="170"/>
      <c r="GQC4685" s="170"/>
      <c r="GQD4685" s="170"/>
      <c r="GQE4685" s="170"/>
      <c r="GQF4685" s="170"/>
      <c r="GQG4685" s="170"/>
      <c r="GQH4685" s="170"/>
      <c r="GQI4685" s="170"/>
      <c r="GQJ4685" s="170"/>
      <c r="GQK4685" s="170"/>
      <c r="GQL4685" s="170"/>
      <c r="GQM4685" s="170"/>
      <c r="GQN4685" s="170"/>
      <c r="GQO4685" s="170"/>
      <c r="GQP4685" s="170"/>
      <c r="GQQ4685" s="170"/>
      <c r="GQR4685" s="170"/>
      <c r="GQS4685" s="170"/>
      <c r="GQT4685" s="170"/>
      <c r="GQU4685" s="170"/>
      <c r="GQV4685" s="170"/>
      <c r="GQW4685" s="170"/>
      <c r="GQX4685" s="170"/>
      <c r="GQY4685" s="170"/>
      <c r="GQZ4685" s="170"/>
      <c r="GRA4685" s="170"/>
      <c r="GRB4685" s="170"/>
      <c r="GRC4685" s="170"/>
      <c r="GRD4685" s="170"/>
      <c r="GRE4685" s="170"/>
      <c r="GRF4685" s="170"/>
      <c r="GRG4685" s="170"/>
      <c r="GRH4685" s="170"/>
      <c r="GRI4685" s="170"/>
      <c r="GRJ4685" s="170"/>
      <c r="GRK4685" s="170"/>
      <c r="GRL4685" s="170"/>
      <c r="GRM4685" s="170"/>
      <c r="GRN4685" s="170"/>
      <c r="GRO4685" s="170"/>
      <c r="GRP4685" s="170"/>
      <c r="GRQ4685" s="170"/>
      <c r="GRR4685" s="170"/>
      <c r="GRS4685" s="170"/>
      <c r="GRT4685" s="170"/>
      <c r="GRU4685" s="170"/>
      <c r="GRV4685" s="170"/>
      <c r="GRW4685" s="170"/>
      <c r="GRX4685" s="170"/>
      <c r="GRY4685" s="170"/>
      <c r="GRZ4685" s="170"/>
      <c r="GSA4685" s="170"/>
      <c r="GSB4685" s="170"/>
      <c r="GSC4685" s="170"/>
      <c r="GSD4685" s="170"/>
      <c r="GSE4685" s="170"/>
      <c r="GSF4685" s="170"/>
      <c r="GSG4685" s="170"/>
      <c r="GSH4685" s="170"/>
      <c r="GSI4685" s="170"/>
      <c r="GSJ4685" s="170"/>
      <c r="GSK4685" s="170"/>
      <c r="GSL4685" s="170"/>
      <c r="GSM4685" s="170"/>
      <c r="GSN4685" s="170"/>
      <c r="GSO4685" s="170"/>
      <c r="GSP4685" s="170"/>
      <c r="GSQ4685" s="170"/>
      <c r="GSR4685" s="170"/>
      <c r="GSS4685" s="170"/>
      <c r="GST4685" s="170"/>
      <c r="GSU4685" s="170"/>
      <c r="GSV4685" s="170"/>
      <c r="GSW4685" s="170"/>
      <c r="GSX4685" s="170"/>
      <c r="GSY4685" s="170"/>
      <c r="GSZ4685" s="170"/>
      <c r="GTA4685" s="170"/>
      <c r="GTB4685" s="170"/>
      <c r="GTC4685" s="170"/>
      <c r="GTD4685" s="170"/>
      <c r="GTE4685" s="170"/>
      <c r="GTF4685" s="170"/>
      <c r="GTG4685" s="170"/>
      <c r="GTH4685" s="170"/>
      <c r="GTI4685" s="170"/>
      <c r="GTJ4685" s="170"/>
      <c r="GTK4685" s="170"/>
      <c r="GTL4685" s="170"/>
      <c r="GTM4685" s="170"/>
      <c r="GTN4685" s="170"/>
      <c r="GTO4685" s="170"/>
      <c r="GTP4685" s="170"/>
      <c r="GTQ4685" s="170"/>
      <c r="GTR4685" s="170"/>
      <c r="GTS4685" s="170"/>
      <c r="GTT4685" s="170"/>
      <c r="GTU4685" s="170"/>
      <c r="GTV4685" s="170"/>
      <c r="GTW4685" s="170"/>
      <c r="GTX4685" s="170"/>
      <c r="GTY4685" s="170"/>
      <c r="GTZ4685" s="170"/>
      <c r="GUA4685" s="170"/>
      <c r="GUB4685" s="170"/>
      <c r="GUC4685" s="170"/>
      <c r="GUD4685" s="170"/>
      <c r="GUE4685" s="170"/>
      <c r="GUF4685" s="170"/>
      <c r="GUG4685" s="170"/>
      <c r="GUH4685" s="170"/>
      <c r="GUI4685" s="170"/>
      <c r="GUJ4685" s="170"/>
      <c r="GUK4685" s="170"/>
      <c r="GUL4685" s="170"/>
      <c r="GUM4685" s="170"/>
      <c r="GUN4685" s="170"/>
      <c r="GUO4685" s="170"/>
      <c r="GUP4685" s="170"/>
      <c r="GUQ4685" s="170"/>
      <c r="GUR4685" s="170"/>
      <c r="GUS4685" s="170"/>
      <c r="GUT4685" s="170"/>
      <c r="GUU4685" s="170"/>
      <c r="GUV4685" s="170"/>
      <c r="GUW4685" s="170"/>
      <c r="GUX4685" s="170"/>
      <c r="GUY4685" s="170"/>
      <c r="GUZ4685" s="170"/>
      <c r="GVA4685" s="170"/>
      <c r="GVB4685" s="170"/>
      <c r="GVC4685" s="170"/>
      <c r="GVD4685" s="170"/>
      <c r="GVE4685" s="170"/>
      <c r="GVF4685" s="170"/>
      <c r="GVG4685" s="170"/>
      <c r="GVH4685" s="170"/>
      <c r="GVI4685" s="170"/>
      <c r="GVJ4685" s="170"/>
      <c r="GVK4685" s="170"/>
      <c r="GVL4685" s="170"/>
      <c r="GVM4685" s="170"/>
      <c r="GVN4685" s="170"/>
      <c r="GVO4685" s="170"/>
      <c r="GVP4685" s="170"/>
      <c r="GVQ4685" s="170"/>
      <c r="GVR4685" s="170"/>
      <c r="GVS4685" s="170"/>
      <c r="GVT4685" s="170"/>
      <c r="GVU4685" s="170"/>
      <c r="GVV4685" s="170"/>
      <c r="GVW4685" s="170"/>
      <c r="GVX4685" s="170"/>
      <c r="GVY4685" s="170"/>
      <c r="GVZ4685" s="170"/>
      <c r="GWA4685" s="170"/>
      <c r="GWB4685" s="170"/>
      <c r="GWC4685" s="170"/>
      <c r="GWD4685" s="170"/>
      <c r="GWE4685" s="170"/>
      <c r="GWF4685" s="170"/>
      <c r="GWG4685" s="170"/>
      <c r="GWH4685" s="170"/>
      <c r="GWI4685" s="170"/>
      <c r="GWJ4685" s="170"/>
      <c r="GWK4685" s="170"/>
      <c r="GWL4685" s="170"/>
      <c r="GWM4685" s="170"/>
      <c r="GWN4685" s="170"/>
      <c r="GWO4685" s="170"/>
      <c r="GWP4685" s="170"/>
      <c r="GWQ4685" s="170"/>
      <c r="GWR4685" s="170"/>
      <c r="GWS4685" s="170"/>
      <c r="GWT4685" s="170"/>
      <c r="GWU4685" s="170"/>
      <c r="GWV4685" s="170"/>
      <c r="GWW4685" s="170"/>
      <c r="GWX4685" s="170"/>
      <c r="GWY4685" s="170"/>
      <c r="GWZ4685" s="170"/>
      <c r="GXA4685" s="170"/>
      <c r="GXB4685" s="170"/>
      <c r="GXC4685" s="170"/>
      <c r="GXD4685" s="170"/>
      <c r="GXE4685" s="170"/>
      <c r="GXF4685" s="170"/>
      <c r="GXG4685" s="170"/>
      <c r="GXH4685" s="170"/>
      <c r="GXI4685" s="170"/>
      <c r="GXJ4685" s="170"/>
      <c r="GXK4685" s="170"/>
      <c r="GXL4685" s="170"/>
      <c r="GXM4685" s="170"/>
      <c r="GXN4685" s="170"/>
      <c r="GXO4685" s="170"/>
      <c r="GXP4685" s="170"/>
      <c r="GXQ4685" s="170"/>
      <c r="GXR4685" s="170"/>
      <c r="GXS4685" s="170"/>
      <c r="GXT4685" s="170"/>
      <c r="GXU4685" s="170"/>
      <c r="GXV4685" s="170"/>
      <c r="GXW4685" s="170"/>
      <c r="GXX4685" s="170"/>
      <c r="GXY4685" s="170"/>
      <c r="GXZ4685" s="170"/>
      <c r="GYA4685" s="170"/>
      <c r="GYB4685" s="170"/>
      <c r="GYC4685" s="170"/>
      <c r="GYD4685" s="170"/>
      <c r="GYE4685" s="170"/>
      <c r="GYF4685" s="170"/>
      <c r="GYG4685" s="170"/>
      <c r="GYH4685" s="170"/>
      <c r="GYI4685" s="170"/>
      <c r="GYJ4685" s="170"/>
      <c r="GYK4685" s="170"/>
      <c r="GYL4685" s="170"/>
      <c r="GYM4685" s="170"/>
      <c r="GYN4685" s="170"/>
      <c r="GYO4685" s="170"/>
      <c r="GYP4685" s="170"/>
      <c r="GYQ4685" s="170"/>
      <c r="GYR4685" s="170"/>
      <c r="GYS4685" s="170"/>
      <c r="GYT4685" s="170"/>
      <c r="GYU4685" s="170"/>
      <c r="GYV4685" s="170"/>
      <c r="GYW4685" s="170"/>
      <c r="GYX4685" s="170"/>
      <c r="GYY4685" s="170"/>
      <c r="GYZ4685" s="170"/>
      <c r="GZA4685" s="170"/>
      <c r="GZB4685" s="170"/>
      <c r="GZC4685" s="170"/>
      <c r="GZD4685" s="170"/>
      <c r="GZE4685" s="170"/>
      <c r="GZF4685" s="170"/>
      <c r="GZG4685" s="170"/>
      <c r="GZH4685" s="170"/>
      <c r="GZI4685" s="170"/>
      <c r="GZJ4685" s="170"/>
      <c r="GZK4685" s="170"/>
      <c r="GZL4685" s="170"/>
      <c r="GZM4685" s="170"/>
      <c r="GZN4685" s="170"/>
      <c r="GZO4685" s="170"/>
      <c r="GZP4685" s="170"/>
      <c r="GZQ4685" s="170"/>
      <c r="GZR4685" s="170"/>
      <c r="GZS4685" s="170"/>
      <c r="GZT4685" s="170"/>
      <c r="GZU4685" s="170"/>
      <c r="GZV4685" s="170"/>
      <c r="GZW4685" s="170"/>
      <c r="GZX4685" s="170"/>
      <c r="GZY4685" s="170"/>
      <c r="GZZ4685" s="170"/>
      <c r="HAA4685" s="170"/>
      <c r="HAB4685" s="170"/>
      <c r="HAC4685" s="170"/>
      <c r="HAD4685" s="170"/>
      <c r="HAE4685" s="170"/>
      <c r="HAF4685" s="170"/>
      <c r="HAG4685" s="170"/>
      <c r="HAH4685" s="170"/>
      <c r="HAI4685" s="170"/>
      <c r="HAJ4685" s="170"/>
      <c r="HAK4685" s="170"/>
      <c r="HAL4685" s="170"/>
      <c r="HAM4685" s="170"/>
      <c r="HAN4685" s="170"/>
      <c r="HAO4685" s="170"/>
      <c r="HAP4685" s="170"/>
      <c r="HAQ4685" s="170"/>
      <c r="HAR4685" s="170"/>
      <c r="HAS4685" s="170"/>
      <c r="HAT4685" s="170"/>
      <c r="HAU4685" s="170"/>
      <c r="HAV4685" s="170"/>
      <c r="HAW4685" s="170"/>
      <c r="HAX4685" s="170"/>
      <c r="HAY4685" s="170"/>
      <c r="HAZ4685" s="170"/>
      <c r="HBA4685" s="170"/>
      <c r="HBB4685" s="170"/>
      <c r="HBC4685" s="170"/>
      <c r="HBD4685" s="170"/>
      <c r="HBE4685" s="170"/>
      <c r="HBF4685" s="170"/>
      <c r="HBG4685" s="170"/>
      <c r="HBH4685" s="170"/>
      <c r="HBI4685" s="170"/>
      <c r="HBJ4685" s="170"/>
      <c r="HBK4685" s="170"/>
      <c r="HBL4685" s="170"/>
      <c r="HBM4685" s="170"/>
      <c r="HBN4685" s="170"/>
      <c r="HBO4685" s="170"/>
      <c r="HBP4685" s="170"/>
      <c r="HBQ4685" s="170"/>
      <c r="HBR4685" s="170"/>
      <c r="HBS4685" s="170"/>
      <c r="HBT4685" s="170"/>
      <c r="HBU4685" s="170"/>
      <c r="HBV4685" s="170"/>
      <c r="HBW4685" s="170"/>
      <c r="HBX4685" s="170"/>
      <c r="HBY4685" s="170"/>
      <c r="HBZ4685" s="170"/>
      <c r="HCA4685" s="170"/>
      <c r="HCB4685" s="170"/>
      <c r="HCC4685" s="170"/>
      <c r="HCD4685" s="170"/>
      <c r="HCE4685" s="170"/>
      <c r="HCF4685" s="170"/>
      <c r="HCG4685" s="170"/>
      <c r="HCH4685" s="170"/>
      <c r="HCI4685" s="170"/>
      <c r="HCJ4685" s="170"/>
      <c r="HCK4685" s="170"/>
      <c r="HCL4685" s="170"/>
      <c r="HCM4685" s="170"/>
      <c r="HCN4685" s="170"/>
      <c r="HCO4685" s="170"/>
      <c r="HCP4685" s="170"/>
      <c r="HCQ4685" s="170"/>
      <c r="HCR4685" s="170"/>
      <c r="HCS4685" s="170"/>
      <c r="HCT4685" s="170"/>
      <c r="HCU4685" s="170"/>
      <c r="HCV4685" s="170"/>
      <c r="HCW4685" s="170"/>
      <c r="HCX4685" s="170"/>
      <c r="HCY4685" s="170"/>
      <c r="HCZ4685" s="170"/>
      <c r="HDA4685" s="170"/>
      <c r="HDB4685" s="170"/>
      <c r="HDC4685" s="170"/>
      <c r="HDD4685" s="170"/>
      <c r="HDE4685" s="170"/>
      <c r="HDF4685" s="170"/>
      <c r="HDG4685" s="170"/>
      <c r="HDH4685" s="170"/>
      <c r="HDI4685" s="170"/>
      <c r="HDJ4685" s="170"/>
      <c r="HDK4685" s="170"/>
      <c r="HDL4685" s="170"/>
      <c r="HDM4685" s="170"/>
      <c r="HDN4685" s="170"/>
      <c r="HDO4685" s="170"/>
      <c r="HDP4685" s="170"/>
      <c r="HDQ4685" s="170"/>
      <c r="HDR4685" s="170"/>
      <c r="HDS4685" s="170"/>
      <c r="HDT4685" s="170"/>
      <c r="HDU4685" s="170"/>
      <c r="HDV4685" s="170"/>
      <c r="HDW4685" s="170"/>
      <c r="HDX4685" s="170"/>
      <c r="HDY4685" s="170"/>
      <c r="HDZ4685" s="170"/>
      <c r="HEA4685" s="170"/>
      <c r="HEB4685" s="170"/>
      <c r="HEC4685" s="170"/>
      <c r="HED4685" s="170"/>
      <c r="HEE4685" s="170"/>
      <c r="HEF4685" s="170"/>
      <c r="HEG4685" s="170"/>
      <c r="HEH4685" s="170"/>
      <c r="HEI4685" s="170"/>
      <c r="HEJ4685" s="170"/>
      <c r="HEK4685" s="170"/>
      <c r="HEL4685" s="170"/>
      <c r="HEM4685" s="170"/>
      <c r="HEN4685" s="170"/>
      <c r="HEO4685" s="170"/>
      <c r="HEP4685" s="170"/>
      <c r="HEQ4685" s="170"/>
      <c r="HER4685" s="170"/>
      <c r="HES4685" s="170"/>
      <c r="HET4685" s="170"/>
      <c r="HEU4685" s="170"/>
      <c r="HEV4685" s="170"/>
      <c r="HEW4685" s="170"/>
      <c r="HEX4685" s="170"/>
      <c r="HEY4685" s="170"/>
      <c r="HEZ4685" s="170"/>
      <c r="HFA4685" s="170"/>
      <c r="HFB4685" s="170"/>
      <c r="HFC4685" s="170"/>
      <c r="HFD4685" s="170"/>
      <c r="HFE4685" s="170"/>
      <c r="HFF4685" s="170"/>
      <c r="HFG4685" s="170"/>
      <c r="HFH4685" s="170"/>
      <c r="HFI4685" s="170"/>
      <c r="HFJ4685" s="170"/>
      <c r="HFK4685" s="170"/>
      <c r="HFL4685" s="170"/>
      <c r="HFM4685" s="170"/>
      <c r="HFN4685" s="170"/>
      <c r="HFO4685" s="170"/>
      <c r="HFP4685" s="170"/>
      <c r="HFQ4685" s="170"/>
      <c r="HFR4685" s="170"/>
      <c r="HFS4685" s="170"/>
      <c r="HFT4685" s="170"/>
      <c r="HFU4685" s="170"/>
      <c r="HFV4685" s="170"/>
      <c r="HFW4685" s="170"/>
      <c r="HFX4685" s="170"/>
      <c r="HFY4685" s="170"/>
      <c r="HFZ4685" s="170"/>
      <c r="HGA4685" s="170"/>
      <c r="HGB4685" s="170"/>
      <c r="HGC4685" s="170"/>
      <c r="HGD4685" s="170"/>
      <c r="HGE4685" s="170"/>
      <c r="HGF4685" s="170"/>
      <c r="HGG4685" s="170"/>
      <c r="HGH4685" s="170"/>
      <c r="HGI4685" s="170"/>
      <c r="HGJ4685" s="170"/>
      <c r="HGK4685" s="170"/>
      <c r="HGL4685" s="170"/>
      <c r="HGM4685" s="170"/>
      <c r="HGN4685" s="170"/>
      <c r="HGO4685" s="170"/>
      <c r="HGP4685" s="170"/>
      <c r="HGQ4685" s="170"/>
      <c r="HGR4685" s="170"/>
      <c r="HGS4685" s="170"/>
      <c r="HGT4685" s="170"/>
      <c r="HGU4685" s="170"/>
      <c r="HGV4685" s="170"/>
      <c r="HGW4685" s="170"/>
      <c r="HGX4685" s="170"/>
      <c r="HGY4685" s="170"/>
      <c r="HGZ4685" s="170"/>
      <c r="HHA4685" s="170"/>
      <c r="HHB4685" s="170"/>
      <c r="HHC4685" s="170"/>
      <c r="HHD4685" s="170"/>
      <c r="HHE4685" s="170"/>
      <c r="HHF4685" s="170"/>
      <c r="HHG4685" s="170"/>
      <c r="HHH4685" s="170"/>
      <c r="HHI4685" s="170"/>
      <c r="HHJ4685" s="170"/>
      <c r="HHK4685" s="170"/>
      <c r="HHL4685" s="170"/>
      <c r="HHM4685" s="170"/>
      <c r="HHN4685" s="170"/>
      <c r="HHO4685" s="170"/>
      <c r="HHP4685" s="170"/>
      <c r="HHQ4685" s="170"/>
      <c r="HHR4685" s="170"/>
      <c r="HHS4685" s="170"/>
      <c r="HHT4685" s="170"/>
      <c r="HHU4685" s="170"/>
      <c r="HHV4685" s="170"/>
      <c r="HHW4685" s="170"/>
      <c r="HHX4685" s="170"/>
      <c r="HHY4685" s="170"/>
      <c r="HHZ4685" s="170"/>
      <c r="HIA4685" s="170"/>
      <c r="HIB4685" s="170"/>
      <c r="HIC4685" s="170"/>
      <c r="HID4685" s="170"/>
      <c r="HIE4685" s="170"/>
      <c r="HIF4685" s="170"/>
      <c r="HIG4685" s="170"/>
      <c r="HIH4685" s="170"/>
      <c r="HII4685" s="170"/>
      <c r="HIJ4685" s="170"/>
      <c r="HIK4685" s="170"/>
      <c r="HIL4685" s="170"/>
      <c r="HIM4685" s="170"/>
      <c r="HIN4685" s="170"/>
      <c r="HIO4685" s="170"/>
      <c r="HIP4685" s="170"/>
      <c r="HIQ4685" s="170"/>
      <c r="HIR4685" s="170"/>
      <c r="HIS4685" s="170"/>
      <c r="HIT4685" s="170"/>
      <c r="HIU4685" s="170"/>
      <c r="HIV4685" s="170"/>
      <c r="HIW4685" s="170"/>
      <c r="HIX4685" s="170"/>
      <c r="HIY4685" s="170"/>
      <c r="HIZ4685" s="170"/>
      <c r="HJA4685" s="170"/>
      <c r="HJB4685" s="170"/>
      <c r="HJC4685" s="170"/>
      <c r="HJD4685" s="170"/>
      <c r="HJE4685" s="170"/>
      <c r="HJF4685" s="170"/>
      <c r="HJG4685" s="170"/>
      <c r="HJH4685" s="170"/>
      <c r="HJI4685" s="170"/>
      <c r="HJJ4685" s="170"/>
      <c r="HJK4685" s="170"/>
      <c r="HJL4685" s="170"/>
      <c r="HJM4685" s="170"/>
      <c r="HJN4685" s="170"/>
      <c r="HJO4685" s="170"/>
      <c r="HJP4685" s="170"/>
      <c r="HJQ4685" s="170"/>
      <c r="HJR4685" s="170"/>
      <c r="HJS4685" s="170"/>
      <c r="HJT4685" s="170"/>
      <c r="HJU4685" s="170"/>
      <c r="HJV4685" s="170"/>
      <c r="HJW4685" s="170"/>
      <c r="HJX4685" s="170"/>
      <c r="HJY4685" s="170"/>
      <c r="HJZ4685" s="170"/>
      <c r="HKA4685" s="170"/>
      <c r="HKB4685" s="170"/>
      <c r="HKC4685" s="170"/>
      <c r="HKD4685" s="170"/>
      <c r="HKE4685" s="170"/>
      <c r="HKF4685" s="170"/>
      <c r="HKG4685" s="170"/>
      <c r="HKH4685" s="170"/>
      <c r="HKI4685" s="170"/>
      <c r="HKJ4685" s="170"/>
      <c r="HKK4685" s="170"/>
      <c r="HKL4685" s="170"/>
      <c r="HKM4685" s="170"/>
      <c r="HKN4685" s="170"/>
      <c r="HKO4685" s="170"/>
      <c r="HKP4685" s="170"/>
      <c r="HKQ4685" s="170"/>
      <c r="HKR4685" s="170"/>
      <c r="HKS4685" s="170"/>
      <c r="HKT4685" s="170"/>
      <c r="HKU4685" s="170"/>
      <c r="HKV4685" s="170"/>
      <c r="HKW4685" s="170"/>
      <c r="HKX4685" s="170"/>
      <c r="HKY4685" s="170"/>
      <c r="HKZ4685" s="170"/>
      <c r="HLA4685" s="170"/>
      <c r="HLB4685" s="170"/>
      <c r="HLC4685" s="170"/>
      <c r="HLD4685" s="170"/>
      <c r="HLE4685" s="170"/>
      <c r="HLF4685" s="170"/>
      <c r="HLG4685" s="170"/>
      <c r="HLH4685" s="170"/>
      <c r="HLI4685" s="170"/>
      <c r="HLJ4685" s="170"/>
      <c r="HLK4685" s="170"/>
      <c r="HLL4685" s="170"/>
      <c r="HLM4685" s="170"/>
      <c r="HLN4685" s="170"/>
      <c r="HLO4685" s="170"/>
      <c r="HLP4685" s="170"/>
      <c r="HLQ4685" s="170"/>
      <c r="HLR4685" s="170"/>
      <c r="HLS4685" s="170"/>
      <c r="HLT4685" s="170"/>
      <c r="HLU4685" s="170"/>
      <c r="HLV4685" s="170"/>
      <c r="HLW4685" s="170"/>
      <c r="HLX4685" s="170"/>
      <c r="HLY4685" s="170"/>
      <c r="HLZ4685" s="170"/>
      <c r="HMA4685" s="170"/>
      <c r="HMB4685" s="170"/>
      <c r="HMC4685" s="170"/>
      <c r="HMD4685" s="170"/>
      <c r="HME4685" s="170"/>
      <c r="HMF4685" s="170"/>
      <c r="HMG4685" s="170"/>
      <c r="HMH4685" s="170"/>
      <c r="HMI4685" s="170"/>
      <c r="HMJ4685" s="170"/>
      <c r="HMK4685" s="170"/>
      <c r="HML4685" s="170"/>
      <c r="HMM4685" s="170"/>
      <c r="HMN4685" s="170"/>
      <c r="HMO4685" s="170"/>
      <c r="HMP4685" s="170"/>
      <c r="HMQ4685" s="170"/>
      <c r="HMR4685" s="170"/>
      <c r="HMS4685" s="170"/>
      <c r="HMT4685" s="170"/>
      <c r="HMU4685" s="170"/>
      <c r="HMV4685" s="170"/>
      <c r="HMW4685" s="170"/>
      <c r="HMX4685" s="170"/>
      <c r="HMY4685" s="170"/>
      <c r="HMZ4685" s="170"/>
      <c r="HNA4685" s="170"/>
      <c r="HNB4685" s="170"/>
      <c r="HNC4685" s="170"/>
      <c r="HND4685" s="170"/>
      <c r="HNE4685" s="170"/>
      <c r="HNF4685" s="170"/>
      <c r="HNG4685" s="170"/>
      <c r="HNH4685" s="170"/>
      <c r="HNI4685" s="170"/>
      <c r="HNJ4685" s="170"/>
      <c r="HNK4685" s="170"/>
      <c r="HNL4685" s="170"/>
      <c r="HNM4685" s="170"/>
      <c r="HNN4685" s="170"/>
      <c r="HNO4685" s="170"/>
      <c r="HNP4685" s="170"/>
      <c r="HNQ4685" s="170"/>
      <c r="HNR4685" s="170"/>
      <c r="HNS4685" s="170"/>
      <c r="HNT4685" s="170"/>
      <c r="HNU4685" s="170"/>
      <c r="HNV4685" s="170"/>
      <c r="HNW4685" s="170"/>
      <c r="HNX4685" s="170"/>
      <c r="HNY4685" s="170"/>
      <c r="HNZ4685" s="170"/>
      <c r="HOA4685" s="170"/>
      <c r="HOB4685" s="170"/>
      <c r="HOC4685" s="170"/>
      <c r="HOD4685" s="170"/>
      <c r="HOE4685" s="170"/>
      <c r="HOF4685" s="170"/>
      <c r="HOG4685" s="170"/>
      <c r="HOH4685" s="170"/>
      <c r="HOI4685" s="170"/>
      <c r="HOJ4685" s="170"/>
      <c r="HOK4685" s="170"/>
      <c r="HOL4685" s="170"/>
      <c r="HOM4685" s="170"/>
      <c r="HON4685" s="170"/>
      <c r="HOO4685" s="170"/>
      <c r="HOP4685" s="170"/>
      <c r="HOQ4685" s="170"/>
      <c r="HOR4685" s="170"/>
      <c r="HOS4685" s="170"/>
      <c r="HOT4685" s="170"/>
      <c r="HOU4685" s="170"/>
      <c r="HOV4685" s="170"/>
      <c r="HOW4685" s="170"/>
      <c r="HOX4685" s="170"/>
      <c r="HOY4685" s="170"/>
      <c r="HOZ4685" s="170"/>
      <c r="HPA4685" s="170"/>
      <c r="HPB4685" s="170"/>
      <c r="HPC4685" s="170"/>
      <c r="HPD4685" s="170"/>
      <c r="HPE4685" s="170"/>
      <c r="HPF4685" s="170"/>
      <c r="HPG4685" s="170"/>
      <c r="HPH4685" s="170"/>
      <c r="HPI4685" s="170"/>
      <c r="HPJ4685" s="170"/>
      <c r="HPK4685" s="170"/>
      <c r="HPL4685" s="170"/>
      <c r="HPM4685" s="170"/>
      <c r="HPN4685" s="170"/>
      <c r="HPO4685" s="170"/>
      <c r="HPP4685" s="170"/>
      <c r="HPQ4685" s="170"/>
      <c r="HPR4685" s="170"/>
      <c r="HPS4685" s="170"/>
      <c r="HPT4685" s="170"/>
      <c r="HPU4685" s="170"/>
      <c r="HPV4685" s="170"/>
      <c r="HPW4685" s="170"/>
      <c r="HPX4685" s="170"/>
      <c r="HPY4685" s="170"/>
      <c r="HPZ4685" s="170"/>
      <c r="HQA4685" s="170"/>
      <c r="HQB4685" s="170"/>
      <c r="HQC4685" s="170"/>
      <c r="HQD4685" s="170"/>
      <c r="HQE4685" s="170"/>
      <c r="HQF4685" s="170"/>
      <c r="HQG4685" s="170"/>
      <c r="HQH4685" s="170"/>
      <c r="HQI4685" s="170"/>
      <c r="HQJ4685" s="170"/>
      <c r="HQK4685" s="170"/>
      <c r="HQL4685" s="170"/>
      <c r="HQM4685" s="170"/>
      <c r="HQN4685" s="170"/>
      <c r="HQO4685" s="170"/>
      <c r="HQP4685" s="170"/>
      <c r="HQQ4685" s="170"/>
      <c r="HQR4685" s="170"/>
      <c r="HQS4685" s="170"/>
      <c r="HQT4685" s="170"/>
      <c r="HQU4685" s="170"/>
      <c r="HQV4685" s="170"/>
      <c r="HQW4685" s="170"/>
      <c r="HQX4685" s="170"/>
      <c r="HQY4685" s="170"/>
      <c r="HQZ4685" s="170"/>
      <c r="HRA4685" s="170"/>
      <c r="HRB4685" s="170"/>
      <c r="HRC4685" s="170"/>
      <c r="HRD4685" s="170"/>
      <c r="HRE4685" s="170"/>
      <c r="HRF4685" s="170"/>
      <c r="HRG4685" s="170"/>
      <c r="HRH4685" s="170"/>
      <c r="HRI4685" s="170"/>
      <c r="HRJ4685" s="170"/>
      <c r="HRK4685" s="170"/>
      <c r="HRL4685" s="170"/>
      <c r="HRM4685" s="170"/>
      <c r="HRN4685" s="170"/>
      <c r="HRO4685" s="170"/>
      <c r="HRP4685" s="170"/>
      <c r="HRQ4685" s="170"/>
      <c r="HRR4685" s="170"/>
      <c r="HRS4685" s="170"/>
      <c r="HRT4685" s="170"/>
      <c r="HRU4685" s="170"/>
      <c r="HRV4685" s="170"/>
      <c r="HRW4685" s="170"/>
      <c r="HRX4685" s="170"/>
      <c r="HRY4685" s="170"/>
      <c r="HRZ4685" s="170"/>
      <c r="HSA4685" s="170"/>
      <c r="HSB4685" s="170"/>
      <c r="HSC4685" s="170"/>
      <c r="HSD4685" s="170"/>
      <c r="HSE4685" s="170"/>
      <c r="HSF4685" s="170"/>
      <c r="HSG4685" s="170"/>
      <c r="HSH4685" s="170"/>
      <c r="HSI4685" s="170"/>
      <c r="HSJ4685" s="170"/>
      <c r="HSK4685" s="170"/>
      <c r="HSL4685" s="170"/>
      <c r="HSM4685" s="170"/>
      <c r="HSN4685" s="170"/>
      <c r="HSO4685" s="170"/>
      <c r="HSP4685" s="170"/>
      <c r="HSQ4685" s="170"/>
      <c r="HSR4685" s="170"/>
      <c r="HSS4685" s="170"/>
      <c r="HST4685" s="170"/>
      <c r="HSU4685" s="170"/>
      <c r="HSV4685" s="170"/>
      <c r="HSW4685" s="170"/>
      <c r="HSX4685" s="170"/>
      <c r="HSY4685" s="170"/>
      <c r="HSZ4685" s="170"/>
      <c r="HTA4685" s="170"/>
      <c r="HTB4685" s="170"/>
      <c r="HTC4685" s="170"/>
      <c r="HTD4685" s="170"/>
      <c r="HTE4685" s="170"/>
      <c r="HTF4685" s="170"/>
      <c r="HTG4685" s="170"/>
      <c r="HTH4685" s="170"/>
      <c r="HTI4685" s="170"/>
      <c r="HTJ4685" s="170"/>
      <c r="HTK4685" s="170"/>
      <c r="HTL4685" s="170"/>
      <c r="HTM4685" s="170"/>
      <c r="HTN4685" s="170"/>
      <c r="HTO4685" s="170"/>
      <c r="HTP4685" s="170"/>
      <c r="HTQ4685" s="170"/>
      <c r="HTR4685" s="170"/>
      <c r="HTS4685" s="170"/>
      <c r="HTT4685" s="170"/>
      <c r="HTU4685" s="170"/>
      <c r="HTV4685" s="170"/>
      <c r="HTW4685" s="170"/>
      <c r="HTX4685" s="170"/>
      <c r="HTY4685" s="170"/>
      <c r="HTZ4685" s="170"/>
      <c r="HUA4685" s="170"/>
      <c r="HUB4685" s="170"/>
      <c r="HUC4685" s="170"/>
      <c r="HUD4685" s="170"/>
      <c r="HUE4685" s="170"/>
      <c r="HUF4685" s="170"/>
      <c r="HUG4685" s="170"/>
      <c r="HUH4685" s="170"/>
      <c r="HUI4685" s="170"/>
      <c r="HUJ4685" s="170"/>
      <c r="HUK4685" s="170"/>
      <c r="HUL4685" s="170"/>
      <c r="HUM4685" s="170"/>
      <c r="HUN4685" s="170"/>
      <c r="HUO4685" s="170"/>
      <c r="HUP4685" s="170"/>
      <c r="HUQ4685" s="170"/>
      <c r="HUR4685" s="170"/>
      <c r="HUS4685" s="170"/>
      <c r="HUT4685" s="170"/>
      <c r="HUU4685" s="170"/>
      <c r="HUV4685" s="170"/>
      <c r="HUW4685" s="170"/>
      <c r="HUX4685" s="170"/>
      <c r="HUY4685" s="170"/>
      <c r="HUZ4685" s="170"/>
      <c r="HVA4685" s="170"/>
      <c r="HVB4685" s="170"/>
      <c r="HVC4685" s="170"/>
      <c r="HVD4685" s="170"/>
      <c r="HVE4685" s="170"/>
      <c r="HVF4685" s="170"/>
      <c r="HVG4685" s="170"/>
      <c r="HVH4685" s="170"/>
      <c r="HVI4685" s="170"/>
      <c r="HVJ4685" s="170"/>
      <c r="HVK4685" s="170"/>
      <c r="HVL4685" s="170"/>
      <c r="HVM4685" s="170"/>
      <c r="HVN4685" s="170"/>
      <c r="HVO4685" s="170"/>
      <c r="HVP4685" s="170"/>
      <c r="HVQ4685" s="170"/>
      <c r="HVR4685" s="170"/>
      <c r="HVS4685" s="170"/>
      <c r="HVT4685" s="170"/>
      <c r="HVU4685" s="170"/>
      <c r="HVV4685" s="170"/>
      <c r="HVW4685" s="170"/>
      <c r="HVX4685" s="170"/>
      <c r="HVY4685" s="170"/>
      <c r="HVZ4685" s="170"/>
      <c r="HWA4685" s="170"/>
      <c r="HWB4685" s="170"/>
      <c r="HWC4685" s="170"/>
      <c r="HWD4685" s="170"/>
      <c r="HWE4685" s="170"/>
      <c r="HWF4685" s="170"/>
      <c r="HWG4685" s="170"/>
      <c r="HWH4685" s="170"/>
      <c r="HWI4685" s="170"/>
      <c r="HWJ4685" s="170"/>
      <c r="HWK4685" s="170"/>
      <c r="HWL4685" s="170"/>
      <c r="HWM4685" s="170"/>
      <c r="HWN4685" s="170"/>
      <c r="HWO4685" s="170"/>
      <c r="HWP4685" s="170"/>
      <c r="HWQ4685" s="170"/>
      <c r="HWR4685" s="170"/>
      <c r="HWS4685" s="170"/>
      <c r="HWT4685" s="170"/>
      <c r="HWU4685" s="170"/>
      <c r="HWV4685" s="170"/>
      <c r="HWW4685" s="170"/>
      <c r="HWX4685" s="170"/>
      <c r="HWY4685" s="170"/>
      <c r="HWZ4685" s="170"/>
      <c r="HXA4685" s="170"/>
      <c r="HXB4685" s="170"/>
      <c r="HXC4685" s="170"/>
      <c r="HXD4685" s="170"/>
      <c r="HXE4685" s="170"/>
      <c r="HXF4685" s="170"/>
      <c r="HXG4685" s="170"/>
      <c r="HXH4685" s="170"/>
      <c r="HXI4685" s="170"/>
      <c r="HXJ4685" s="170"/>
      <c r="HXK4685" s="170"/>
      <c r="HXL4685" s="170"/>
      <c r="HXM4685" s="170"/>
      <c r="HXN4685" s="170"/>
      <c r="HXO4685" s="170"/>
      <c r="HXP4685" s="170"/>
      <c r="HXQ4685" s="170"/>
      <c r="HXR4685" s="170"/>
      <c r="HXS4685" s="170"/>
      <c r="HXT4685" s="170"/>
      <c r="HXU4685" s="170"/>
      <c r="HXV4685" s="170"/>
      <c r="HXW4685" s="170"/>
      <c r="HXX4685" s="170"/>
      <c r="HXY4685" s="170"/>
      <c r="HXZ4685" s="170"/>
      <c r="HYA4685" s="170"/>
      <c r="HYB4685" s="170"/>
      <c r="HYC4685" s="170"/>
      <c r="HYD4685" s="170"/>
      <c r="HYE4685" s="170"/>
      <c r="HYF4685" s="170"/>
      <c r="HYG4685" s="170"/>
      <c r="HYH4685" s="170"/>
      <c r="HYI4685" s="170"/>
      <c r="HYJ4685" s="170"/>
      <c r="HYK4685" s="170"/>
      <c r="HYL4685" s="170"/>
      <c r="HYM4685" s="170"/>
      <c r="HYN4685" s="170"/>
      <c r="HYO4685" s="170"/>
      <c r="HYP4685" s="170"/>
      <c r="HYQ4685" s="170"/>
      <c r="HYR4685" s="170"/>
      <c r="HYS4685" s="170"/>
      <c r="HYT4685" s="170"/>
      <c r="HYU4685" s="170"/>
      <c r="HYV4685" s="170"/>
      <c r="HYW4685" s="170"/>
      <c r="HYX4685" s="170"/>
      <c r="HYY4685" s="170"/>
      <c r="HYZ4685" s="170"/>
      <c r="HZA4685" s="170"/>
      <c r="HZB4685" s="170"/>
      <c r="HZC4685" s="170"/>
      <c r="HZD4685" s="170"/>
      <c r="HZE4685" s="170"/>
      <c r="HZF4685" s="170"/>
      <c r="HZG4685" s="170"/>
      <c r="HZH4685" s="170"/>
      <c r="HZI4685" s="170"/>
      <c r="HZJ4685" s="170"/>
      <c r="HZK4685" s="170"/>
      <c r="HZL4685" s="170"/>
      <c r="HZM4685" s="170"/>
      <c r="HZN4685" s="170"/>
      <c r="HZO4685" s="170"/>
      <c r="HZP4685" s="170"/>
      <c r="HZQ4685" s="170"/>
      <c r="HZR4685" s="170"/>
      <c r="HZS4685" s="170"/>
      <c r="HZT4685" s="170"/>
      <c r="HZU4685" s="170"/>
      <c r="HZV4685" s="170"/>
      <c r="HZW4685" s="170"/>
      <c r="HZX4685" s="170"/>
      <c r="HZY4685" s="170"/>
      <c r="HZZ4685" s="170"/>
      <c r="IAA4685" s="170"/>
      <c r="IAB4685" s="170"/>
      <c r="IAC4685" s="170"/>
      <c r="IAD4685" s="170"/>
      <c r="IAE4685" s="170"/>
      <c r="IAF4685" s="170"/>
      <c r="IAG4685" s="170"/>
      <c r="IAH4685" s="170"/>
      <c r="IAI4685" s="170"/>
      <c r="IAJ4685" s="170"/>
      <c r="IAK4685" s="170"/>
      <c r="IAL4685" s="170"/>
      <c r="IAM4685" s="170"/>
      <c r="IAN4685" s="170"/>
      <c r="IAO4685" s="170"/>
      <c r="IAP4685" s="170"/>
      <c r="IAQ4685" s="170"/>
      <c r="IAR4685" s="170"/>
      <c r="IAS4685" s="170"/>
      <c r="IAT4685" s="170"/>
      <c r="IAU4685" s="170"/>
      <c r="IAV4685" s="170"/>
      <c r="IAW4685" s="170"/>
      <c r="IAX4685" s="170"/>
      <c r="IAY4685" s="170"/>
      <c r="IAZ4685" s="170"/>
      <c r="IBA4685" s="170"/>
      <c r="IBB4685" s="170"/>
      <c r="IBC4685" s="170"/>
      <c r="IBD4685" s="170"/>
      <c r="IBE4685" s="170"/>
      <c r="IBF4685" s="170"/>
      <c r="IBG4685" s="170"/>
      <c r="IBH4685" s="170"/>
      <c r="IBI4685" s="170"/>
      <c r="IBJ4685" s="170"/>
      <c r="IBK4685" s="170"/>
      <c r="IBL4685" s="170"/>
      <c r="IBM4685" s="170"/>
      <c r="IBN4685" s="170"/>
      <c r="IBO4685" s="170"/>
      <c r="IBP4685" s="170"/>
      <c r="IBQ4685" s="170"/>
      <c r="IBR4685" s="170"/>
      <c r="IBS4685" s="170"/>
      <c r="IBT4685" s="170"/>
      <c r="IBU4685" s="170"/>
      <c r="IBV4685" s="170"/>
      <c r="IBW4685" s="170"/>
      <c r="IBX4685" s="170"/>
      <c r="IBY4685" s="170"/>
      <c r="IBZ4685" s="170"/>
      <c r="ICA4685" s="170"/>
      <c r="ICB4685" s="170"/>
      <c r="ICC4685" s="170"/>
      <c r="ICD4685" s="170"/>
      <c r="ICE4685" s="170"/>
      <c r="ICF4685" s="170"/>
      <c r="ICG4685" s="170"/>
      <c r="ICH4685" s="170"/>
      <c r="ICI4685" s="170"/>
      <c r="ICJ4685" s="170"/>
      <c r="ICK4685" s="170"/>
      <c r="ICL4685" s="170"/>
      <c r="ICM4685" s="170"/>
      <c r="ICN4685" s="170"/>
      <c r="ICO4685" s="170"/>
      <c r="ICP4685" s="170"/>
      <c r="ICQ4685" s="170"/>
      <c r="ICR4685" s="170"/>
      <c r="ICS4685" s="170"/>
      <c r="ICT4685" s="170"/>
      <c r="ICU4685" s="170"/>
      <c r="ICV4685" s="170"/>
      <c r="ICW4685" s="170"/>
      <c r="ICX4685" s="170"/>
      <c r="ICY4685" s="170"/>
      <c r="ICZ4685" s="170"/>
      <c r="IDA4685" s="170"/>
      <c r="IDB4685" s="170"/>
      <c r="IDC4685" s="170"/>
      <c r="IDD4685" s="170"/>
      <c r="IDE4685" s="170"/>
      <c r="IDF4685" s="170"/>
      <c r="IDG4685" s="170"/>
      <c r="IDH4685" s="170"/>
      <c r="IDI4685" s="170"/>
      <c r="IDJ4685" s="170"/>
      <c r="IDK4685" s="170"/>
      <c r="IDL4685" s="170"/>
      <c r="IDM4685" s="170"/>
      <c r="IDN4685" s="170"/>
      <c r="IDO4685" s="170"/>
      <c r="IDP4685" s="170"/>
      <c r="IDQ4685" s="170"/>
      <c r="IDR4685" s="170"/>
      <c r="IDS4685" s="170"/>
      <c r="IDT4685" s="170"/>
      <c r="IDU4685" s="170"/>
      <c r="IDV4685" s="170"/>
      <c r="IDW4685" s="170"/>
      <c r="IDX4685" s="170"/>
      <c r="IDY4685" s="170"/>
      <c r="IDZ4685" s="170"/>
      <c r="IEA4685" s="170"/>
      <c r="IEB4685" s="170"/>
      <c r="IEC4685" s="170"/>
      <c r="IED4685" s="170"/>
      <c r="IEE4685" s="170"/>
      <c r="IEF4685" s="170"/>
      <c r="IEG4685" s="170"/>
      <c r="IEH4685" s="170"/>
      <c r="IEI4685" s="170"/>
      <c r="IEJ4685" s="170"/>
      <c r="IEK4685" s="170"/>
      <c r="IEL4685" s="170"/>
      <c r="IEM4685" s="170"/>
      <c r="IEN4685" s="170"/>
      <c r="IEO4685" s="170"/>
      <c r="IEP4685" s="170"/>
      <c r="IEQ4685" s="170"/>
      <c r="IER4685" s="170"/>
      <c r="IES4685" s="170"/>
      <c r="IET4685" s="170"/>
      <c r="IEU4685" s="170"/>
      <c r="IEV4685" s="170"/>
      <c r="IEW4685" s="170"/>
      <c r="IEX4685" s="170"/>
      <c r="IEY4685" s="170"/>
      <c r="IEZ4685" s="170"/>
      <c r="IFA4685" s="170"/>
      <c r="IFB4685" s="170"/>
      <c r="IFC4685" s="170"/>
      <c r="IFD4685" s="170"/>
      <c r="IFE4685" s="170"/>
      <c r="IFF4685" s="170"/>
      <c r="IFG4685" s="170"/>
      <c r="IFH4685" s="170"/>
      <c r="IFI4685" s="170"/>
      <c r="IFJ4685" s="170"/>
      <c r="IFK4685" s="170"/>
      <c r="IFL4685" s="170"/>
      <c r="IFM4685" s="170"/>
      <c r="IFN4685" s="170"/>
      <c r="IFO4685" s="170"/>
      <c r="IFP4685" s="170"/>
      <c r="IFQ4685" s="170"/>
      <c r="IFR4685" s="170"/>
      <c r="IFS4685" s="170"/>
      <c r="IFT4685" s="170"/>
      <c r="IFU4685" s="170"/>
      <c r="IFV4685" s="170"/>
      <c r="IFW4685" s="170"/>
      <c r="IFX4685" s="170"/>
      <c r="IFY4685" s="170"/>
      <c r="IFZ4685" s="170"/>
      <c r="IGA4685" s="170"/>
      <c r="IGB4685" s="170"/>
      <c r="IGC4685" s="170"/>
      <c r="IGD4685" s="170"/>
      <c r="IGE4685" s="170"/>
      <c r="IGF4685" s="170"/>
      <c r="IGG4685" s="170"/>
      <c r="IGH4685" s="170"/>
      <c r="IGI4685" s="170"/>
      <c r="IGJ4685" s="170"/>
      <c r="IGK4685" s="170"/>
      <c r="IGL4685" s="170"/>
      <c r="IGM4685" s="170"/>
      <c r="IGN4685" s="170"/>
      <c r="IGO4685" s="170"/>
      <c r="IGP4685" s="170"/>
      <c r="IGQ4685" s="170"/>
      <c r="IGR4685" s="170"/>
      <c r="IGS4685" s="170"/>
      <c r="IGT4685" s="170"/>
      <c r="IGU4685" s="170"/>
      <c r="IGV4685" s="170"/>
      <c r="IGW4685" s="170"/>
      <c r="IGX4685" s="170"/>
      <c r="IGY4685" s="170"/>
      <c r="IGZ4685" s="170"/>
      <c r="IHA4685" s="170"/>
      <c r="IHB4685" s="170"/>
      <c r="IHC4685" s="170"/>
      <c r="IHD4685" s="170"/>
      <c r="IHE4685" s="170"/>
      <c r="IHF4685" s="170"/>
      <c r="IHG4685" s="170"/>
      <c r="IHH4685" s="170"/>
      <c r="IHI4685" s="170"/>
      <c r="IHJ4685" s="170"/>
      <c r="IHK4685" s="170"/>
      <c r="IHL4685" s="170"/>
      <c r="IHM4685" s="170"/>
      <c r="IHN4685" s="170"/>
      <c r="IHO4685" s="170"/>
      <c r="IHP4685" s="170"/>
      <c r="IHQ4685" s="170"/>
      <c r="IHR4685" s="170"/>
      <c r="IHS4685" s="170"/>
      <c r="IHT4685" s="170"/>
      <c r="IHU4685" s="170"/>
      <c r="IHV4685" s="170"/>
      <c r="IHW4685" s="170"/>
      <c r="IHX4685" s="170"/>
      <c r="IHY4685" s="170"/>
      <c r="IHZ4685" s="170"/>
      <c r="IIA4685" s="170"/>
      <c r="IIB4685" s="170"/>
      <c r="IIC4685" s="170"/>
      <c r="IID4685" s="170"/>
      <c r="IIE4685" s="170"/>
      <c r="IIF4685" s="170"/>
      <c r="IIG4685" s="170"/>
      <c r="IIH4685" s="170"/>
      <c r="III4685" s="170"/>
      <c r="IIJ4685" s="170"/>
      <c r="IIK4685" s="170"/>
      <c r="IIL4685" s="170"/>
      <c r="IIM4685" s="170"/>
      <c r="IIN4685" s="170"/>
      <c r="IIO4685" s="170"/>
      <c r="IIP4685" s="170"/>
      <c r="IIQ4685" s="170"/>
      <c r="IIR4685" s="170"/>
      <c r="IIS4685" s="170"/>
      <c r="IIT4685" s="170"/>
      <c r="IIU4685" s="170"/>
      <c r="IIV4685" s="170"/>
      <c r="IIW4685" s="170"/>
      <c r="IIX4685" s="170"/>
      <c r="IIY4685" s="170"/>
      <c r="IIZ4685" s="170"/>
      <c r="IJA4685" s="170"/>
      <c r="IJB4685" s="170"/>
      <c r="IJC4685" s="170"/>
      <c r="IJD4685" s="170"/>
      <c r="IJE4685" s="170"/>
      <c r="IJF4685" s="170"/>
      <c r="IJG4685" s="170"/>
      <c r="IJH4685" s="170"/>
      <c r="IJI4685" s="170"/>
      <c r="IJJ4685" s="170"/>
      <c r="IJK4685" s="170"/>
      <c r="IJL4685" s="170"/>
      <c r="IJM4685" s="170"/>
      <c r="IJN4685" s="170"/>
      <c r="IJO4685" s="170"/>
      <c r="IJP4685" s="170"/>
      <c r="IJQ4685" s="170"/>
      <c r="IJR4685" s="170"/>
      <c r="IJS4685" s="170"/>
      <c r="IJT4685" s="170"/>
      <c r="IJU4685" s="170"/>
      <c r="IJV4685" s="170"/>
      <c r="IJW4685" s="170"/>
      <c r="IJX4685" s="170"/>
      <c r="IJY4685" s="170"/>
      <c r="IJZ4685" s="170"/>
      <c r="IKA4685" s="170"/>
      <c r="IKB4685" s="170"/>
      <c r="IKC4685" s="170"/>
      <c r="IKD4685" s="170"/>
      <c r="IKE4685" s="170"/>
      <c r="IKF4685" s="170"/>
      <c r="IKG4685" s="170"/>
      <c r="IKH4685" s="170"/>
      <c r="IKI4685" s="170"/>
      <c r="IKJ4685" s="170"/>
      <c r="IKK4685" s="170"/>
      <c r="IKL4685" s="170"/>
      <c r="IKM4685" s="170"/>
      <c r="IKN4685" s="170"/>
      <c r="IKO4685" s="170"/>
      <c r="IKP4685" s="170"/>
      <c r="IKQ4685" s="170"/>
      <c r="IKR4685" s="170"/>
      <c r="IKS4685" s="170"/>
      <c r="IKT4685" s="170"/>
      <c r="IKU4685" s="170"/>
      <c r="IKV4685" s="170"/>
      <c r="IKW4685" s="170"/>
      <c r="IKX4685" s="170"/>
      <c r="IKY4685" s="170"/>
      <c r="IKZ4685" s="170"/>
      <c r="ILA4685" s="170"/>
      <c r="ILB4685" s="170"/>
      <c r="ILC4685" s="170"/>
      <c r="ILD4685" s="170"/>
      <c r="ILE4685" s="170"/>
      <c r="ILF4685" s="170"/>
      <c r="ILG4685" s="170"/>
      <c r="ILH4685" s="170"/>
      <c r="ILI4685" s="170"/>
      <c r="ILJ4685" s="170"/>
      <c r="ILK4685" s="170"/>
      <c r="ILL4685" s="170"/>
      <c r="ILM4685" s="170"/>
      <c r="ILN4685" s="170"/>
      <c r="ILO4685" s="170"/>
      <c r="ILP4685" s="170"/>
      <c r="ILQ4685" s="170"/>
      <c r="ILR4685" s="170"/>
      <c r="ILS4685" s="170"/>
      <c r="ILT4685" s="170"/>
      <c r="ILU4685" s="170"/>
      <c r="ILV4685" s="170"/>
      <c r="ILW4685" s="170"/>
      <c r="ILX4685" s="170"/>
      <c r="ILY4685" s="170"/>
      <c r="ILZ4685" s="170"/>
      <c r="IMA4685" s="170"/>
      <c r="IMB4685" s="170"/>
      <c r="IMC4685" s="170"/>
      <c r="IMD4685" s="170"/>
      <c r="IME4685" s="170"/>
      <c r="IMF4685" s="170"/>
      <c r="IMG4685" s="170"/>
      <c r="IMH4685" s="170"/>
      <c r="IMI4685" s="170"/>
      <c r="IMJ4685" s="170"/>
      <c r="IMK4685" s="170"/>
      <c r="IML4685" s="170"/>
      <c r="IMM4685" s="170"/>
      <c r="IMN4685" s="170"/>
      <c r="IMO4685" s="170"/>
      <c r="IMP4685" s="170"/>
      <c r="IMQ4685" s="170"/>
      <c r="IMR4685" s="170"/>
      <c r="IMS4685" s="170"/>
      <c r="IMT4685" s="170"/>
      <c r="IMU4685" s="170"/>
      <c r="IMV4685" s="170"/>
      <c r="IMW4685" s="170"/>
      <c r="IMX4685" s="170"/>
      <c r="IMY4685" s="170"/>
      <c r="IMZ4685" s="170"/>
      <c r="INA4685" s="170"/>
      <c r="INB4685" s="170"/>
      <c r="INC4685" s="170"/>
      <c r="IND4685" s="170"/>
      <c r="INE4685" s="170"/>
      <c r="INF4685" s="170"/>
      <c r="ING4685" s="170"/>
      <c r="INH4685" s="170"/>
      <c r="INI4685" s="170"/>
      <c r="INJ4685" s="170"/>
      <c r="INK4685" s="170"/>
      <c r="INL4685" s="170"/>
      <c r="INM4685" s="170"/>
      <c r="INN4685" s="170"/>
      <c r="INO4685" s="170"/>
      <c r="INP4685" s="170"/>
      <c r="INQ4685" s="170"/>
      <c r="INR4685" s="170"/>
      <c r="INS4685" s="170"/>
      <c r="INT4685" s="170"/>
      <c r="INU4685" s="170"/>
      <c r="INV4685" s="170"/>
      <c r="INW4685" s="170"/>
      <c r="INX4685" s="170"/>
      <c r="INY4685" s="170"/>
      <c r="INZ4685" s="170"/>
      <c r="IOA4685" s="170"/>
      <c r="IOB4685" s="170"/>
      <c r="IOC4685" s="170"/>
      <c r="IOD4685" s="170"/>
      <c r="IOE4685" s="170"/>
      <c r="IOF4685" s="170"/>
      <c r="IOG4685" s="170"/>
      <c r="IOH4685" s="170"/>
      <c r="IOI4685" s="170"/>
      <c r="IOJ4685" s="170"/>
      <c r="IOK4685" s="170"/>
      <c r="IOL4685" s="170"/>
      <c r="IOM4685" s="170"/>
      <c r="ION4685" s="170"/>
      <c r="IOO4685" s="170"/>
      <c r="IOP4685" s="170"/>
      <c r="IOQ4685" s="170"/>
      <c r="IOR4685" s="170"/>
      <c r="IOS4685" s="170"/>
      <c r="IOT4685" s="170"/>
      <c r="IOU4685" s="170"/>
      <c r="IOV4685" s="170"/>
      <c r="IOW4685" s="170"/>
      <c r="IOX4685" s="170"/>
      <c r="IOY4685" s="170"/>
      <c r="IOZ4685" s="170"/>
      <c r="IPA4685" s="170"/>
      <c r="IPB4685" s="170"/>
      <c r="IPC4685" s="170"/>
      <c r="IPD4685" s="170"/>
      <c r="IPE4685" s="170"/>
      <c r="IPF4685" s="170"/>
      <c r="IPG4685" s="170"/>
      <c r="IPH4685" s="170"/>
      <c r="IPI4685" s="170"/>
      <c r="IPJ4685" s="170"/>
      <c r="IPK4685" s="170"/>
      <c r="IPL4685" s="170"/>
      <c r="IPM4685" s="170"/>
      <c r="IPN4685" s="170"/>
      <c r="IPO4685" s="170"/>
      <c r="IPP4685" s="170"/>
      <c r="IPQ4685" s="170"/>
      <c r="IPR4685" s="170"/>
      <c r="IPS4685" s="170"/>
      <c r="IPT4685" s="170"/>
      <c r="IPU4685" s="170"/>
      <c r="IPV4685" s="170"/>
      <c r="IPW4685" s="170"/>
      <c r="IPX4685" s="170"/>
      <c r="IPY4685" s="170"/>
      <c r="IPZ4685" s="170"/>
      <c r="IQA4685" s="170"/>
      <c r="IQB4685" s="170"/>
      <c r="IQC4685" s="170"/>
      <c r="IQD4685" s="170"/>
      <c r="IQE4685" s="170"/>
      <c r="IQF4685" s="170"/>
      <c r="IQG4685" s="170"/>
      <c r="IQH4685" s="170"/>
      <c r="IQI4685" s="170"/>
      <c r="IQJ4685" s="170"/>
      <c r="IQK4685" s="170"/>
      <c r="IQL4685" s="170"/>
      <c r="IQM4685" s="170"/>
      <c r="IQN4685" s="170"/>
      <c r="IQO4685" s="170"/>
      <c r="IQP4685" s="170"/>
      <c r="IQQ4685" s="170"/>
      <c r="IQR4685" s="170"/>
      <c r="IQS4685" s="170"/>
      <c r="IQT4685" s="170"/>
      <c r="IQU4685" s="170"/>
      <c r="IQV4685" s="170"/>
      <c r="IQW4685" s="170"/>
      <c r="IQX4685" s="170"/>
      <c r="IQY4685" s="170"/>
      <c r="IQZ4685" s="170"/>
      <c r="IRA4685" s="170"/>
      <c r="IRB4685" s="170"/>
      <c r="IRC4685" s="170"/>
      <c r="IRD4685" s="170"/>
      <c r="IRE4685" s="170"/>
      <c r="IRF4685" s="170"/>
      <c r="IRG4685" s="170"/>
      <c r="IRH4685" s="170"/>
      <c r="IRI4685" s="170"/>
      <c r="IRJ4685" s="170"/>
      <c r="IRK4685" s="170"/>
      <c r="IRL4685" s="170"/>
      <c r="IRM4685" s="170"/>
      <c r="IRN4685" s="170"/>
      <c r="IRO4685" s="170"/>
      <c r="IRP4685" s="170"/>
      <c r="IRQ4685" s="170"/>
      <c r="IRR4685" s="170"/>
      <c r="IRS4685" s="170"/>
      <c r="IRT4685" s="170"/>
      <c r="IRU4685" s="170"/>
      <c r="IRV4685" s="170"/>
      <c r="IRW4685" s="170"/>
      <c r="IRX4685" s="170"/>
      <c r="IRY4685" s="170"/>
      <c r="IRZ4685" s="170"/>
      <c r="ISA4685" s="170"/>
      <c r="ISB4685" s="170"/>
      <c r="ISC4685" s="170"/>
      <c r="ISD4685" s="170"/>
      <c r="ISE4685" s="170"/>
      <c r="ISF4685" s="170"/>
      <c r="ISG4685" s="170"/>
      <c r="ISH4685" s="170"/>
      <c r="ISI4685" s="170"/>
      <c r="ISJ4685" s="170"/>
      <c r="ISK4685" s="170"/>
      <c r="ISL4685" s="170"/>
      <c r="ISM4685" s="170"/>
      <c r="ISN4685" s="170"/>
      <c r="ISO4685" s="170"/>
      <c r="ISP4685" s="170"/>
      <c r="ISQ4685" s="170"/>
      <c r="ISR4685" s="170"/>
      <c r="ISS4685" s="170"/>
      <c r="IST4685" s="170"/>
      <c r="ISU4685" s="170"/>
      <c r="ISV4685" s="170"/>
      <c r="ISW4685" s="170"/>
      <c r="ISX4685" s="170"/>
      <c r="ISY4685" s="170"/>
      <c r="ISZ4685" s="170"/>
      <c r="ITA4685" s="170"/>
      <c r="ITB4685" s="170"/>
      <c r="ITC4685" s="170"/>
      <c r="ITD4685" s="170"/>
      <c r="ITE4685" s="170"/>
      <c r="ITF4685" s="170"/>
      <c r="ITG4685" s="170"/>
      <c r="ITH4685" s="170"/>
      <c r="ITI4685" s="170"/>
      <c r="ITJ4685" s="170"/>
      <c r="ITK4685" s="170"/>
      <c r="ITL4685" s="170"/>
      <c r="ITM4685" s="170"/>
      <c r="ITN4685" s="170"/>
      <c r="ITO4685" s="170"/>
      <c r="ITP4685" s="170"/>
      <c r="ITQ4685" s="170"/>
      <c r="ITR4685" s="170"/>
      <c r="ITS4685" s="170"/>
      <c r="ITT4685" s="170"/>
      <c r="ITU4685" s="170"/>
      <c r="ITV4685" s="170"/>
      <c r="ITW4685" s="170"/>
      <c r="ITX4685" s="170"/>
      <c r="ITY4685" s="170"/>
      <c r="ITZ4685" s="170"/>
      <c r="IUA4685" s="170"/>
      <c r="IUB4685" s="170"/>
      <c r="IUC4685" s="170"/>
      <c r="IUD4685" s="170"/>
      <c r="IUE4685" s="170"/>
      <c r="IUF4685" s="170"/>
      <c r="IUG4685" s="170"/>
      <c r="IUH4685" s="170"/>
      <c r="IUI4685" s="170"/>
      <c r="IUJ4685" s="170"/>
      <c r="IUK4685" s="170"/>
      <c r="IUL4685" s="170"/>
      <c r="IUM4685" s="170"/>
      <c r="IUN4685" s="170"/>
      <c r="IUO4685" s="170"/>
      <c r="IUP4685" s="170"/>
      <c r="IUQ4685" s="170"/>
      <c r="IUR4685" s="170"/>
      <c r="IUS4685" s="170"/>
      <c r="IUT4685" s="170"/>
      <c r="IUU4685" s="170"/>
      <c r="IUV4685" s="170"/>
      <c r="IUW4685" s="170"/>
      <c r="IUX4685" s="170"/>
      <c r="IUY4685" s="170"/>
      <c r="IUZ4685" s="170"/>
      <c r="IVA4685" s="170"/>
      <c r="IVB4685" s="170"/>
      <c r="IVC4685" s="170"/>
      <c r="IVD4685" s="170"/>
      <c r="IVE4685" s="170"/>
      <c r="IVF4685" s="170"/>
      <c r="IVG4685" s="170"/>
      <c r="IVH4685" s="170"/>
      <c r="IVI4685" s="170"/>
      <c r="IVJ4685" s="170"/>
      <c r="IVK4685" s="170"/>
      <c r="IVL4685" s="170"/>
      <c r="IVM4685" s="170"/>
      <c r="IVN4685" s="170"/>
      <c r="IVO4685" s="170"/>
      <c r="IVP4685" s="170"/>
      <c r="IVQ4685" s="170"/>
      <c r="IVR4685" s="170"/>
      <c r="IVS4685" s="170"/>
      <c r="IVT4685" s="170"/>
      <c r="IVU4685" s="170"/>
      <c r="IVV4685" s="170"/>
      <c r="IVW4685" s="170"/>
      <c r="IVX4685" s="170"/>
      <c r="IVY4685" s="170"/>
      <c r="IVZ4685" s="170"/>
      <c r="IWA4685" s="170"/>
      <c r="IWB4685" s="170"/>
      <c r="IWC4685" s="170"/>
      <c r="IWD4685" s="170"/>
      <c r="IWE4685" s="170"/>
      <c r="IWF4685" s="170"/>
      <c r="IWG4685" s="170"/>
      <c r="IWH4685" s="170"/>
      <c r="IWI4685" s="170"/>
      <c r="IWJ4685" s="170"/>
      <c r="IWK4685" s="170"/>
      <c r="IWL4685" s="170"/>
      <c r="IWM4685" s="170"/>
      <c r="IWN4685" s="170"/>
      <c r="IWO4685" s="170"/>
      <c r="IWP4685" s="170"/>
      <c r="IWQ4685" s="170"/>
      <c r="IWR4685" s="170"/>
      <c r="IWS4685" s="170"/>
      <c r="IWT4685" s="170"/>
      <c r="IWU4685" s="170"/>
      <c r="IWV4685" s="170"/>
      <c r="IWW4685" s="170"/>
      <c r="IWX4685" s="170"/>
      <c r="IWY4685" s="170"/>
      <c r="IWZ4685" s="170"/>
      <c r="IXA4685" s="170"/>
      <c r="IXB4685" s="170"/>
      <c r="IXC4685" s="170"/>
      <c r="IXD4685" s="170"/>
      <c r="IXE4685" s="170"/>
      <c r="IXF4685" s="170"/>
      <c r="IXG4685" s="170"/>
      <c r="IXH4685" s="170"/>
      <c r="IXI4685" s="170"/>
      <c r="IXJ4685" s="170"/>
      <c r="IXK4685" s="170"/>
      <c r="IXL4685" s="170"/>
      <c r="IXM4685" s="170"/>
      <c r="IXN4685" s="170"/>
      <c r="IXO4685" s="170"/>
      <c r="IXP4685" s="170"/>
      <c r="IXQ4685" s="170"/>
      <c r="IXR4685" s="170"/>
      <c r="IXS4685" s="170"/>
      <c r="IXT4685" s="170"/>
      <c r="IXU4685" s="170"/>
      <c r="IXV4685" s="170"/>
      <c r="IXW4685" s="170"/>
      <c r="IXX4685" s="170"/>
      <c r="IXY4685" s="170"/>
      <c r="IXZ4685" s="170"/>
      <c r="IYA4685" s="170"/>
      <c r="IYB4685" s="170"/>
      <c r="IYC4685" s="170"/>
      <c r="IYD4685" s="170"/>
      <c r="IYE4685" s="170"/>
      <c r="IYF4685" s="170"/>
      <c r="IYG4685" s="170"/>
      <c r="IYH4685" s="170"/>
      <c r="IYI4685" s="170"/>
      <c r="IYJ4685" s="170"/>
      <c r="IYK4685" s="170"/>
      <c r="IYL4685" s="170"/>
      <c r="IYM4685" s="170"/>
      <c r="IYN4685" s="170"/>
      <c r="IYO4685" s="170"/>
      <c r="IYP4685" s="170"/>
      <c r="IYQ4685" s="170"/>
      <c r="IYR4685" s="170"/>
      <c r="IYS4685" s="170"/>
      <c r="IYT4685" s="170"/>
      <c r="IYU4685" s="170"/>
      <c r="IYV4685" s="170"/>
      <c r="IYW4685" s="170"/>
      <c r="IYX4685" s="170"/>
      <c r="IYY4685" s="170"/>
      <c r="IYZ4685" s="170"/>
      <c r="IZA4685" s="170"/>
      <c r="IZB4685" s="170"/>
      <c r="IZC4685" s="170"/>
      <c r="IZD4685" s="170"/>
      <c r="IZE4685" s="170"/>
      <c r="IZF4685" s="170"/>
      <c r="IZG4685" s="170"/>
      <c r="IZH4685" s="170"/>
      <c r="IZI4685" s="170"/>
      <c r="IZJ4685" s="170"/>
      <c r="IZK4685" s="170"/>
      <c r="IZL4685" s="170"/>
      <c r="IZM4685" s="170"/>
      <c r="IZN4685" s="170"/>
      <c r="IZO4685" s="170"/>
      <c r="IZP4685" s="170"/>
      <c r="IZQ4685" s="170"/>
      <c r="IZR4685" s="170"/>
      <c r="IZS4685" s="170"/>
      <c r="IZT4685" s="170"/>
      <c r="IZU4685" s="170"/>
      <c r="IZV4685" s="170"/>
      <c r="IZW4685" s="170"/>
      <c r="IZX4685" s="170"/>
      <c r="IZY4685" s="170"/>
      <c r="IZZ4685" s="170"/>
      <c r="JAA4685" s="170"/>
      <c r="JAB4685" s="170"/>
      <c r="JAC4685" s="170"/>
      <c r="JAD4685" s="170"/>
      <c r="JAE4685" s="170"/>
      <c r="JAF4685" s="170"/>
      <c r="JAG4685" s="170"/>
      <c r="JAH4685" s="170"/>
      <c r="JAI4685" s="170"/>
      <c r="JAJ4685" s="170"/>
      <c r="JAK4685" s="170"/>
      <c r="JAL4685" s="170"/>
      <c r="JAM4685" s="170"/>
      <c r="JAN4685" s="170"/>
      <c r="JAO4685" s="170"/>
      <c r="JAP4685" s="170"/>
      <c r="JAQ4685" s="170"/>
      <c r="JAR4685" s="170"/>
      <c r="JAS4685" s="170"/>
      <c r="JAT4685" s="170"/>
      <c r="JAU4685" s="170"/>
      <c r="JAV4685" s="170"/>
      <c r="JAW4685" s="170"/>
      <c r="JAX4685" s="170"/>
      <c r="JAY4685" s="170"/>
      <c r="JAZ4685" s="170"/>
      <c r="JBA4685" s="170"/>
      <c r="JBB4685" s="170"/>
      <c r="JBC4685" s="170"/>
      <c r="JBD4685" s="170"/>
      <c r="JBE4685" s="170"/>
      <c r="JBF4685" s="170"/>
      <c r="JBG4685" s="170"/>
      <c r="JBH4685" s="170"/>
      <c r="JBI4685" s="170"/>
      <c r="JBJ4685" s="170"/>
      <c r="JBK4685" s="170"/>
      <c r="JBL4685" s="170"/>
      <c r="JBM4685" s="170"/>
      <c r="JBN4685" s="170"/>
      <c r="JBO4685" s="170"/>
      <c r="JBP4685" s="170"/>
      <c r="JBQ4685" s="170"/>
      <c r="JBR4685" s="170"/>
      <c r="JBS4685" s="170"/>
      <c r="JBT4685" s="170"/>
      <c r="JBU4685" s="170"/>
      <c r="JBV4685" s="170"/>
      <c r="JBW4685" s="170"/>
      <c r="JBX4685" s="170"/>
      <c r="JBY4685" s="170"/>
      <c r="JBZ4685" s="170"/>
      <c r="JCA4685" s="170"/>
      <c r="JCB4685" s="170"/>
      <c r="JCC4685" s="170"/>
      <c r="JCD4685" s="170"/>
      <c r="JCE4685" s="170"/>
      <c r="JCF4685" s="170"/>
      <c r="JCG4685" s="170"/>
      <c r="JCH4685" s="170"/>
      <c r="JCI4685" s="170"/>
      <c r="JCJ4685" s="170"/>
      <c r="JCK4685" s="170"/>
      <c r="JCL4685" s="170"/>
      <c r="JCM4685" s="170"/>
      <c r="JCN4685" s="170"/>
      <c r="JCO4685" s="170"/>
      <c r="JCP4685" s="170"/>
      <c r="JCQ4685" s="170"/>
      <c r="JCR4685" s="170"/>
      <c r="JCS4685" s="170"/>
      <c r="JCT4685" s="170"/>
      <c r="JCU4685" s="170"/>
      <c r="JCV4685" s="170"/>
      <c r="JCW4685" s="170"/>
      <c r="JCX4685" s="170"/>
      <c r="JCY4685" s="170"/>
      <c r="JCZ4685" s="170"/>
      <c r="JDA4685" s="170"/>
      <c r="JDB4685" s="170"/>
      <c r="JDC4685" s="170"/>
      <c r="JDD4685" s="170"/>
      <c r="JDE4685" s="170"/>
      <c r="JDF4685" s="170"/>
      <c r="JDG4685" s="170"/>
      <c r="JDH4685" s="170"/>
      <c r="JDI4685" s="170"/>
      <c r="JDJ4685" s="170"/>
      <c r="JDK4685" s="170"/>
      <c r="JDL4685" s="170"/>
      <c r="JDM4685" s="170"/>
      <c r="JDN4685" s="170"/>
      <c r="JDO4685" s="170"/>
      <c r="JDP4685" s="170"/>
      <c r="JDQ4685" s="170"/>
      <c r="JDR4685" s="170"/>
      <c r="JDS4685" s="170"/>
      <c r="JDT4685" s="170"/>
      <c r="JDU4685" s="170"/>
      <c r="JDV4685" s="170"/>
      <c r="JDW4685" s="170"/>
      <c r="JDX4685" s="170"/>
      <c r="JDY4685" s="170"/>
      <c r="JDZ4685" s="170"/>
      <c r="JEA4685" s="170"/>
      <c r="JEB4685" s="170"/>
      <c r="JEC4685" s="170"/>
      <c r="JED4685" s="170"/>
      <c r="JEE4685" s="170"/>
      <c r="JEF4685" s="170"/>
      <c r="JEG4685" s="170"/>
      <c r="JEH4685" s="170"/>
      <c r="JEI4685" s="170"/>
      <c r="JEJ4685" s="170"/>
      <c r="JEK4685" s="170"/>
      <c r="JEL4685" s="170"/>
      <c r="JEM4685" s="170"/>
      <c r="JEN4685" s="170"/>
      <c r="JEO4685" s="170"/>
      <c r="JEP4685" s="170"/>
      <c r="JEQ4685" s="170"/>
      <c r="JER4685" s="170"/>
      <c r="JES4685" s="170"/>
      <c r="JET4685" s="170"/>
      <c r="JEU4685" s="170"/>
      <c r="JEV4685" s="170"/>
      <c r="JEW4685" s="170"/>
      <c r="JEX4685" s="170"/>
      <c r="JEY4685" s="170"/>
      <c r="JEZ4685" s="170"/>
      <c r="JFA4685" s="170"/>
      <c r="JFB4685" s="170"/>
      <c r="JFC4685" s="170"/>
      <c r="JFD4685" s="170"/>
      <c r="JFE4685" s="170"/>
      <c r="JFF4685" s="170"/>
      <c r="JFG4685" s="170"/>
      <c r="JFH4685" s="170"/>
      <c r="JFI4685" s="170"/>
      <c r="JFJ4685" s="170"/>
      <c r="JFK4685" s="170"/>
      <c r="JFL4685" s="170"/>
      <c r="JFM4685" s="170"/>
      <c r="JFN4685" s="170"/>
      <c r="JFO4685" s="170"/>
      <c r="JFP4685" s="170"/>
      <c r="JFQ4685" s="170"/>
      <c r="JFR4685" s="170"/>
      <c r="JFS4685" s="170"/>
      <c r="JFT4685" s="170"/>
      <c r="JFU4685" s="170"/>
      <c r="JFV4685" s="170"/>
      <c r="JFW4685" s="170"/>
      <c r="JFX4685" s="170"/>
      <c r="JFY4685" s="170"/>
      <c r="JFZ4685" s="170"/>
      <c r="JGA4685" s="170"/>
      <c r="JGB4685" s="170"/>
      <c r="JGC4685" s="170"/>
      <c r="JGD4685" s="170"/>
      <c r="JGE4685" s="170"/>
      <c r="JGF4685" s="170"/>
      <c r="JGG4685" s="170"/>
      <c r="JGH4685" s="170"/>
      <c r="JGI4685" s="170"/>
      <c r="JGJ4685" s="170"/>
      <c r="JGK4685" s="170"/>
      <c r="JGL4685" s="170"/>
      <c r="JGM4685" s="170"/>
      <c r="JGN4685" s="170"/>
      <c r="JGO4685" s="170"/>
      <c r="JGP4685" s="170"/>
      <c r="JGQ4685" s="170"/>
      <c r="JGR4685" s="170"/>
      <c r="JGS4685" s="170"/>
      <c r="JGT4685" s="170"/>
      <c r="JGU4685" s="170"/>
      <c r="JGV4685" s="170"/>
      <c r="JGW4685" s="170"/>
      <c r="JGX4685" s="170"/>
      <c r="JGY4685" s="170"/>
      <c r="JGZ4685" s="170"/>
      <c r="JHA4685" s="170"/>
      <c r="JHB4685" s="170"/>
      <c r="JHC4685" s="170"/>
      <c r="JHD4685" s="170"/>
      <c r="JHE4685" s="170"/>
      <c r="JHF4685" s="170"/>
      <c r="JHG4685" s="170"/>
      <c r="JHH4685" s="170"/>
      <c r="JHI4685" s="170"/>
      <c r="JHJ4685" s="170"/>
      <c r="JHK4685" s="170"/>
      <c r="JHL4685" s="170"/>
      <c r="JHM4685" s="170"/>
      <c r="JHN4685" s="170"/>
      <c r="JHO4685" s="170"/>
      <c r="JHP4685" s="170"/>
      <c r="JHQ4685" s="170"/>
      <c r="JHR4685" s="170"/>
      <c r="JHS4685" s="170"/>
      <c r="JHT4685" s="170"/>
      <c r="JHU4685" s="170"/>
      <c r="JHV4685" s="170"/>
      <c r="JHW4685" s="170"/>
      <c r="JHX4685" s="170"/>
      <c r="JHY4685" s="170"/>
      <c r="JHZ4685" s="170"/>
      <c r="JIA4685" s="170"/>
      <c r="JIB4685" s="170"/>
      <c r="JIC4685" s="170"/>
      <c r="JID4685" s="170"/>
      <c r="JIE4685" s="170"/>
      <c r="JIF4685" s="170"/>
      <c r="JIG4685" s="170"/>
      <c r="JIH4685" s="170"/>
      <c r="JII4685" s="170"/>
      <c r="JIJ4685" s="170"/>
      <c r="JIK4685" s="170"/>
      <c r="JIL4685" s="170"/>
      <c r="JIM4685" s="170"/>
      <c r="JIN4685" s="170"/>
      <c r="JIO4685" s="170"/>
      <c r="JIP4685" s="170"/>
      <c r="JIQ4685" s="170"/>
      <c r="JIR4685" s="170"/>
      <c r="JIS4685" s="170"/>
      <c r="JIT4685" s="170"/>
      <c r="JIU4685" s="170"/>
      <c r="JIV4685" s="170"/>
      <c r="JIW4685" s="170"/>
      <c r="JIX4685" s="170"/>
      <c r="JIY4685" s="170"/>
      <c r="JIZ4685" s="170"/>
      <c r="JJA4685" s="170"/>
      <c r="JJB4685" s="170"/>
      <c r="JJC4685" s="170"/>
      <c r="JJD4685" s="170"/>
      <c r="JJE4685" s="170"/>
      <c r="JJF4685" s="170"/>
      <c r="JJG4685" s="170"/>
      <c r="JJH4685" s="170"/>
      <c r="JJI4685" s="170"/>
      <c r="JJJ4685" s="170"/>
      <c r="JJK4685" s="170"/>
      <c r="JJL4685" s="170"/>
      <c r="JJM4685" s="170"/>
      <c r="JJN4685" s="170"/>
      <c r="JJO4685" s="170"/>
      <c r="JJP4685" s="170"/>
      <c r="JJQ4685" s="170"/>
      <c r="JJR4685" s="170"/>
      <c r="JJS4685" s="170"/>
      <c r="JJT4685" s="170"/>
      <c r="JJU4685" s="170"/>
      <c r="JJV4685" s="170"/>
      <c r="JJW4685" s="170"/>
      <c r="JJX4685" s="170"/>
      <c r="JJY4685" s="170"/>
      <c r="JJZ4685" s="170"/>
      <c r="JKA4685" s="170"/>
      <c r="JKB4685" s="170"/>
      <c r="JKC4685" s="170"/>
      <c r="JKD4685" s="170"/>
      <c r="JKE4685" s="170"/>
      <c r="JKF4685" s="170"/>
      <c r="JKG4685" s="170"/>
      <c r="JKH4685" s="170"/>
      <c r="JKI4685" s="170"/>
      <c r="JKJ4685" s="170"/>
      <c r="JKK4685" s="170"/>
      <c r="JKL4685" s="170"/>
      <c r="JKM4685" s="170"/>
      <c r="JKN4685" s="170"/>
      <c r="JKO4685" s="170"/>
      <c r="JKP4685" s="170"/>
      <c r="JKQ4685" s="170"/>
      <c r="JKR4685" s="170"/>
      <c r="JKS4685" s="170"/>
      <c r="JKT4685" s="170"/>
      <c r="JKU4685" s="170"/>
      <c r="JKV4685" s="170"/>
      <c r="JKW4685" s="170"/>
      <c r="JKX4685" s="170"/>
      <c r="JKY4685" s="170"/>
      <c r="JKZ4685" s="170"/>
      <c r="JLA4685" s="170"/>
      <c r="JLB4685" s="170"/>
      <c r="JLC4685" s="170"/>
      <c r="JLD4685" s="170"/>
      <c r="JLE4685" s="170"/>
      <c r="JLF4685" s="170"/>
      <c r="JLG4685" s="170"/>
      <c r="JLH4685" s="170"/>
      <c r="JLI4685" s="170"/>
      <c r="JLJ4685" s="170"/>
      <c r="JLK4685" s="170"/>
      <c r="JLL4685" s="170"/>
      <c r="JLM4685" s="170"/>
      <c r="JLN4685" s="170"/>
      <c r="JLO4685" s="170"/>
      <c r="JLP4685" s="170"/>
      <c r="JLQ4685" s="170"/>
      <c r="JLR4685" s="170"/>
      <c r="JLS4685" s="170"/>
      <c r="JLT4685" s="170"/>
      <c r="JLU4685" s="170"/>
      <c r="JLV4685" s="170"/>
      <c r="JLW4685" s="170"/>
      <c r="JLX4685" s="170"/>
      <c r="JLY4685" s="170"/>
      <c r="JLZ4685" s="170"/>
      <c r="JMA4685" s="170"/>
      <c r="JMB4685" s="170"/>
      <c r="JMC4685" s="170"/>
      <c r="JMD4685" s="170"/>
      <c r="JME4685" s="170"/>
      <c r="JMF4685" s="170"/>
      <c r="JMG4685" s="170"/>
      <c r="JMH4685" s="170"/>
      <c r="JMI4685" s="170"/>
      <c r="JMJ4685" s="170"/>
      <c r="JMK4685" s="170"/>
      <c r="JML4685" s="170"/>
      <c r="JMM4685" s="170"/>
      <c r="JMN4685" s="170"/>
      <c r="JMO4685" s="170"/>
      <c r="JMP4685" s="170"/>
      <c r="JMQ4685" s="170"/>
      <c r="JMR4685" s="170"/>
      <c r="JMS4685" s="170"/>
      <c r="JMT4685" s="170"/>
      <c r="JMU4685" s="170"/>
      <c r="JMV4685" s="170"/>
      <c r="JMW4685" s="170"/>
      <c r="JMX4685" s="170"/>
      <c r="JMY4685" s="170"/>
      <c r="JMZ4685" s="170"/>
      <c r="JNA4685" s="170"/>
      <c r="JNB4685" s="170"/>
      <c r="JNC4685" s="170"/>
      <c r="JND4685" s="170"/>
      <c r="JNE4685" s="170"/>
      <c r="JNF4685" s="170"/>
      <c r="JNG4685" s="170"/>
      <c r="JNH4685" s="170"/>
      <c r="JNI4685" s="170"/>
      <c r="JNJ4685" s="170"/>
      <c r="JNK4685" s="170"/>
      <c r="JNL4685" s="170"/>
      <c r="JNM4685" s="170"/>
      <c r="JNN4685" s="170"/>
      <c r="JNO4685" s="170"/>
      <c r="JNP4685" s="170"/>
      <c r="JNQ4685" s="170"/>
      <c r="JNR4685" s="170"/>
      <c r="JNS4685" s="170"/>
      <c r="JNT4685" s="170"/>
      <c r="JNU4685" s="170"/>
      <c r="JNV4685" s="170"/>
      <c r="JNW4685" s="170"/>
      <c r="JNX4685" s="170"/>
      <c r="JNY4685" s="170"/>
      <c r="JNZ4685" s="170"/>
      <c r="JOA4685" s="170"/>
      <c r="JOB4685" s="170"/>
      <c r="JOC4685" s="170"/>
      <c r="JOD4685" s="170"/>
      <c r="JOE4685" s="170"/>
      <c r="JOF4685" s="170"/>
      <c r="JOG4685" s="170"/>
      <c r="JOH4685" s="170"/>
      <c r="JOI4685" s="170"/>
      <c r="JOJ4685" s="170"/>
      <c r="JOK4685" s="170"/>
      <c r="JOL4685" s="170"/>
      <c r="JOM4685" s="170"/>
      <c r="JON4685" s="170"/>
      <c r="JOO4685" s="170"/>
      <c r="JOP4685" s="170"/>
      <c r="JOQ4685" s="170"/>
      <c r="JOR4685" s="170"/>
      <c r="JOS4685" s="170"/>
      <c r="JOT4685" s="170"/>
      <c r="JOU4685" s="170"/>
      <c r="JOV4685" s="170"/>
      <c r="JOW4685" s="170"/>
      <c r="JOX4685" s="170"/>
      <c r="JOY4685" s="170"/>
      <c r="JOZ4685" s="170"/>
      <c r="JPA4685" s="170"/>
      <c r="JPB4685" s="170"/>
      <c r="JPC4685" s="170"/>
      <c r="JPD4685" s="170"/>
      <c r="JPE4685" s="170"/>
      <c r="JPF4685" s="170"/>
      <c r="JPG4685" s="170"/>
      <c r="JPH4685" s="170"/>
      <c r="JPI4685" s="170"/>
      <c r="JPJ4685" s="170"/>
      <c r="JPK4685" s="170"/>
      <c r="JPL4685" s="170"/>
      <c r="JPM4685" s="170"/>
      <c r="JPN4685" s="170"/>
      <c r="JPO4685" s="170"/>
      <c r="JPP4685" s="170"/>
      <c r="JPQ4685" s="170"/>
      <c r="JPR4685" s="170"/>
      <c r="JPS4685" s="170"/>
      <c r="JPT4685" s="170"/>
      <c r="JPU4685" s="170"/>
      <c r="JPV4685" s="170"/>
      <c r="JPW4685" s="170"/>
      <c r="JPX4685" s="170"/>
      <c r="JPY4685" s="170"/>
      <c r="JPZ4685" s="170"/>
      <c r="JQA4685" s="170"/>
      <c r="JQB4685" s="170"/>
      <c r="JQC4685" s="170"/>
      <c r="JQD4685" s="170"/>
      <c r="JQE4685" s="170"/>
      <c r="JQF4685" s="170"/>
      <c r="JQG4685" s="170"/>
      <c r="JQH4685" s="170"/>
      <c r="JQI4685" s="170"/>
      <c r="JQJ4685" s="170"/>
      <c r="JQK4685" s="170"/>
      <c r="JQL4685" s="170"/>
      <c r="JQM4685" s="170"/>
      <c r="JQN4685" s="170"/>
      <c r="JQO4685" s="170"/>
      <c r="JQP4685" s="170"/>
      <c r="JQQ4685" s="170"/>
      <c r="JQR4685" s="170"/>
      <c r="JQS4685" s="170"/>
      <c r="JQT4685" s="170"/>
      <c r="JQU4685" s="170"/>
      <c r="JQV4685" s="170"/>
      <c r="JQW4685" s="170"/>
      <c r="JQX4685" s="170"/>
      <c r="JQY4685" s="170"/>
      <c r="JQZ4685" s="170"/>
      <c r="JRA4685" s="170"/>
      <c r="JRB4685" s="170"/>
      <c r="JRC4685" s="170"/>
      <c r="JRD4685" s="170"/>
      <c r="JRE4685" s="170"/>
      <c r="JRF4685" s="170"/>
      <c r="JRG4685" s="170"/>
      <c r="JRH4685" s="170"/>
      <c r="JRI4685" s="170"/>
      <c r="JRJ4685" s="170"/>
      <c r="JRK4685" s="170"/>
      <c r="JRL4685" s="170"/>
      <c r="JRM4685" s="170"/>
      <c r="JRN4685" s="170"/>
      <c r="JRO4685" s="170"/>
      <c r="JRP4685" s="170"/>
      <c r="JRQ4685" s="170"/>
      <c r="JRR4685" s="170"/>
      <c r="JRS4685" s="170"/>
      <c r="JRT4685" s="170"/>
      <c r="JRU4685" s="170"/>
      <c r="JRV4685" s="170"/>
      <c r="JRW4685" s="170"/>
      <c r="JRX4685" s="170"/>
      <c r="JRY4685" s="170"/>
      <c r="JRZ4685" s="170"/>
      <c r="JSA4685" s="170"/>
      <c r="JSB4685" s="170"/>
      <c r="JSC4685" s="170"/>
      <c r="JSD4685" s="170"/>
      <c r="JSE4685" s="170"/>
      <c r="JSF4685" s="170"/>
      <c r="JSG4685" s="170"/>
      <c r="JSH4685" s="170"/>
      <c r="JSI4685" s="170"/>
      <c r="JSJ4685" s="170"/>
      <c r="JSK4685" s="170"/>
      <c r="JSL4685" s="170"/>
      <c r="JSM4685" s="170"/>
      <c r="JSN4685" s="170"/>
      <c r="JSO4685" s="170"/>
      <c r="JSP4685" s="170"/>
      <c r="JSQ4685" s="170"/>
      <c r="JSR4685" s="170"/>
      <c r="JSS4685" s="170"/>
      <c r="JST4685" s="170"/>
      <c r="JSU4685" s="170"/>
      <c r="JSV4685" s="170"/>
      <c r="JSW4685" s="170"/>
      <c r="JSX4685" s="170"/>
      <c r="JSY4685" s="170"/>
      <c r="JSZ4685" s="170"/>
      <c r="JTA4685" s="170"/>
      <c r="JTB4685" s="170"/>
      <c r="JTC4685" s="170"/>
      <c r="JTD4685" s="170"/>
      <c r="JTE4685" s="170"/>
      <c r="JTF4685" s="170"/>
      <c r="JTG4685" s="170"/>
      <c r="JTH4685" s="170"/>
      <c r="JTI4685" s="170"/>
      <c r="JTJ4685" s="170"/>
      <c r="JTK4685" s="170"/>
      <c r="JTL4685" s="170"/>
      <c r="JTM4685" s="170"/>
      <c r="JTN4685" s="170"/>
      <c r="JTO4685" s="170"/>
      <c r="JTP4685" s="170"/>
      <c r="JTQ4685" s="170"/>
      <c r="JTR4685" s="170"/>
      <c r="JTS4685" s="170"/>
      <c r="JTT4685" s="170"/>
      <c r="JTU4685" s="170"/>
      <c r="JTV4685" s="170"/>
      <c r="JTW4685" s="170"/>
      <c r="JTX4685" s="170"/>
      <c r="JTY4685" s="170"/>
      <c r="JTZ4685" s="170"/>
      <c r="JUA4685" s="170"/>
      <c r="JUB4685" s="170"/>
      <c r="JUC4685" s="170"/>
      <c r="JUD4685" s="170"/>
      <c r="JUE4685" s="170"/>
      <c r="JUF4685" s="170"/>
      <c r="JUG4685" s="170"/>
      <c r="JUH4685" s="170"/>
      <c r="JUI4685" s="170"/>
      <c r="JUJ4685" s="170"/>
      <c r="JUK4685" s="170"/>
      <c r="JUL4685" s="170"/>
      <c r="JUM4685" s="170"/>
      <c r="JUN4685" s="170"/>
      <c r="JUO4685" s="170"/>
      <c r="JUP4685" s="170"/>
      <c r="JUQ4685" s="170"/>
      <c r="JUR4685" s="170"/>
      <c r="JUS4685" s="170"/>
      <c r="JUT4685" s="170"/>
      <c r="JUU4685" s="170"/>
      <c r="JUV4685" s="170"/>
      <c r="JUW4685" s="170"/>
      <c r="JUX4685" s="170"/>
      <c r="JUY4685" s="170"/>
      <c r="JUZ4685" s="170"/>
      <c r="JVA4685" s="170"/>
      <c r="JVB4685" s="170"/>
      <c r="JVC4685" s="170"/>
      <c r="JVD4685" s="170"/>
      <c r="JVE4685" s="170"/>
      <c r="JVF4685" s="170"/>
      <c r="JVG4685" s="170"/>
      <c r="JVH4685" s="170"/>
      <c r="JVI4685" s="170"/>
      <c r="JVJ4685" s="170"/>
      <c r="JVK4685" s="170"/>
      <c r="JVL4685" s="170"/>
      <c r="JVM4685" s="170"/>
      <c r="JVN4685" s="170"/>
      <c r="JVO4685" s="170"/>
      <c r="JVP4685" s="170"/>
      <c r="JVQ4685" s="170"/>
      <c r="JVR4685" s="170"/>
      <c r="JVS4685" s="170"/>
      <c r="JVT4685" s="170"/>
      <c r="JVU4685" s="170"/>
      <c r="JVV4685" s="170"/>
      <c r="JVW4685" s="170"/>
      <c r="JVX4685" s="170"/>
      <c r="JVY4685" s="170"/>
      <c r="JVZ4685" s="170"/>
      <c r="JWA4685" s="170"/>
      <c r="JWB4685" s="170"/>
      <c r="JWC4685" s="170"/>
      <c r="JWD4685" s="170"/>
      <c r="JWE4685" s="170"/>
      <c r="JWF4685" s="170"/>
      <c r="JWG4685" s="170"/>
      <c r="JWH4685" s="170"/>
      <c r="JWI4685" s="170"/>
      <c r="JWJ4685" s="170"/>
      <c r="JWK4685" s="170"/>
      <c r="JWL4685" s="170"/>
      <c r="JWM4685" s="170"/>
      <c r="JWN4685" s="170"/>
      <c r="JWO4685" s="170"/>
      <c r="JWP4685" s="170"/>
      <c r="JWQ4685" s="170"/>
      <c r="JWR4685" s="170"/>
      <c r="JWS4685" s="170"/>
      <c r="JWT4685" s="170"/>
      <c r="JWU4685" s="170"/>
      <c r="JWV4685" s="170"/>
      <c r="JWW4685" s="170"/>
      <c r="JWX4685" s="170"/>
      <c r="JWY4685" s="170"/>
      <c r="JWZ4685" s="170"/>
      <c r="JXA4685" s="170"/>
      <c r="JXB4685" s="170"/>
      <c r="JXC4685" s="170"/>
      <c r="JXD4685" s="170"/>
      <c r="JXE4685" s="170"/>
      <c r="JXF4685" s="170"/>
      <c r="JXG4685" s="170"/>
      <c r="JXH4685" s="170"/>
      <c r="JXI4685" s="170"/>
      <c r="JXJ4685" s="170"/>
      <c r="JXK4685" s="170"/>
      <c r="JXL4685" s="170"/>
      <c r="JXM4685" s="170"/>
      <c r="JXN4685" s="170"/>
      <c r="JXO4685" s="170"/>
      <c r="JXP4685" s="170"/>
      <c r="JXQ4685" s="170"/>
      <c r="JXR4685" s="170"/>
      <c r="JXS4685" s="170"/>
      <c r="JXT4685" s="170"/>
      <c r="JXU4685" s="170"/>
      <c r="JXV4685" s="170"/>
      <c r="JXW4685" s="170"/>
      <c r="JXX4685" s="170"/>
      <c r="JXY4685" s="170"/>
      <c r="JXZ4685" s="170"/>
      <c r="JYA4685" s="170"/>
      <c r="JYB4685" s="170"/>
      <c r="JYC4685" s="170"/>
      <c r="JYD4685" s="170"/>
      <c r="JYE4685" s="170"/>
      <c r="JYF4685" s="170"/>
      <c r="JYG4685" s="170"/>
      <c r="JYH4685" s="170"/>
      <c r="JYI4685" s="170"/>
      <c r="JYJ4685" s="170"/>
      <c r="JYK4685" s="170"/>
      <c r="JYL4685" s="170"/>
      <c r="JYM4685" s="170"/>
      <c r="JYN4685" s="170"/>
      <c r="JYO4685" s="170"/>
      <c r="JYP4685" s="170"/>
      <c r="JYQ4685" s="170"/>
      <c r="JYR4685" s="170"/>
      <c r="JYS4685" s="170"/>
      <c r="JYT4685" s="170"/>
      <c r="JYU4685" s="170"/>
      <c r="JYV4685" s="170"/>
      <c r="JYW4685" s="170"/>
      <c r="JYX4685" s="170"/>
      <c r="JYY4685" s="170"/>
      <c r="JYZ4685" s="170"/>
      <c r="JZA4685" s="170"/>
      <c r="JZB4685" s="170"/>
      <c r="JZC4685" s="170"/>
      <c r="JZD4685" s="170"/>
      <c r="JZE4685" s="170"/>
      <c r="JZF4685" s="170"/>
      <c r="JZG4685" s="170"/>
      <c r="JZH4685" s="170"/>
      <c r="JZI4685" s="170"/>
      <c r="JZJ4685" s="170"/>
      <c r="JZK4685" s="170"/>
      <c r="JZL4685" s="170"/>
      <c r="JZM4685" s="170"/>
      <c r="JZN4685" s="170"/>
      <c r="JZO4685" s="170"/>
      <c r="JZP4685" s="170"/>
      <c r="JZQ4685" s="170"/>
      <c r="JZR4685" s="170"/>
      <c r="JZS4685" s="170"/>
      <c r="JZT4685" s="170"/>
      <c r="JZU4685" s="170"/>
      <c r="JZV4685" s="170"/>
      <c r="JZW4685" s="170"/>
      <c r="JZX4685" s="170"/>
      <c r="JZY4685" s="170"/>
      <c r="JZZ4685" s="170"/>
      <c r="KAA4685" s="170"/>
      <c r="KAB4685" s="170"/>
      <c r="KAC4685" s="170"/>
      <c r="KAD4685" s="170"/>
      <c r="KAE4685" s="170"/>
      <c r="KAF4685" s="170"/>
      <c r="KAG4685" s="170"/>
      <c r="KAH4685" s="170"/>
      <c r="KAI4685" s="170"/>
      <c r="KAJ4685" s="170"/>
      <c r="KAK4685" s="170"/>
      <c r="KAL4685" s="170"/>
      <c r="KAM4685" s="170"/>
      <c r="KAN4685" s="170"/>
      <c r="KAO4685" s="170"/>
      <c r="KAP4685" s="170"/>
      <c r="KAQ4685" s="170"/>
      <c r="KAR4685" s="170"/>
      <c r="KAS4685" s="170"/>
      <c r="KAT4685" s="170"/>
      <c r="KAU4685" s="170"/>
      <c r="KAV4685" s="170"/>
      <c r="KAW4685" s="170"/>
      <c r="KAX4685" s="170"/>
      <c r="KAY4685" s="170"/>
      <c r="KAZ4685" s="170"/>
      <c r="KBA4685" s="170"/>
      <c r="KBB4685" s="170"/>
      <c r="KBC4685" s="170"/>
      <c r="KBD4685" s="170"/>
      <c r="KBE4685" s="170"/>
      <c r="KBF4685" s="170"/>
      <c r="KBG4685" s="170"/>
      <c r="KBH4685" s="170"/>
      <c r="KBI4685" s="170"/>
      <c r="KBJ4685" s="170"/>
      <c r="KBK4685" s="170"/>
      <c r="KBL4685" s="170"/>
      <c r="KBM4685" s="170"/>
      <c r="KBN4685" s="170"/>
      <c r="KBO4685" s="170"/>
      <c r="KBP4685" s="170"/>
      <c r="KBQ4685" s="170"/>
      <c r="KBR4685" s="170"/>
      <c r="KBS4685" s="170"/>
      <c r="KBT4685" s="170"/>
      <c r="KBU4685" s="170"/>
      <c r="KBV4685" s="170"/>
      <c r="KBW4685" s="170"/>
      <c r="KBX4685" s="170"/>
      <c r="KBY4685" s="170"/>
      <c r="KBZ4685" s="170"/>
      <c r="KCA4685" s="170"/>
      <c r="KCB4685" s="170"/>
      <c r="KCC4685" s="170"/>
      <c r="KCD4685" s="170"/>
      <c r="KCE4685" s="170"/>
      <c r="KCF4685" s="170"/>
      <c r="KCG4685" s="170"/>
      <c r="KCH4685" s="170"/>
      <c r="KCI4685" s="170"/>
      <c r="KCJ4685" s="170"/>
      <c r="KCK4685" s="170"/>
      <c r="KCL4685" s="170"/>
      <c r="KCM4685" s="170"/>
      <c r="KCN4685" s="170"/>
      <c r="KCO4685" s="170"/>
      <c r="KCP4685" s="170"/>
      <c r="KCQ4685" s="170"/>
      <c r="KCR4685" s="170"/>
      <c r="KCS4685" s="170"/>
      <c r="KCT4685" s="170"/>
      <c r="KCU4685" s="170"/>
      <c r="KCV4685" s="170"/>
      <c r="KCW4685" s="170"/>
      <c r="KCX4685" s="170"/>
      <c r="KCY4685" s="170"/>
      <c r="KCZ4685" s="170"/>
      <c r="KDA4685" s="170"/>
      <c r="KDB4685" s="170"/>
      <c r="KDC4685" s="170"/>
      <c r="KDD4685" s="170"/>
      <c r="KDE4685" s="170"/>
      <c r="KDF4685" s="170"/>
      <c r="KDG4685" s="170"/>
      <c r="KDH4685" s="170"/>
      <c r="KDI4685" s="170"/>
      <c r="KDJ4685" s="170"/>
      <c r="KDK4685" s="170"/>
      <c r="KDL4685" s="170"/>
      <c r="KDM4685" s="170"/>
      <c r="KDN4685" s="170"/>
      <c r="KDO4685" s="170"/>
      <c r="KDP4685" s="170"/>
      <c r="KDQ4685" s="170"/>
      <c r="KDR4685" s="170"/>
      <c r="KDS4685" s="170"/>
      <c r="KDT4685" s="170"/>
      <c r="KDU4685" s="170"/>
      <c r="KDV4685" s="170"/>
      <c r="KDW4685" s="170"/>
      <c r="KDX4685" s="170"/>
      <c r="KDY4685" s="170"/>
      <c r="KDZ4685" s="170"/>
      <c r="KEA4685" s="170"/>
      <c r="KEB4685" s="170"/>
      <c r="KEC4685" s="170"/>
      <c r="KED4685" s="170"/>
      <c r="KEE4685" s="170"/>
      <c r="KEF4685" s="170"/>
      <c r="KEG4685" s="170"/>
      <c r="KEH4685" s="170"/>
      <c r="KEI4685" s="170"/>
      <c r="KEJ4685" s="170"/>
      <c r="KEK4685" s="170"/>
      <c r="KEL4685" s="170"/>
      <c r="KEM4685" s="170"/>
      <c r="KEN4685" s="170"/>
      <c r="KEO4685" s="170"/>
      <c r="KEP4685" s="170"/>
      <c r="KEQ4685" s="170"/>
      <c r="KER4685" s="170"/>
      <c r="KES4685" s="170"/>
      <c r="KET4685" s="170"/>
      <c r="KEU4685" s="170"/>
      <c r="KEV4685" s="170"/>
      <c r="KEW4685" s="170"/>
      <c r="KEX4685" s="170"/>
      <c r="KEY4685" s="170"/>
      <c r="KEZ4685" s="170"/>
      <c r="KFA4685" s="170"/>
      <c r="KFB4685" s="170"/>
      <c r="KFC4685" s="170"/>
      <c r="KFD4685" s="170"/>
      <c r="KFE4685" s="170"/>
      <c r="KFF4685" s="170"/>
      <c r="KFG4685" s="170"/>
      <c r="KFH4685" s="170"/>
      <c r="KFI4685" s="170"/>
      <c r="KFJ4685" s="170"/>
      <c r="KFK4685" s="170"/>
      <c r="KFL4685" s="170"/>
      <c r="KFM4685" s="170"/>
      <c r="KFN4685" s="170"/>
      <c r="KFO4685" s="170"/>
      <c r="KFP4685" s="170"/>
      <c r="KFQ4685" s="170"/>
      <c r="KFR4685" s="170"/>
      <c r="KFS4685" s="170"/>
      <c r="KFT4685" s="170"/>
      <c r="KFU4685" s="170"/>
      <c r="KFV4685" s="170"/>
      <c r="KFW4685" s="170"/>
      <c r="KFX4685" s="170"/>
      <c r="KFY4685" s="170"/>
      <c r="KFZ4685" s="170"/>
      <c r="KGA4685" s="170"/>
      <c r="KGB4685" s="170"/>
      <c r="KGC4685" s="170"/>
      <c r="KGD4685" s="170"/>
      <c r="KGE4685" s="170"/>
      <c r="KGF4685" s="170"/>
      <c r="KGG4685" s="170"/>
      <c r="KGH4685" s="170"/>
      <c r="KGI4685" s="170"/>
      <c r="KGJ4685" s="170"/>
      <c r="KGK4685" s="170"/>
      <c r="KGL4685" s="170"/>
      <c r="KGM4685" s="170"/>
      <c r="KGN4685" s="170"/>
      <c r="KGO4685" s="170"/>
      <c r="KGP4685" s="170"/>
      <c r="KGQ4685" s="170"/>
      <c r="KGR4685" s="170"/>
      <c r="KGS4685" s="170"/>
      <c r="KGT4685" s="170"/>
      <c r="KGU4685" s="170"/>
      <c r="KGV4685" s="170"/>
      <c r="KGW4685" s="170"/>
      <c r="KGX4685" s="170"/>
      <c r="KGY4685" s="170"/>
      <c r="KGZ4685" s="170"/>
      <c r="KHA4685" s="170"/>
      <c r="KHB4685" s="170"/>
      <c r="KHC4685" s="170"/>
      <c r="KHD4685" s="170"/>
      <c r="KHE4685" s="170"/>
      <c r="KHF4685" s="170"/>
      <c r="KHG4685" s="170"/>
      <c r="KHH4685" s="170"/>
      <c r="KHI4685" s="170"/>
      <c r="KHJ4685" s="170"/>
      <c r="KHK4685" s="170"/>
      <c r="KHL4685" s="170"/>
      <c r="KHM4685" s="170"/>
      <c r="KHN4685" s="170"/>
      <c r="KHO4685" s="170"/>
      <c r="KHP4685" s="170"/>
      <c r="KHQ4685" s="170"/>
      <c r="KHR4685" s="170"/>
      <c r="KHS4685" s="170"/>
      <c r="KHT4685" s="170"/>
      <c r="KHU4685" s="170"/>
      <c r="KHV4685" s="170"/>
      <c r="KHW4685" s="170"/>
      <c r="KHX4685" s="170"/>
      <c r="KHY4685" s="170"/>
      <c r="KHZ4685" s="170"/>
      <c r="KIA4685" s="170"/>
      <c r="KIB4685" s="170"/>
      <c r="KIC4685" s="170"/>
      <c r="KID4685" s="170"/>
      <c r="KIE4685" s="170"/>
      <c r="KIF4685" s="170"/>
      <c r="KIG4685" s="170"/>
      <c r="KIH4685" s="170"/>
      <c r="KII4685" s="170"/>
      <c r="KIJ4685" s="170"/>
      <c r="KIK4685" s="170"/>
      <c r="KIL4685" s="170"/>
      <c r="KIM4685" s="170"/>
      <c r="KIN4685" s="170"/>
      <c r="KIO4685" s="170"/>
      <c r="KIP4685" s="170"/>
      <c r="KIQ4685" s="170"/>
      <c r="KIR4685" s="170"/>
      <c r="KIS4685" s="170"/>
      <c r="KIT4685" s="170"/>
      <c r="KIU4685" s="170"/>
      <c r="KIV4685" s="170"/>
      <c r="KIW4685" s="170"/>
      <c r="KIX4685" s="170"/>
      <c r="KIY4685" s="170"/>
      <c r="KIZ4685" s="170"/>
      <c r="KJA4685" s="170"/>
      <c r="KJB4685" s="170"/>
      <c r="KJC4685" s="170"/>
      <c r="KJD4685" s="170"/>
      <c r="KJE4685" s="170"/>
      <c r="KJF4685" s="170"/>
      <c r="KJG4685" s="170"/>
      <c r="KJH4685" s="170"/>
      <c r="KJI4685" s="170"/>
      <c r="KJJ4685" s="170"/>
      <c r="KJK4685" s="170"/>
      <c r="KJL4685" s="170"/>
      <c r="KJM4685" s="170"/>
      <c r="KJN4685" s="170"/>
      <c r="KJO4685" s="170"/>
      <c r="KJP4685" s="170"/>
      <c r="KJQ4685" s="170"/>
      <c r="KJR4685" s="170"/>
      <c r="KJS4685" s="170"/>
      <c r="KJT4685" s="170"/>
      <c r="KJU4685" s="170"/>
      <c r="KJV4685" s="170"/>
      <c r="KJW4685" s="170"/>
      <c r="KJX4685" s="170"/>
      <c r="KJY4685" s="170"/>
      <c r="KJZ4685" s="170"/>
      <c r="KKA4685" s="170"/>
      <c r="KKB4685" s="170"/>
      <c r="KKC4685" s="170"/>
      <c r="KKD4685" s="170"/>
      <c r="KKE4685" s="170"/>
      <c r="KKF4685" s="170"/>
      <c r="KKG4685" s="170"/>
      <c r="KKH4685" s="170"/>
      <c r="KKI4685" s="170"/>
      <c r="KKJ4685" s="170"/>
      <c r="KKK4685" s="170"/>
      <c r="KKL4685" s="170"/>
      <c r="KKM4685" s="170"/>
      <c r="KKN4685" s="170"/>
      <c r="KKO4685" s="170"/>
      <c r="KKP4685" s="170"/>
      <c r="KKQ4685" s="170"/>
      <c r="KKR4685" s="170"/>
      <c r="KKS4685" s="170"/>
      <c r="KKT4685" s="170"/>
      <c r="KKU4685" s="170"/>
      <c r="KKV4685" s="170"/>
      <c r="KKW4685" s="170"/>
      <c r="KKX4685" s="170"/>
      <c r="KKY4685" s="170"/>
      <c r="KKZ4685" s="170"/>
      <c r="KLA4685" s="170"/>
      <c r="KLB4685" s="170"/>
      <c r="KLC4685" s="170"/>
      <c r="KLD4685" s="170"/>
      <c r="KLE4685" s="170"/>
      <c r="KLF4685" s="170"/>
      <c r="KLG4685" s="170"/>
      <c r="KLH4685" s="170"/>
      <c r="KLI4685" s="170"/>
      <c r="KLJ4685" s="170"/>
      <c r="KLK4685" s="170"/>
      <c r="KLL4685" s="170"/>
      <c r="KLM4685" s="170"/>
      <c r="KLN4685" s="170"/>
      <c r="KLO4685" s="170"/>
      <c r="KLP4685" s="170"/>
      <c r="KLQ4685" s="170"/>
      <c r="KLR4685" s="170"/>
      <c r="KLS4685" s="170"/>
      <c r="KLT4685" s="170"/>
      <c r="KLU4685" s="170"/>
      <c r="KLV4685" s="170"/>
      <c r="KLW4685" s="170"/>
      <c r="KLX4685" s="170"/>
      <c r="KLY4685" s="170"/>
      <c r="KLZ4685" s="170"/>
      <c r="KMA4685" s="170"/>
      <c r="KMB4685" s="170"/>
      <c r="KMC4685" s="170"/>
      <c r="KMD4685" s="170"/>
      <c r="KME4685" s="170"/>
      <c r="KMF4685" s="170"/>
      <c r="KMG4685" s="170"/>
      <c r="KMH4685" s="170"/>
      <c r="KMI4685" s="170"/>
      <c r="KMJ4685" s="170"/>
      <c r="KMK4685" s="170"/>
      <c r="KML4685" s="170"/>
      <c r="KMM4685" s="170"/>
      <c r="KMN4685" s="170"/>
      <c r="KMO4685" s="170"/>
      <c r="KMP4685" s="170"/>
      <c r="KMQ4685" s="170"/>
      <c r="KMR4685" s="170"/>
      <c r="KMS4685" s="170"/>
      <c r="KMT4685" s="170"/>
      <c r="KMU4685" s="170"/>
      <c r="KMV4685" s="170"/>
      <c r="KMW4685" s="170"/>
      <c r="KMX4685" s="170"/>
      <c r="KMY4685" s="170"/>
      <c r="KMZ4685" s="170"/>
      <c r="KNA4685" s="170"/>
      <c r="KNB4685" s="170"/>
      <c r="KNC4685" s="170"/>
      <c r="KND4685" s="170"/>
      <c r="KNE4685" s="170"/>
      <c r="KNF4685" s="170"/>
      <c r="KNG4685" s="170"/>
      <c r="KNH4685" s="170"/>
      <c r="KNI4685" s="170"/>
      <c r="KNJ4685" s="170"/>
      <c r="KNK4685" s="170"/>
      <c r="KNL4685" s="170"/>
      <c r="KNM4685" s="170"/>
      <c r="KNN4685" s="170"/>
      <c r="KNO4685" s="170"/>
      <c r="KNP4685" s="170"/>
      <c r="KNQ4685" s="170"/>
      <c r="KNR4685" s="170"/>
      <c r="KNS4685" s="170"/>
      <c r="KNT4685" s="170"/>
      <c r="KNU4685" s="170"/>
      <c r="KNV4685" s="170"/>
      <c r="KNW4685" s="170"/>
      <c r="KNX4685" s="170"/>
      <c r="KNY4685" s="170"/>
      <c r="KNZ4685" s="170"/>
      <c r="KOA4685" s="170"/>
      <c r="KOB4685" s="170"/>
      <c r="KOC4685" s="170"/>
      <c r="KOD4685" s="170"/>
      <c r="KOE4685" s="170"/>
      <c r="KOF4685" s="170"/>
      <c r="KOG4685" s="170"/>
      <c r="KOH4685" s="170"/>
      <c r="KOI4685" s="170"/>
      <c r="KOJ4685" s="170"/>
      <c r="KOK4685" s="170"/>
      <c r="KOL4685" s="170"/>
      <c r="KOM4685" s="170"/>
      <c r="KON4685" s="170"/>
      <c r="KOO4685" s="170"/>
      <c r="KOP4685" s="170"/>
      <c r="KOQ4685" s="170"/>
      <c r="KOR4685" s="170"/>
      <c r="KOS4685" s="170"/>
      <c r="KOT4685" s="170"/>
      <c r="KOU4685" s="170"/>
      <c r="KOV4685" s="170"/>
      <c r="KOW4685" s="170"/>
      <c r="KOX4685" s="170"/>
      <c r="KOY4685" s="170"/>
      <c r="KOZ4685" s="170"/>
      <c r="KPA4685" s="170"/>
      <c r="KPB4685" s="170"/>
      <c r="KPC4685" s="170"/>
      <c r="KPD4685" s="170"/>
      <c r="KPE4685" s="170"/>
      <c r="KPF4685" s="170"/>
      <c r="KPG4685" s="170"/>
      <c r="KPH4685" s="170"/>
      <c r="KPI4685" s="170"/>
      <c r="KPJ4685" s="170"/>
      <c r="KPK4685" s="170"/>
      <c r="KPL4685" s="170"/>
      <c r="KPM4685" s="170"/>
      <c r="KPN4685" s="170"/>
      <c r="KPO4685" s="170"/>
      <c r="KPP4685" s="170"/>
      <c r="KPQ4685" s="170"/>
      <c r="KPR4685" s="170"/>
      <c r="KPS4685" s="170"/>
      <c r="KPT4685" s="170"/>
      <c r="KPU4685" s="170"/>
      <c r="KPV4685" s="170"/>
      <c r="KPW4685" s="170"/>
      <c r="KPX4685" s="170"/>
      <c r="KPY4685" s="170"/>
      <c r="KPZ4685" s="170"/>
      <c r="KQA4685" s="170"/>
      <c r="KQB4685" s="170"/>
      <c r="KQC4685" s="170"/>
      <c r="KQD4685" s="170"/>
      <c r="KQE4685" s="170"/>
      <c r="KQF4685" s="170"/>
      <c r="KQG4685" s="170"/>
      <c r="KQH4685" s="170"/>
      <c r="KQI4685" s="170"/>
      <c r="KQJ4685" s="170"/>
      <c r="KQK4685" s="170"/>
      <c r="KQL4685" s="170"/>
      <c r="KQM4685" s="170"/>
      <c r="KQN4685" s="170"/>
      <c r="KQO4685" s="170"/>
      <c r="KQP4685" s="170"/>
      <c r="KQQ4685" s="170"/>
      <c r="KQR4685" s="170"/>
      <c r="KQS4685" s="170"/>
      <c r="KQT4685" s="170"/>
      <c r="KQU4685" s="170"/>
      <c r="KQV4685" s="170"/>
      <c r="KQW4685" s="170"/>
      <c r="KQX4685" s="170"/>
      <c r="KQY4685" s="170"/>
      <c r="KQZ4685" s="170"/>
      <c r="KRA4685" s="170"/>
      <c r="KRB4685" s="170"/>
      <c r="KRC4685" s="170"/>
      <c r="KRD4685" s="170"/>
      <c r="KRE4685" s="170"/>
      <c r="KRF4685" s="170"/>
      <c r="KRG4685" s="170"/>
      <c r="KRH4685" s="170"/>
      <c r="KRI4685" s="170"/>
      <c r="KRJ4685" s="170"/>
      <c r="KRK4685" s="170"/>
      <c r="KRL4685" s="170"/>
      <c r="KRM4685" s="170"/>
      <c r="KRN4685" s="170"/>
      <c r="KRO4685" s="170"/>
      <c r="KRP4685" s="170"/>
      <c r="KRQ4685" s="170"/>
      <c r="KRR4685" s="170"/>
      <c r="KRS4685" s="170"/>
      <c r="KRT4685" s="170"/>
      <c r="KRU4685" s="170"/>
      <c r="KRV4685" s="170"/>
      <c r="KRW4685" s="170"/>
      <c r="KRX4685" s="170"/>
      <c r="KRY4685" s="170"/>
      <c r="KRZ4685" s="170"/>
      <c r="KSA4685" s="170"/>
      <c r="KSB4685" s="170"/>
      <c r="KSC4685" s="170"/>
      <c r="KSD4685" s="170"/>
      <c r="KSE4685" s="170"/>
      <c r="KSF4685" s="170"/>
      <c r="KSG4685" s="170"/>
      <c r="KSH4685" s="170"/>
      <c r="KSI4685" s="170"/>
      <c r="KSJ4685" s="170"/>
      <c r="KSK4685" s="170"/>
      <c r="KSL4685" s="170"/>
      <c r="KSM4685" s="170"/>
      <c r="KSN4685" s="170"/>
      <c r="KSO4685" s="170"/>
      <c r="KSP4685" s="170"/>
      <c r="KSQ4685" s="170"/>
      <c r="KSR4685" s="170"/>
      <c r="KSS4685" s="170"/>
      <c r="KST4685" s="170"/>
      <c r="KSU4685" s="170"/>
      <c r="KSV4685" s="170"/>
      <c r="KSW4685" s="170"/>
      <c r="KSX4685" s="170"/>
      <c r="KSY4685" s="170"/>
      <c r="KSZ4685" s="170"/>
      <c r="KTA4685" s="170"/>
      <c r="KTB4685" s="170"/>
      <c r="KTC4685" s="170"/>
      <c r="KTD4685" s="170"/>
      <c r="KTE4685" s="170"/>
      <c r="KTF4685" s="170"/>
      <c r="KTG4685" s="170"/>
      <c r="KTH4685" s="170"/>
      <c r="KTI4685" s="170"/>
      <c r="KTJ4685" s="170"/>
      <c r="KTK4685" s="170"/>
      <c r="KTL4685" s="170"/>
      <c r="KTM4685" s="170"/>
      <c r="KTN4685" s="170"/>
      <c r="KTO4685" s="170"/>
      <c r="KTP4685" s="170"/>
      <c r="KTQ4685" s="170"/>
      <c r="KTR4685" s="170"/>
      <c r="KTS4685" s="170"/>
      <c r="KTT4685" s="170"/>
      <c r="KTU4685" s="170"/>
      <c r="KTV4685" s="170"/>
      <c r="KTW4685" s="170"/>
      <c r="KTX4685" s="170"/>
      <c r="KTY4685" s="170"/>
      <c r="KTZ4685" s="170"/>
      <c r="KUA4685" s="170"/>
      <c r="KUB4685" s="170"/>
      <c r="KUC4685" s="170"/>
      <c r="KUD4685" s="170"/>
      <c r="KUE4685" s="170"/>
      <c r="KUF4685" s="170"/>
      <c r="KUG4685" s="170"/>
      <c r="KUH4685" s="170"/>
      <c r="KUI4685" s="170"/>
      <c r="KUJ4685" s="170"/>
      <c r="KUK4685" s="170"/>
      <c r="KUL4685" s="170"/>
      <c r="KUM4685" s="170"/>
      <c r="KUN4685" s="170"/>
      <c r="KUO4685" s="170"/>
      <c r="KUP4685" s="170"/>
      <c r="KUQ4685" s="170"/>
      <c r="KUR4685" s="170"/>
      <c r="KUS4685" s="170"/>
      <c r="KUT4685" s="170"/>
      <c r="KUU4685" s="170"/>
      <c r="KUV4685" s="170"/>
      <c r="KUW4685" s="170"/>
      <c r="KUX4685" s="170"/>
      <c r="KUY4685" s="170"/>
      <c r="KUZ4685" s="170"/>
      <c r="KVA4685" s="170"/>
      <c r="KVB4685" s="170"/>
      <c r="KVC4685" s="170"/>
      <c r="KVD4685" s="170"/>
      <c r="KVE4685" s="170"/>
      <c r="KVF4685" s="170"/>
      <c r="KVG4685" s="170"/>
      <c r="KVH4685" s="170"/>
      <c r="KVI4685" s="170"/>
      <c r="KVJ4685" s="170"/>
      <c r="KVK4685" s="170"/>
      <c r="KVL4685" s="170"/>
      <c r="KVM4685" s="170"/>
      <c r="KVN4685" s="170"/>
      <c r="KVO4685" s="170"/>
      <c r="KVP4685" s="170"/>
      <c r="KVQ4685" s="170"/>
      <c r="KVR4685" s="170"/>
      <c r="KVS4685" s="170"/>
      <c r="KVT4685" s="170"/>
      <c r="KVU4685" s="170"/>
      <c r="KVV4685" s="170"/>
      <c r="KVW4685" s="170"/>
      <c r="KVX4685" s="170"/>
      <c r="KVY4685" s="170"/>
      <c r="KVZ4685" s="170"/>
      <c r="KWA4685" s="170"/>
      <c r="KWB4685" s="170"/>
      <c r="KWC4685" s="170"/>
      <c r="KWD4685" s="170"/>
      <c r="KWE4685" s="170"/>
      <c r="KWF4685" s="170"/>
      <c r="KWG4685" s="170"/>
      <c r="KWH4685" s="170"/>
      <c r="KWI4685" s="170"/>
      <c r="KWJ4685" s="170"/>
      <c r="KWK4685" s="170"/>
      <c r="KWL4685" s="170"/>
      <c r="KWM4685" s="170"/>
      <c r="KWN4685" s="170"/>
      <c r="KWO4685" s="170"/>
      <c r="KWP4685" s="170"/>
      <c r="KWQ4685" s="170"/>
      <c r="KWR4685" s="170"/>
      <c r="KWS4685" s="170"/>
      <c r="KWT4685" s="170"/>
      <c r="KWU4685" s="170"/>
      <c r="KWV4685" s="170"/>
      <c r="KWW4685" s="170"/>
      <c r="KWX4685" s="170"/>
      <c r="KWY4685" s="170"/>
      <c r="KWZ4685" s="170"/>
      <c r="KXA4685" s="170"/>
      <c r="KXB4685" s="170"/>
      <c r="KXC4685" s="170"/>
      <c r="KXD4685" s="170"/>
      <c r="KXE4685" s="170"/>
      <c r="KXF4685" s="170"/>
      <c r="KXG4685" s="170"/>
      <c r="KXH4685" s="170"/>
      <c r="KXI4685" s="170"/>
      <c r="KXJ4685" s="170"/>
      <c r="KXK4685" s="170"/>
      <c r="KXL4685" s="170"/>
      <c r="KXM4685" s="170"/>
      <c r="KXN4685" s="170"/>
      <c r="KXO4685" s="170"/>
      <c r="KXP4685" s="170"/>
      <c r="KXQ4685" s="170"/>
      <c r="KXR4685" s="170"/>
      <c r="KXS4685" s="170"/>
      <c r="KXT4685" s="170"/>
      <c r="KXU4685" s="170"/>
      <c r="KXV4685" s="170"/>
      <c r="KXW4685" s="170"/>
      <c r="KXX4685" s="170"/>
      <c r="KXY4685" s="170"/>
      <c r="KXZ4685" s="170"/>
      <c r="KYA4685" s="170"/>
      <c r="KYB4685" s="170"/>
      <c r="KYC4685" s="170"/>
      <c r="KYD4685" s="170"/>
      <c r="KYE4685" s="170"/>
      <c r="KYF4685" s="170"/>
      <c r="KYG4685" s="170"/>
      <c r="KYH4685" s="170"/>
      <c r="KYI4685" s="170"/>
      <c r="KYJ4685" s="170"/>
      <c r="KYK4685" s="170"/>
      <c r="KYL4685" s="170"/>
      <c r="KYM4685" s="170"/>
      <c r="KYN4685" s="170"/>
      <c r="KYO4685" s="170"/>
      <c r="KYP4685" s="170"/>
      <c r="KYQ4685" s="170"/>
      <c r="KYR4685" s="170"/>
      <c r="KYS4685" s="170"/>
      <c r="KYT4685" s="170"/>
      <c r="KYU4685" s="170"/>
      <c r="KYV4685" s="170"/>
      <c r="KYW4685" s="170"/>
      <c r="KYX4685" s="170"/>
      <c r="KYY4685" s="170"/>
      <c r="KYZ4685" s="170"/>
      <c r="KZA4685" s="170"/>
      <c r="KZB4685" s="170"/>
      <c r="KZC4685" s="170"/>
      <c r="KZD4685" s="170"/>
      <c r="KZE4685" s="170"/>
      <c r="KZF4685" s="170"/>
      <c r="KZG4685" s="170"/>
      <c r="KZH4685" s="170"/>
      <c r="KZI4685" s="170"/>
      <c r="KZJ4685" s="170"/>
      <c r="KZK4685" s="170"/>
      <c r="KZL4685" s="170"/>
      <c r="KZM4685" s="170"/>
      <c r="KZN4685" s="170"/>
      <c r="KZO4685" s="170"/>
      <c r="KZP4685" s="170"/>
      <c r="KZQ4685" s="170"/>
      <c r="KZR4685" s="170"/>
      <c r="KZS4685" s="170"/>
      <c r="KZT4685" s="170"/>
      <c r="KZU4685" s="170"/>
      <c r="KZV4685" s="170"/>
      <c r="KZW4685" s="170"/>
      <c r="KZX4685" s="170"/>
      <c r="KZY4685" s="170"/>
      <c r="KZZ4685" s="170"/>
      <c r="LAA4685" s="170"/>
      <c r="LAB4685" s="170"/>
      <c r="LAC4685" s="170"/>
      <c r="LAD4685" s="170"/>
      <c r="LAE4685" s="170"/>
      <c r="LAF4685" s="170"/>
      <c r="LAG4685" s="170"/>
      <c r="LAH4685" s="170"/>
      <c r="LAI4685" s="170"/>
      <c r="LAJ4685" s="170"/>
      <c r="LAK4685" s="170"/>
      <c r="LAL4685" s="170"/>
      <c r="LAM4685" s="170"/>
      <c r="LAN4685" s="170"/>
      <c r="LAO4685" s="170"/>
      <c r="LAP4685" s="170"/>
      <c r="LAQ4685" s="170"/>
      <c r="LAR4685" s="170"/>
      <c r="LAS4685" s="170"/>
      <c r="LAT4685" s="170"/>
      <c r="LAU4685" s="170"/>
      <c r="LAV4685" s="170"/>
      <c r="LAW4685" s="170"/>
      <c r="LAX4685" s="170"/>
      <c r="LAY4685" s="170"/>
      <c r="LAZ4685" s="170"/>
      <c r="LBA4685" s="170"/>
      <c r="LBB4685" s="170"/>
      <c r="LBC4685" s="170"/>
      <c r="LBD4685" s="170"/>
      <c r="LBE4685" s="170"/>
      <c r="LBF4685" s="170"/>
      <c r="LBG4685" s="170"/>
      <c r="LBH4685" s="170"/>
      <c r="LBI4685" s="170"/>
      <c r="LBJ4685" s="170"/>
      <c r="LBK4685" s="170"/>
      <c r="LBL4685" s="170"/>
      <c r="LBM4685" s="170"/>
      <c r="LBN4685" s="170"/>
      <c r="LBO4685" s="170"/>
      <c r="LBP4685" s="170"/>
      <c r="LBQ4685" s="170"/>
      <c r="LBR4685" s="170"/>
      <c r="LBS4685" s="170"/>
      <c r="LBT4685" s="170"/>
      <c r="LBU4685" s="170"/>
      <c r="LBV4685" s="170"/>
      <c r="LBW4685" s="170"/>
      <c r="LBX4685" s="170"/>
      <c r="LBY4685" s="170"/>
      <c r="LBZ4685" s="170"/>
      <c r="LCA4685" s="170"/>
      <c r="LCB4685" s="170"/>
      <c r="LCC4685" s="170"/>
      <c r="LCD4685" s="170"/>
      <c r="LCE4685" s="170"/>
      <c r="LCF4685" s="170"/>
      <c r="LCG4685" s="170"/>
      <c r="LCH4685" s="170"/>
      <c r="LCI4685" s="170"/>
      <c r="LCJ4685" s="170"/>
      <c r="LCK4685" s="170"/>
      <c r="LCL4685" s="170"/>
      <c r="LCM4685" s="170"/>
      <c r="LCN4685" s="170"/>
      <c r="LCO4685" s="170"/>
      <c r="LCP4685" s="170"/>
      <c r="LCQ4685" s="170"/>
      <c r="LCR4685" s="170"/>
      <c r="LCS4685" s="170"/>
      <c r="LCT4685" s="170"/>
      <c r="LCU4685" s="170"/>
      <c r="LCV4685" s="170"/>
      <c r="LCW4685" s="170"/>
      <c r="LCX4685" s="170"/>
      <c r="LCY4685" s="170"/>
      <c r="LCZ4685" s="170"/>
      <c r="LDA4685" s="170"/>
      <c r="LDB4685" s="170"/>
      <c r="LDC4685" s="170"/>
      <c r="LDD4685" s="170"/>
      <c r="LDE4685" s="170"/>
      <c r="LDF4685" s="170"/>
      <c r="LDG4685" s="170"/>
      <c r="LDH4685" s="170"/>
      <c r="LDI4685" s="170"/>
      <c r="LDJ4685" s="170"/>
      <c r="LDK4685" s="170"/>
      <c r="LDL4685" s="170"/>
      <c r="LDM4685" s="170"/>
      <c r="LDN4685" s="170"/>
      <c r="LDO4685" s="170"/>
      <c r="LDP4685" s="170"/>
      <c r="LDQ4685" s="170"/>
      <c r="LDR4685" s="170"/>
      <c r="LDS4685" s="170"/>
      <c r="LDT4685" s="170"/>
      <c r="LDU4685" s="170"/>
      <c r="LDV4685" s="170"/>
      <c r="LDW4685" s="170"/>
      <c r="LDX4685" s="170"/>
      <c r="LDY4685" s="170"/>
      <c r="LDZ4685" s="170"/>
      <c r="LEA4685" s="170"/>
      <c r="LEB4685" s="170"/>
      <c r="LEC4685" s="170"/>
      <c r="LED4685" s="170"/>
      <c r="LEE4685" s="170"/>
      <c r="LEF4685" s="170"/>
      <c r="LEG4685" s="170"/>
      <c r="LEH4685" s="170"/>
      <c r="LEI4685" s="170"/>
      <c r="LEJ4685" s="170"/>
      <c r="LEK4685" s="170"/>
      <c r="LEL4685" s="170"/>
      <c r="LEM4685" s="170"/>
      <c r="LEN4685" s="170"/>
      <c r="LEO4685" s="170"/>
      <c r="LEP4685" s="170"/>
      <c r="LEQ4685" s="170"/>
      <c r="LER4685" s="170"/>
      <c r="LES4685" s="170"/>
      <c r="LET4685" s="170"/>
      <c r="LEU4685" s="170"/>
      <c r="LEV4685" s="170"/>
      <c r="LEW4685" s="170"/>
      <c r="LEX4685" s="170"/>
      <c r="LEY4685" s="170"/>
      <c r="LEZ4685" s="170"/>
      <c r="LFA4685" s="170"/>
      <c r="LFB4685" s="170"/>
      <c r="LFC4685" s="170"/>
      <c r="LFD4685" s="170"/>
      <c r="LFE4685" s="170"/>
      <c r="LFF4685" s="170"/>
      <c r="LFG4685" s="170"/>
      <c r="LFH4685" s="170"/>
      <c r="LFI4685" s="170"/>
      <c r="LFJ4685" s="170"/>
      <c r="LFK4685" s="170"/>
      <c r="LFL4685" s="170"/>
      <c r="LFM4685" s="170"/>
      <c r="LFN4685" s="170"/>
      <c r="LFO4685" s="170"/>
      <c r="LFP4685" s="170"/>
      <c r="LFQ4685" s="170"/>
      <c r="LFR4685" s="170"/>
      <c r="LFS4685" s="170"/>
      <c r="LFT4685" s="170"/>
      <c r="LFU4685" s="170"/>
      <c r="LFV4685" s="170"/>
      <c r="LFW4685" s="170"/>
      <c r="LFX4685" s="170"/>
      <c r="LFY4685" s="170"/>
      <c r="LFZ4685" s="170"/>
      <c r="LGA4685" s="170"/>
      <c r="LGB4685" s="170"/>
      <c r="LGC4685" s="170"/>
      <c r="LGD4685" s="170"/>
      <c r="LGE4685" s="170"/>
      <c r="LGF4685" s="170"/>
      <c r="LGG4685" s="170"/>
      <c r="LGH4685" s="170"/>
      <c r="LGI4685" s="170"/>
      <c r="LGJ4685" s="170"/>
      <c r="LGK4685" s="170"/>
      <c r="LGL4685" s="170"/>
      <c r="LGM4685" s="170"/>
      <c r="LGN4685" s="170"/>
      <c r="LGO4685" s="170"/>
      <c r="LGP4685" s="170"/>
      <c r="LGQ4685" s="170"/>
      <c r="LGR4685" s="170"/>
      <c r="LGS4685" s="170"/>
      <c r="LGT4685" s="170"/>
      <c r="LGU4685" s="170"/>
      <c r="LGV4685" s="170"/>
      <c r="LGW4685" s="170"/>
      <c r="LGX4685" s="170"/>
      <c r="LGY4685" s="170"/>
      <c r="LGZ4685" s="170"/>
      <c r="LHA4685" s="170"/>
      <c r="LHB4685" s="170"/>
      <c r="LHC4685" s="170"/>
      <c r="LHD4685" s="170"/>
      <c r="LHE4685" s="170"/>
      <c r="LHF4685" s="170"/>
      <c r="LHG4685" s="170"/>
      <c r="LHH4685" s="170"/>
      <c r="LHI4685" s="170"/>
      <c r="LHJ4685" s="170"/>
      <c r="LHK4685" s="170"/>
      <c r="LHL4685" s="170"/>
      <c r="LHM4685" s="170"/>
      <c r="LHN4685" s="170"/>
      <c r="LHO4685" s="170"/>
      <c r="LHP4685" s="170"/>
      <c r="LHQ4685" s="170"/>
      <c r="LHR4685" s="170"/>
      <c r="LHS4685" s="170"/>
      <c r="LHT4685" s="170"/>
      <c r="LHU4685" s="170"/>
      <c r="LHV4685" s="170"/>
      <c r="LHW4685" s="170"/>
      <c r="LHX4685" s="170"/>
      <c r="LHY4685" s="170"/>
      <c r="LHZ4685" s="170"/>
      <c r="LIA4685" s="170"/>
      <c r="LIB4685" s="170"/>
      <c r="LIC4685" s="170"/>
      <c r="LID4685" s="170"/>
      <c r="LIE4685" s="170"/>
      <c r="LIF4685" s="170"/>
      <c r="LIG4685" s="170"/>
      <c r="LIH4685" s="170"/>
      <c r="LII4685" s="170"/>
      <c r="LIJ4685" s="170"/>
      <c r="LIK4685" s="170"/>
      <c r="LIL4685" s="170"/>
      <c r="LIM4685" s="170"/>
      <c r="LIN4685" s="170"/>
      <c r="LIO4685" s="170"/>
      <c r="LIP4685" s="170"/>
      <c r="LIQ4685" s="170"/>
      <c r="LIR4685" s="170"/>
      <c r="LIS4685" s="170"/>
      <c r="LIT4685" s="170"/>
      <c r="LIU4685" s="170"/>
      <c r="LIV4685" s="170"/>
      <c r="LIW4685" s="170"/>
      <c r="LIX4685" s="170"/>
      <c r="LIY4685" s="170"/>
      <c r="LIZ4685" s="170"/>
      <c r="LJA4685" s="170"/>
      <c r="LJB4685" s="170"/>
      <c r="LJC4685" s="170"/>
      <c r="LJD4685" s="170"/>
      <c r="LJE4685" s="170"/>
      <c r="LJF4685" s="170"/>
      <c r="LJG4685" s="170"/>
      <c r="LJH4685" s="170"/>
      <c r="LJI4685" s="170"/>
      <c r="LJJ4685" s="170"/>
      <c r="LJK4685" s="170"/>
      <c r="LJL4685" s="170"/>
      <c r="LJM4685" s="170"/>
      <c r="LJN4685" s="170"/>
      <c r="LJO4685" s="170"/>
      <c r="LJP4685" s="170"/>
      <c r="LJQ4685" s="170"/>
      <c r="LJR4685" s="170"/>
      <c r="LJS4685" s="170"/>
      <c r="LJT4685" s="170"/>
      <c r="LJU4685" s="170"/>
      <c r="LJV4685" s="170"/>
      <c r="LJW4685" s="170"/>
      <c r="LJX4685" s="170"/>
      <c r="LJY4685" s="170"/>
      <c r="LJZ4685" s="170"/>
      <c r="LKA4685" s="170"/>
      <c r="LKB4685" s="170"/>
      <c r="LKC4685" s="170"/>
      <c r="LKD4685" s="170"/>
      <c r="LKE4685" s="170"/>
      <c r="LKF4685" s="170"/>
      <c r="LKG4685" s="170"/>
      <c r="LKH4685" s="170"/>
      <c r="LKI4685" s="170"/>
      <c r="LKJ4685" s="170"/>
      <c r="LKK4685" s="170"/>
      <c r="LKL4685" s="170"/>
      <c r="LKM4685" s="170"/>
      <c r="LKN4685" s="170"/>
      <c r="LKO4685" s="170"/>
      <c r="LKP4685" s="170"/>
      <c r="LKQ4685" s="170"/>
      <c r="LKR4685" s="170"/>
      <c r="LKS4685" s="170"/>
      <c r="LKT4685" s="170"/>
      <c r="LKU4685" s="170"/>
      <c r="LKV4685" s="170"/>
      <c r="LKW4685" s="170"/>
      <c r="LKX4685" s="170"/>
      <c r="LKY4685" s="170"/>
      <c r="LKZ4685" s="170"/>
      <c r="LLA4685" s="170"/>
      <c r="LLB4685" s="170"/>
      <c r="LLC4685" s="170"/>
      <c r="LLD4685" s="170"/>
      <c r="LLE4685" s="170"/>
      <c r="LLF4685" s="170"/>
      <c r="LLG4685" s="170"/>
      <c r="LLH4685" s="170"/>
      <c r="LLI4685" s="170"/>
      <c r="LLJ4685" s="170"/>
      <c r="LLK4685" s="170"/>
      <c r="LLL4685" s="170"/>
      <c r="LLM4685" s="170"/>
      <c r="LLN4685" s="170"/>
      <c r="LLO4685" s="170"/>
      <c r="LLP4685" s="170"/>
      <c r="LLQ4685" s="170"/>
      <c r="LLR4685" s="170"/>
      <c r="LLS4685" s="170"/>
      <c r="LLT4685" s="170"/>
      <c r="LLU4685" s="170"/>
      <c r="LLV4685" s="170"/>
      <c r="LLW4685" s="170"/>
      <c r="LLX4685" s="170"/>
      <c r="LLY4685" s="170"/>
      <c r="LLZ4685" s="170"/>
      <c r="LMA4685" s="170"/>
      <c r="LMB4685" s="170"/>
      <c r="LMC4685" s="170"/>
      <c r="LMD4685" s="170"/>
      <c r="LME4685" s="170"/>
      <c r="LMF4685" s="170"/>
      <c r="LMG4685" s="170"/>
      <c r="LMH4685" s="170"/>
      <c r="LMI4685" s="170"/>
      <c r="LMJ4685" s="170"/>
      <c r="LMK4685" s="170"/>
      <c r="LML4685" s="170"/>
      <c r="LMM4685" s="170"/>
      <c r="LMN4685" s="170"/>
      <c r="LMO4685" s="170"/>
      <c r="LMP4685" s="170"/>
      <c r="LMQ4685" s="170"/>
      <c r="LMR4685" s="170"/>
      <c r="LMS4685" s="170"/>
      <c r="LMT4685" s="170"/>
      <c r="LMU4685" s="170"/>
      <c r="LMV4685" s="170"/>
      <c r="LMW4685" s="170"/>
      <c r="LMX4685" s="170"/>
      <c r="LMY4685" s="170"/>
      <c r="LMZ4685" s="170"/>
      <c r="LNA4685" s="170"/>
      <c r="LNB4685" s="170"/>
      <c r="LNC4685" s="170"/>
      <c r="LND4685" s="170"/>
      <c r="LNE4685" s="170"/>
      <c r="LNF4685" s="170"/>
      <c r="LNG4685" s="170"/>
      <c r="LNH4685" s="170"/>
      <c r="LNI4685" s="170"/>
      <c r="LNJ4685" s="170"/>
      <c r="LNK4685" s="170"/>
      <c r="LNL4685" s="170"/>
      <c r="LNM4685" s="170"/>
      <c r="LNN4685" s="170"/>
      <c r="LNO4685" s="170"/>
      <c r="LNP4685" s="170"/>
      <c r="LNQ4685" s="170"/>
      <c r="LNR4685" s="170"/>
      <c r="LNS4685" s="170"/>
      <c r="LNT4685" s="170"/>
      <c r="LNU4685" s="170"/>
      <c r="LNV4685" s="170"/>
      <c r="LNW4685" s="170"/>
      <c r="LNX4685" s="170"/>
      <c r="LNY4685" s="170"/>
      <c r="LNZ4685" s="170"/>
      <c r="LOA4685" s="170"/>
      <c r="LOB4685" s="170"/>
      <c r="LOC4685" s="170"/>
      <c r="LOD4685" s="170"/>
      <c r="LOE4685" s="170"/>
      <c r="LOF4685" s="170"/>
      <c r="LOG4685" s="170"/>
      <c r="LOH4685" s="170"/>
      <c r="LOI4685" s="170"/>
      <c r="LOJ4685" s="170"/>
      <c r="LOK4685" s="170"/>
      <c r="LOL4685" s="170"/>
      <c r="LOM4685" s="170"/>
      <c r="LON4685" s="170"/>
      <c r="LOO4685" s="170"/>
      <c r="LOP4685" s="170"/>
      <c r="LOQ4685" s="170"/>
      <c r="LOR4685" s="170"/>
      <c r="LOS4685" s="170"/>
      <c r="LOT4685" s="170"/>
      <c r="LOU4685" s="170"/>
      <c r="LOV4685" s="170"/>
      <c r="LOW4685" s="170"/>
      <c r="LOX4685" s="170"/>
      <c r="LOY4685" s="170"/>
      <c r="LOZ4685" s="170"/>
      <c r="LPA4685" s="170"/>
      <c r="LPB4685" s="170"/>
      <c r="LPC4685" s="170"/>
      <c r="LPD4685" s="170"/>
      <c r="LPE4685" s="170"/>
      <c r="LPF4685" s="170"/>
      <c r="LPG4685" s="170"/>
      <c r="LPH4685" s="170"/>
      <c r="LPI4685" s="170"/>
      <c r="LPJ4685" s="170"/>
      <c r="LPK4685" s="170"/>
      <c r="LPL4685" s="170"/>
      <c r="LPM4685" s="170"/>
      <c r="LPN4685" s="170"/>
      <c r="LPO4685" s="170"/>
      <c r="LPP4685" s="170"/>
      <c r="LPQ4685" s="170"/>
      <c r="LPR4685" s="170"/>
      <c r="LPS4685" s="170"/>
      <c r="LPT4685" s="170"/>
      <c r="LPU4685" s="170"/>
      <c r="LPV4685" s="170"/>
      <c r="LPW4685" s="170"/>
      <c r="LPX4685" s="170"/>
      <c r="LPY4685" s="170"/>
      <c r="LPZ4685" s="170"/>
      <c r="LQA4685" s="170"/>
      <c r="LQB4685" s="170"/>
      <c r="LQC4685" s="170"/>
      <c r="LQD4685" s="170"/>
      <c r="LQE4685" s="170"/>
      <c r="LQF4685" s="170"/>
      <c r="LQG4685" s="170"/>
      <c r="LQH4685" s="170"/>
      <c r="LQI4685" s="170"/>
      <c r="LQJ4685" s="170"/>
      <c r="LQK4685" s="170"/>
      <c r="LQL4685" s="170"/>
      <c r="LQM4685" s="170"/>
      <c r="LQN4685" s="170"/>
      <c r="LQO4685" s="170"/>
      <c r="LQP4685" s="170"/>
      <c r="LQQ4685" s="170"/>
      <c r="LQR4685" s="170"/>
      <c r="LQS4685" s="170"/>
      <c r="LQT4685" s="170"/>
      <c r="LQU4685" s="170"/>
      <c r="LQV4685" s="170"/>
      <c r="LQW4685" s="170"/>
      <c r="LQX4685" s="170"/>
      <c r="LQY4685" s="170"/>
      <c r="LQZ4685" s="170"/>
      <c r="LRA4685" s="170"/>
      <c r="LRB4685" s="170"/>
      <c r="LRC4685" s="170"/>
      <c r="LRD4685" s="170"/>
      <c r="LRE4685" s="170"/>
      <c r="LRF4685" s="170"/>
      <c r="LRG4685" s="170"/>
      <c r="LRH4685" s="170"/>
      <c r="LRI4685" s="170"/>
      <c r="LRJ4685" s="170"/>
      <c r="LRK4685" s="170"/>
      <c r="LRL4685" s="170"/>
      <c r="LRM4685" s="170"/>
      <c r="LRN4685" s="170"/>
      <c r="LRO4685" s="170"/>
      <c r="LRP4685" s="170"/>
      <c r="LRQ4685" s="170"/>
      <c r="LRR4685" s="170"/>
      <c r="LRS4685" s="170"/>
      <c r="LRT4685" s="170"/>
      <c r="LRU4685" s="170"/>
      <c r="LRV4685" s="170"/>
      <c r="LRW4685" s="170"/>
      <c r="LRX4685" s="170"/>
      <c r="LRY4685" s="170"/>
      <c r="LRZ4685" s="170"/>
      <c r="LSA4685" s="170"/>
      <c r="LSB4685" s="170"/>
      <c r="LSC4685" s="170"/>
      <c r="LSD4685" s="170"/>
      <c r="LSE4685" s="170"/>
      <c r="LSF4685" s="170"/>
      <c r="LSG4685" s="170"/>
      <c r="LSH4685" s="170"/>
      <c r="LSI4685" s="170"/>
      <c r="LSJ4685" s="170"/>
      <c r="LSK4685" s="170"/>
      <c r="LSL4685" s="170"/>
      <c r="LSM4685" s="170"/>
      <c r="LSN4685" s="170"/>
      <c r="LSO4685" s="170"/>
      <c r="LSP4685" s="170"/>
      <c r="LSQ4685" s="170"/>
      <c r="LSR4685" s="170"/>
      <c r="LSS4685" s="170"/>
      <c r="LST4685" s="170"/>
      <c r="LSU4685" s="170"/>
      <c r="LSV4685" s="170"/>
      <c r="LSW4685" s="170"/>
      <c r="LSX4685" s="170"/>
      <c r="LSY4685" s="170"/>
      <c r="LSZ4685" s="170"/>
      <c r="LTA4685" s="170"/>
      <c r="LTB4685" s="170"/>
      <c r="LTC4685" s="170"/>
      <c r="LTD4685" s="170"/>
      <c r="LTE4685" s="170"/>
      <c r="LTF4685" s="170"/>
      <c r="LTG4685" s="170"/>
      <c r="LTH4685" s="170"/>
      <c r="LTI4685" s="170"/>
      <c r="LTJ4685" s="170"/>
      <c r="LTK4685" s="170"/>
      <c r="LTL4685" s="170"/>
      <c r="LTM4685" s="170"/>
      <c r="LTN4685" s="170"/>
      <c r="LTO4685" s="170"/>
      <c r="LTP4685" s="170"/>
      <c r="LTQ4685" s="170"/>
      <c r="LTR4685" s="170"/>
      <c r="LTS4685" s="170"/>
      <c r="LTT4685" s="170"/>
      <c r="LTU4685" s="170"/>
      <c r="LTV4685" s="170"/>
      <c r="LTW4685" s="170"/>
      <c r="LTX4685" s="170"/>
      <c r="LTY4685" s="170"/>
      <c r="LTZ4685" s="170"/>
      <c r="LUA4685" s="170"/>
      <c r="LUB4685" s="170"/>
      <c r="LUC4685" s="170"/>
      <c r="LUD4685" s="170"/>
      <c r="LUE4685" s="170"/>
      <c r="LUF4685" s="170"/>
      <c r="LUG4685" s="170"/>
      <c r="LUH4685" s="170"/>
      <c r="LUI4685" s="170"/>
      <c r="LUJ4685" s="170"/>
      <c r="LUK4685" s="170"/>
      <c r="LUL4685" s="170"/>
      <c r="LUM4685" s="170"/>
      <c r="LUN4685" s="170"/>
      <c r="LUO4685" s="170"/>
      <c r="LUP4685" s="170"/>
      <c r="LUQ4685" s="170"/>
      <c r="LUR4685" s="170"/>
      <c r="LUS4685" s="170"/>
      <c r="LUT4685" s="170"/>
      <c r="LUU4685" s="170"/>
      <c r="LUV4685" s="170"/>
      <c r="LUW4685" s="170"/>
      <c r="LUX4685" s="170"/>
      <c r="LUY4685" s="170"/>
      <c r="LUZ4685" s="170"/>
      <c r="LVA4685" s="170"/>
      <c r="LVB4685" s="170"/>
      <c r="LVC4685" s="170"/>
      <c r="LVD4685" s="170"/>
      <c r="LVE4685" s="170"/>
      <c r="LVF4685" s="170"/>
      <c r="LVG4685" s="170"/>
      <c r="LVH4685" s="170"/>
      <c r="LVI4685" s="170"/>
      <c r="LVJ4685" s="170"/>
      <c r="LVK4685" s="170"/>
      <c r="LVL4685" s="170"/>
      <c r="LVM4685" s="170"/>
      <c r="LVN4685" s="170"/>
      <c r="LVO4685" s="170"/>
      <c r="LVP4685" s="170"/>
      <c r="LVQ4685" s="170"/>
      <c r="LVR4685" s="170"/>
      <c r="LVS4685" s="170"/>
      <c r="LVT4685" s="170"/>
      <c r="LVU4685" s="170"/>
      <c r="LVV4685" s="170"/>
      <c r="LVW4685" s="170"/>
      <c r="LVX4685" s="170"/>
      <c r="LVY4685" s="170"/>
      <c r="LVZ4685" s="170"/>
      <c r="LWA4685" s="170"/>
      <c r="LWB4685" s="170"/>
      <c r="LWC4685" s="170"/>
      <c r="LWD4685" s="170"/>
      <c r="LWE4685" s="170"/>
      <c r="LWF4685" s="170"/>
      <c r="LWG4685" s="170"/>
      <c r="LWH4685" s="170"/>
      <c r="LWI4685" s="170"/>
      <c r="LWJ4685" s="170"/>
      <c r="LWK4685" s="170"/>
      <c r="LWL4685" s="170"/>
      <c r="LWM4685" s="170"/>
      <c r="LWN4685" s="170"/>
      <c r="LWO4685" s="170"/>
      <c r="LWP4685" s="170"/>
      <c r="LWQ4685" s="170"/>
      <c r="LWR4685" s="170"/>
      <c r="LWS4685" s="170"/>
      <c r="LWT4685" s="170"/>
      <c r="LWU4685" s="170"/>
      <c r="LWV4685" s="170"/>
      <c r="LWW4685" s="170"/>
      <c r="LWX4685" s="170"/>
      <c r="LWY4685" s="170"/>
      <c r="LWZ4685" s="170"/>
      <c r="LXA4685" s="170"/>
      <c r="LXB4685" s="170"/>
      <c r="LXC4685" s="170"/>
      <c r="LXD4685" s="170"/>
      <c r="LXE4685" s="170"/>
      <c r="LXF4685" s="170"/>
      <c r="LXG4685" s="170"/>
      <c r="LXH4685" s="170"/>
      <c r="LXI4685" s="170"/>
      <c r="LXJ4685" s="170"/>
      <c r="LXK4685" s="170"/>
      <c r="LXL4685" s="170"/>
      <c r="LXM4685" s="170"/>
      <c r="LXN4685" s="170"/>
      <c r="LXO4685" s="170"/>
      <c r="LXP4685" s="170"/>
      <c r="LXQ4685" s="170"/>
      <c r="LXR4685" s="170"/>
      <c r="LXS4685" s="170"/>
      <c r="LXT4685" s="170"/>
      <c r="LXU4685" s="170"/>
      <c r="LXV4685" s="170"/>
      <c r="LXW4685" s="170"/>
      <c r="LXX4685" s="170"/>
      <c r="LXY4685" s="170"/>
      <c r="LXZ4685" s="170"/>
      <c r="LYA4685" s="170"/>
      <c r="LYB4685" s="170"/>
      <c r="LYC4685" s="170"/>
      <c r="LYD4685" s="170"/>
      <c r="LYE4685" s="170"/>
      <c r="LYF4685" s="170"/>
      <c r="LYG4685" s="170"/>
      <c r="LYH4685" s="170"/>
      <c r="LYI4685" s="170"/>
      <c r="LYJ4685" s="170"/>
      <c r="LYK4685" s="170"/>
      <c r="LYL4685" s="170"/>
      <c r="LYM4685" s="170"/>
      <c r="LYN4685" s="170"/>
      <c r="LYO4685" s="170"/>
      <c r="LYP4685" s="170"/>
      <c r="LYQ4685" s="170"/>
      <c r="LYR4685" s="170"/>
      <c r="LYS4685" s="170"/>
      <c r="LYT4685" s="170"/>
      <c r="LYU4685" s="170"/>
      <c r="LYV4685" s="170"/>
      <c r="LYW4685" s="170"/>
      <c r="LYX4685" s="170"/>
      <c r="LYY4685" s="170"/>
      <c r="LYZ4685" s="170"/>
      <c r="LZA4685" s="170"/>
      <c r="LZB4685" s="170"/>
      <c r="LZC4685" s="170"/>
      <c r="LZD4685" s="170"/>
      <c r="LZE4685" s="170"/>
      <c r="LZF4685" s="170"/>
      <c r="LZG4685" s="170"/>
      <c r="LZH4685" s="170"/>
      <c r="LZI4685" s="170"/>
      <c r="LZJ4685" s="170"/>
      <c r="LZK4685" s="170"/>
      <c r="LZL4685" s="170"/>
      <c r="LZM4685" s="170"/>
      <c r="LZN4685" s="170"/>
      <c r="LZO4685" s="170"/>
      <c r="LZP4685" s="170"/>
      <c r="LZQ4685" s="170"/>
      <c r="LZR4685" s="170"/>
      <c r="LZS4685" s="170"/>
      <c r="LZT4685" s="170"/>
      <c r="LZU4685" s="170"/>
      <c r="LZV4685" s="170"/>
      <c r="LZW4685" s="170"/>
      <c r="LZX4685" s="170"/>
      <c r="LZY4685" s="170"/>
      <c r="LZZ4685" s="170"/>
      <c r="MAA4685" s="170"/>
      <c r="MAB4685" s="170"/>
      <c r="MAC4685" s="170"/>
      <c r="MAD4685" s="170"/>
      <c r="MAE4685" s="170"/>
      <c r="MAF4685" s="170"/>
      <c r="MAG4685" s="170"/>
      <c r="MAH4685" s="170"/>
      <c r="MAI4685" s="170"/>
      <c r="MAJ4685" s="170"/>
      <c r="MAK4685" s="170"/>
      <c r="MAL4685" s="170"/>
      <c r="MAM4685" s="170"/>
      <c r="MAN4685" s="170"/>
      <c r="MAO4685" s="170"/>
      <c r="MAP4685" s="170"/>
      <c r="MAQ4685" s="170"/>
      <c r="MAR4685" s="170"/>
      <c r="MAS4685" s="170"/>
      <c r="MAT4685" s="170"/>
      <c r="MAU4685" s="170"/>
      <c r="MAV4685" s="170"/>
      <c r="MAW4685" s="170"/>
      <c r="MAX4685" s="170"/>
      <c r="MAY4685" s="170"/>
      <c r="MAZ4685" s="170"/>
      <c r="MBA4685" s="170"/>
      <c r="MBB4685" s="170"/>
      <c r="MBC4685" s="170"/>
      <c r="MBD4685" s="170"/>
      <c r="MBE4685" s="170"/>
      <c r="MBF4685" s="170"/>
      <c r="MBG4685" s="170"/>
      <c r="MBH4685" s="170"/>
      <c r="MBI4685" s="170"/>
      <c r="MBJ4685" s="170"/>
      <c r="MBK4685" s="170"/>
      <c r="MBL4685" s="170"/>
      <c r="MBM4685" s="170"/>
      <c r="MBN4685" s="170"/>
      <c r="MBO4685" s="170"/>
      <c r="MBP4685" s="170"/>
      <c r="MBQ4685" s="170"/>
      <c r="MBR4685" s="170"/>
      <c r="MBS4685" s="170"/>
      <c r="MBT4685" s="170"/>
      <c r="MBU4685" s="170"/>
      <c r="MBV4685" s="170"/>
      <c r="MBW4685" s="170"/>
      <c r="MBX4685" s="170"/>
      <c r="MBY4685" s="170"/>
      <c r="MBZ4685" s="170"/>
      <c r="MCA4685" s="170"/>
      <c r="MCB4685" s="170"/>
      <c r="MCC4685" s="170"/>
      <c r="MCD4685" s="170"/>
      <c r="MCE4685" s="170"/>
      <c r="MCF4685" s="170"/>
      <c r="MCG4685" s="170"/>
      <c r="MCH4685" s="170"/>
      <c r="MCI4685" s="170"/>
      <c r="MCJ4685" s="170"/>
      <c r="MCK4685" s="170"/>
      <c r="MCL4685" s="170"/>
      <c r="MCM4685" s="170"/>
      <c r="MCN4685" s="170"/>
      <c r="MCO4685" s="170"/>
      <c r="MCP4685" s="170"/>
      <c r="MCQ4685" s="170"/>
      <c r="MCR4685" s="170"/>
      <c r="MCS4685" s="170"/>
      <c r="MCT4685" s="170"/>
      <c r="MCU4685" s="170"/>
      <c r="MCV4685" s="170"/>
      <c r="MCW4685" s="170"/>
      <c r="MCX4685" s="170"/>
      <c r="MCY4685" s="170"/>
      <c r="MCZ4685" s="170"/>
      <c r="MDA4685" s="170"/>
      <c r="MDB4685" s="170"/>
      <c r="MDC4685" s="170"/>
      <c r="MDD4685" s="170"/>
      <c r="MDE4685" s="170"/>
      <c r="MDF4685" s="170"/>
      <c r="MDG4685" s="170"/>
      <c r="MDH4685" s="170"/>
      <c r="MDI4685" s="170"/>
      <c r="MDJ4685" s="170"/>
      <c r="MDK4685" s="170"/>
      <c r="MDL4685" s="170"/>
      <c r="MDM4685" s="170"/>
      <c r="MDN4685" s="170"/>
      <c r="MDO4685" s="170"/>
      <c r="MDP4685" s="170"/>
      <c r="MDQ4685" s="170"/>
      <c r="MDR4685" s="170"/>
      <c r="MDS4685" s="170"/>
      <c r="MDT4685" s="170"/>
      <c r="MDU4685" s="170"/>
      <c r="MDV4685" s="170"/>
      <c r="MDW4685" s="170"/>
      <c r="MDX4685" s="170"/>
      <c r="MDY4685" s="170"/>
      <c r="MDZ4685" s="170"/>
      <c r="MEA4685" s="170"/>
      <c r="MEB4685" s="170"/>
      <c r="MEC4685" s="170"/>
      <c r="MED4685" s="170"/>
      <c r="MEE4685" s="170"/>
      <c r="MEF4685" s="170"/>
      <c r="MEG4685" s="170"/>
      <c r="MEH4685" s="170"/>
      <c r="MEI4685" s="170"/>
      <c r="MEJ4685" s="170"/>
      <c r="MEK4685" s="170"/>
      <c r="MEL4685" s="170"/>
      <c r="MEM4685" s="170"/>
      <c r="MEN4685" s="170"/>
      <c r="MEO4685" s="170"/>
      <c r="MEP4685" s="170"/>
      <c r="MEQ4685" s="170"/>
      <c r="MER4685" s="170"/>
      <c r="MES4685" s="170"/>
      <c r="MET4685" s="170"/>
      <c r="MEU4685" s="170"/>
      <c r="MEV4685" s="170"/>
      <c r="MEW4685" s="170"/>
      <c r="MEX4685" s="170"/>
      <c r="MEY4685" s="170"/>
      <c r="MEZ4685" s="170"/>
      <c r="MFA4685" s="170"/>
      <c r="MFB4685" s="170"/>
      <c r="MFC4685" s="170"/>
      <c r="MFD4685" s="170"/>
      <c r="MFE4685" s="170"/>
      <c r="MFF4685" s="170"/>
      <c r="MFG4685" s="170"/>
      <c r="MFH4685" s="170"/>
      <c r="MFI4685" s="170"/>
      <c r="MFJ4685" s="170"/>
      <c r="MFK4685" s="170"/>
      <c r="MFL4685" s="170"/>
      <c r="MFM4685" s="170"/>
      <c r="MFN4685" s="170"/>
      <c r="MFO4685" s="170"/>
      <c r="MFP4685" s="170"/>
      <c r="MFQ4685" s="170"/>
      <c r="MFR4685" s="170"/>
      <c r="MFS4685" s="170"/>
      <c r="MFT4685" s="170"/>
      <c r="MFU4685" s="170"/>
      <c r="MFV4685" s="170"/>
      <c r="MFW4685" s="170"/>
      <c r="MFX4685" s="170"/>
      <c r="MFY4685" s="170"/>
      <c r="MFZ4685" s="170"/>
      <c r="MGA4685" s="170"/>
      <c r="MGB4685" s="170"/>
      <c r="MGC4685" s="170"/>
      <c r="MGD4685" s="170"/>
      <c r="MGE4685" s="170"/>
      <c r="MGF4685" s="170"/>
      <c r="MGG4685" s="170"/>
      <c r="MGH4685" s="170"/>
      <c r="MGI4685" s="170"/>
      <c r="MGJ4685" s="170"/>
      <c r="MGK4685" s="170"/>
      <c r="MGL4685" s="170"/>
      <c r="MGM4685" s="170"/>
      <c r="MGN4685" s="170"/>
      <c r="MGO4685" s="170"/>
      <c r="MGP4685" s="170"/>
      <c r="MGQ4685" s="170"/>
      <c r="MGR4685" s="170"/>
      <c r="MGS4685" s="170"/>
      <c r="MGT4685" s="170"/>
      <c r="MGU4685" s="170"/>
      <c r="MGV4685" s="170"/>
      <c r="MGW4685" s="170"/>
      <c r="MGX4685" s="170"/>
      <c r="MGY4685" s="170"/>
      <c r="MGZ4685" s="170"/>
      <c r="MHA4685" s="170"/>
      <c r="MHB4685" s="170"/>
      <c r="MHC4685" s="170"/>
      <c r="MHD4685" s="170"/>
      <c r="MHE4685" s="170"/>
      <c r="MHF4685" s="170"/>
      <c r="MHG4685" s="170"/>
      <c r="MHH4685" s="170"/>
      <c r="MHI4685" s="170"/>
      <c r="MHJ4685" s="170"/>
      <c r="MHK4685" s="170"/>
      <c r="MHL4685" s="170"/>
      <c r="MHM4685" s="170"/>
      <c r="MHN4685" s="170"/>
      <c r="MHO4685" s="170"/>
      <c r="MHP4685" s="170"/>
      <c r="MHQ4685" s="170"/>
      <c r="MHR4685" s="170"/>
      <c r="MHS4685" s="170"/>
      <c r="MHT4685" s="170"/>
      <c r="MHU4685" s="170"/>
      <c r="MHV4685" s="170"/>
      <c r="MHW4685" s="170"/>
      <c r="MHX4685" s="170"/>
      <c r="MHY4685" s="170"/>
      <c r="MHZ4685" s="170"/>
      <c r="MIA4685" s="170"/>
      <c r="MIB4685" s="170"/>
      <c r="MIC4685" s="170"/>
      <c r="MID4685" s="170"/>
      <c r="MIE4685" s="170"/>
      <c r="MIF4685" s="170"/>
      <c r="MIG4685" s="170"/>
      <c r="MIH4685" s="170"/>
      <c r="MII4685" s="170"/>
      <c r="MIJ4685" s="170"/>
      <c r="MIK4685" s="170"/>
      <c r="MIL4685" s="170"/>
      <c r="MIM4685" s="170"/>
      <c r="MIN4685" s="170"/>
      <c r="MIO4685" s="170"/>
      <c r="MIP4685" s="170"/>
      <c r="MIQ4685" s="170"/>
      <c r="MIR4685" s="170"/>
      <c r="MIS4685" s="170"/>
      <c r="MIT4685" s="170"/>
      <c r="MIU4685" s="170"/>
      <c r="MIV4685" s="170"/>
      <c r="MIW4685" s="170"/>
      <c r="MIX4685" s="170"/>
      <c r="MIY4685" s="170"/>
      <c r="MIZ4685" s="170"/>
      <c r="MJA4685" s="170"/>
      <c r="MJB4685" s="170"/>
      <c r="MJC4685" s="170"/>
      <c r="MJD4685" s="170"/>
      <c r="MJE4685" s="170"/>
      <c r="MJF4685" s="170"/>
      <c r="MJG4685" s="170"/>
      <c r="MJH4685" s="170"/>
      <c r="MJI4685" s="170"/>
      <c r="MJJ4685" s="170"/>
      <c r="MJK4685" s="170"/>
      <c r="MJL4685" s="170"/>
      <c r="MJM4685" s="170"/>
      <c r="MJN4685" s="170"/>
      <c r="MJO4685" s="170"/>
      <c r="MJP4685" s="170"/>
      <c r="MJQ4685" s="170"/>
      <c r="MJR4685" s="170"/>
      <c r="MJS4685" s="170"/>
      <c r="MJT4685" s="170"/>
      <c r="MJU4685" s="170"/>
      <c r="MJV4685" s="170"/>
      <c r="MJW4685" s="170"/>
      <c r="MJX4685" s="170"/>
      <c r="MJY4685" s="170"/>
      <c r="MJZ4685" s="170"/>
      <c r="MKA4685" s="170"/>
      <c r="MKB4685" s="170"/>
      <c r="MKC4685" s="170"/>
      <c r="MKD4685" s="170"/>
      <c r="MKE4685" s="170"/>
      <c r="MKF4685" s="170"/>
      <c r="MKG4685" s="170"/>
      <c r="MKH4685" s="170"/>
      <c r="MKI4685" s="170"/>
      <c r="MKJ4685" s="170"/>
      <c r="MKK4685" s="170"/>
      <c r="MKL4685" s="170"/>
      <c r="MKM4685" s="170"/>
      <c r="MKN4685" s="170"/>
      <c r="MKO4685" s="170"/>
      <c r="MKP4685" s="170"/>
      <c r="MKQ4685" s="170"/>
      <c r="MKR4685" s="170"/>
      <c r="MKS4685" s="170"/>
      <c r="MKT4685" s="170"/>
      <c r="MKU4685" s="170"/>
      <c r="MKV4685" s="170"/>
      <c r="MKW4685" s="170"/>
      <c r="MKX4685" s="170"/>
      <c r="MKY4685" s="170"/>
      <c r="MKZ4685" s="170"/>
      <c r="MLA4685" s="170"/>
      <c r="MLB4685" s="170"/>
      <c r="MLC4685" s="170"/>
      <c r="MLD4685" s="170"/>
      <c r="MLE4685" s="170"/>
      <c r="MLF4685" s="170"/>
      <c r="MLG4685" s="170"/>
      <c r="MLH4685" s="170"/>
      <c r="MLI4685" s="170"/>
      <c r="MLJ4685" s="170"/>
      <c r="MLK4685" s="170"/>
      <c r="MLL4685" s="170"/>
      <c r="MLM4685" s="170"/>
      <c r="MLN4685" s="170"/>
      <c r="MLO4685" s="170"/>
      <c r="MLP4685" s="170"/>
      <c r="MLQ4685" s="170"/>
      <c r="MLR4685" s="170"/>
      <c r="MLS4685" s="170"/>
      <c r="MLT4685" s="170"/>
      <c r="MLU4685" s="170"/>
      <c r="MLV4685" s="170"/>
      <c r="MLW4685" s="170"/>
      <c r="MLX4685" s="170"/>
      <c r="MLY4685" s="170"/>
      <c r="MLZ4685" s="170"/>
      <c r="MMA4685" s="170"/>
      <c r="MMB4685" s="170"/>
      <c r="MMC4685" s="170"/>
      <c r="MMD4685" s="170"/>
      <c r="MME4685" s="170"/>
      <c r="MMF4685" s="170"/>
      <c r="MMG4685" s="170"/>
      <c r="MMH4685" s="170"/>
      <c r="MMI4685" s="170"/>
      <c r="MMJ4685" s="170"/>
      <c r="MMK4685" s="170"/>
      <c r="MML4685" s="170"/>
      <c r="MMM4685" s="170"/>
      <c r="MMN4685" s="170"/>
      <c r="MMO4685" s="170"/>
      <c r="MMP4685" s="170"/>
      <c r="MMQ4685" s="170"/>
      <c r="MMR4685" s="170"/>
      <c r="MMS4685" s="170"/>
      <c r="MMT4685" s="170"/>
      <c r="MMU4685" s="170"/>
      <c r="MMV4685" s="170"/>
      <c r="MMW4685" s="170"/>
      <c r="MMX4685" s="170"/>
      <c r="MMY4685" s="170"/>
      <c r="MMZ4685" s="170"/>
      <c r="MNA4685" s="170"/>
      <c r="MNB4685" s="170"/>
      <c r="MNC4685" s="170"/>
      <c r="MND4685" s="170"/>
      <c r="MNE4685" s="170"/>
      <c r="MNF4685" s="170"/>
      <c r="MNG4685" s="170"/>
      <c r="MNH4685" s="170"/>
      <c r="MNI4685" s="170"/>
      <c r="MNJ4685" s="170"/>
      <c r="MNK4685" s="170"/>
      <c r="MNL4685" s="170"/>
      <c r="MNM4685" s="170"/>
      <c r="MNN4685" s="170"/>
      <c r="MNO4685" s="170"/>
      <c r="MNP4685" s="170"/>
      <c r="MNQ4685" s="170"/>
      <c r="MNR4685" s="170"/>
      <c r="MNS4685" s="170"/>
      <c r="MNT4685" s="170"/>
      <c r="MNU4685" s="170"/>
      <c r="MNV4685" s="170"/>
      <c r="MNW4685" s="170"/>
      <c r="MNX4685" s="170"/>
      <c r="MNY4685" s="170"/>
      <c r="MNZ4685" s="170"/>
      <c r="MOA4685" s="170"/>
      <c r="MOB4685" s="170"/>
      <c r="MOC4685" s="170"/>
      <c r="MOD4685" s="170"/>
      <c r="MOE4685" s="170"/>
      <c r="MOF4685" s="170"/>
      <c r="MOG4685" s="170"/>
      <c r="MOH4685" s="170"/>
      <c r="MOI4685" s="170"/>
      <c r="MOJ4685" s="170"/>
      <c r="MOK4685" s="170"/>
      <c r="MOL4685" s="170"/>
      <c r="MOM4685" s="170"/>
      <c r="MON4685" s="170"/>
      <c r="MOO4685" s="170"/>
      <c r="MOP4685" s="170"/>
      <c r="MOQ4685" s="170"/>
      <c r="MOR4685" s="170"/>
      <c r="MOS4685" s="170"/>
      <c r="MOT4685" s="170"/>
      <c r="MOU4685" s="170"/>
      <c r="MOV4685" s="170"/>
      <c r="MOW4685" s="170"/>
      <c r="MOX4685" s="170"/>
      <c r="MOY4685" s="170"/>
      <c r="MOZ4685" s="170"/>
      <c r="MPA4685" s="170"/>
      <c r="MPB4685" s="170"/>
      <c r="MPC4685" s="170"/>
      <c r="MPD4685" s="170"/>
      <c r="MPE4685" s="170"/>
      <c r="MPF4685" s="170"/>
      <c r="MPG4685" s="170"/>
      <c r="MPH4685" s="170"/>
      <c r="MPI4685" s="170"/>
      <c r="MPJ4685" s="170"/>
      <c r="MPK4685" s="170"/>
      <c r="MPL4685" s="170"/>
      <c r="MPM4685" s="170"/>
      <c r="MPN4685" s="170"/>
      <c r="MPO4685" s="170"/>
      <c r="MPP4685" s="170"/>
      <c r="MPQ4685" s="170"/>
      <c r="MPR4685" s="170"/>
      <c r="MPS4685" s="170"/>
      <c r="MPT4685" s="170"/>
      <c r="MPU4685" s="170"/>
      <c r="MPV4685" s="170"/>
      <c r="MPW4685" s="170"/>
      <c r="MPX4685" s="170"/>
      <c r="MPY4685" s="170"/>
      <c r="MPZ4685" s="170"/>
      <c r="MQA4685" s="170"/>
      <c r="MQB4685" s="170"/>
      <c r="MQC4685" s="170"/>
      <c r="MQD4685" s="170"/>
      <c r="MQE4685" s="170"/>
      <c r="MQF4685" s="170"/>
      <c r="MQG4685" s="170"/>
      <c r="MQH4685" s="170"/>
      <c r="MQI4685" s="170"/>
      <c r="MQJ4685" s="170"/>
      <c r="MQK4685" s="170"/>
      <c r="MQL4685" s="170"/>
      <c r="MQM4685" s="170"/>
      <c r="MQN4685" s="170"/>
      <c r="MQO4685" s="170"/>
      <c r="MQP4685" s="170"/>
      <c r="MQQ4685" s="170"/>
      <c r="MQR4685" s="170"/>
      <c r="MQS4685" s="170"/>
      <c r="MQT4685" s="170"/>
      <c r="MQU4685" s="170"/>
      <c r="MQV4685" s="170"/>
      <c r="MQW4685" s="170"/>
      <c r="MQX4685" s="170"/>
      <c r="MQY4685" s="170"/>
      <c r="MQZ4685" s="170"/>
      <c r="MRA4685" s="170"/>
      <c r="MRB4685" s="170"/>
      <c r="MRC4685" s="170"/>
      <c r="MRD4685" s="170"/>
      <c r="MRE4685" s="170"/>
      <c r="MRF4685" s="170"/>
      <c r="MRG4685" s="170"/>
      <c r="MRH4685" s="170"/>
      <c r="MRI4685" s="170"/>
      <c r="MRJ4685" s="170"/>
      <c r="MRK4685" s="170"/>
      <c r="MRL4685" s="170"/>
      <c r="MRM4685" s="170"/>
      <c r="MRN4685" s="170"/>
      <c r="MRO4685" s="170"/>
      <c r="MRP4685" s="170"/>
      <c r="MRQ4685" s="170"/>
      <c r="MRR4685" s="170"/>
      <c r="MRS4685" s="170"/>
      <c r="MRT4685" s="170"/>
      <c r="MRU4685" s="170"/>
      <c r="MRV4685" s="170"/>
      <c r="MRW4685" s="170"/>
      <c r="MRX4685" s="170"/>
      <c r="MRY4685" s="170"/>
      <c r="MRZ4685" s="170"/>
      <c r="MSA4685" s="170"/>
      <c r="MSB4685" s="170"/>
      <c r="MSC4685" s="170"/>
      <c r="MSD4685" s="170"/>
      <c r="MSE4685" s="170"/>
      <c r="MSF4685" s="170"/>
      <c r="MSG4685" s="170"/>
      <c r="MSH4685" s="170"/>
      <c r="MSI4685" s="170"/>
      <c r="MSJ4685" s="170"/>
      <c r="MSK4685" s="170"/>
      <c r="MSL4685" s="170"/>
      <c r="MSM4685" s="170"/>
      <c r="MSN4685" s="170"/>
      <c r="MSO4685" s="170"/>
      <c r="MSP4685" s="170"/>
      <c r="MSQ4685" s="170"/>
      <c r="MSR4685" s="170"/>
      <c r="MSS4685" s="170"/>
      <c r="MST4685" s="170"/>
      <c r="MSU4685" s="170"/>
      <c r="MSV4685" s="170"/>
      <c r="MSW4685" s="170"/>
      <c r="MSX4685" s="170"/>
      <c r="MSY4685" s="170"/>
      <c r="MSZ4685" s="170"/>
      <c r="MTA4685" s="170"/>
      <c r="MTB4685" s="170"/>
      <c r="MTC4685" s="170"/>
      <c r="MTD4685" s="170"/>
      <c r="MTE4685" s="170"/>
      <c r="MTF4685" s="170"/>
      <c r="MTG4685" s="170"/>
      <c r="MTH4685" s="170"/>
      <c r="MTI4685" s="170"/>
      <c r="MTJ4685" s="170"/>
      <c r="MTK4685" s="170"/>
      <c r="MTL4685" s="170"/>
      <c r="MTM4685" s="170"/>
      <c r="MTN4685" s="170"/>
      <c r="MTO4685" s="170"/>
      <c r="MTP4685" s="170"/>
      <c r="MTQ4685" s="170"/>
      <c r="MTR4685" s="170"/>
      <c r="MTS4685" s="170"/>
      <c r="MTT4685" s="170"/>
      <c r="MTU4685" s="170"/>
      <c r="MTV4685" s="170"/>
      <c r="MTW4685" s="170"/>
      <c r="MTX4685" s="170"/>
      <c r="MTY4685" s="170"/>
      <c r="MTZ4685" s="170"/>
      <c r="MUA4685" s="170"/>
      <c r="MUB4685" s="170"/>
      <c r="MUC4685" s="170"/>
      <c r="MUD4685" s="170"/>
      <c r="MUE4685" s="170"/>
      <c r="MUF4685" s="170"/>
      <c r="MUG4685" s="170"/>
      <c r="MUH4685" s="170"/>
      <c r="MUI4685" s="170"/>
      <c r="MUJ4685" s="170"/>
      <c r="MUK4685" s="170"/>
      <c r="MUL4685" s="170"/>
      <c r="MUM4685" s="170"/>
      <c r="MUN4685" s="170"/>
      <c r="MUO4685" s="170"/>
      <c r="MUP4685" s="170"/>
      <c r="MUQ4685" s="170"/>
      <c r="MUR4685" s="170"/>
      <c r="MUS4685" s="170"/>
      <c r="MUT4685" s="170"/>
      <c r="MUU4685" s="170"/>
      <c r="MUV4685" s="170"/>
      <c r="MUW4685" s="170"/>
      <c r="MUX4685" s="170"/>
      <c r="MUY4685" s="170"/>
      <c r="MUZ4685" s="170"/>
      <c r="MVA4685" s="170"/>
      <c r="MVB4685" s="170"/>
      <c r="MVC4685" s="170"/>
      <c r="MVD4685" s="170"/>
      <c r="MVE4685" s="170"/>
      <c r="MVF4685" s="170"/>
      <c r="MVG4685" s="170"/>
      <c r="MVH4685" s="170"/>
      <c r="MVI4685" s="170"/>
      <c r="MVJ4685" s="170"/>
      <c r="MVK4685" s="170"/>
      <c r="MVL4685" s="170"/>
      <c r="MVM4685" s="170"/>
      <c r="MVN4685" s="170"/>
      <c r="MVO4685" s="170"/>
      <c r="MVP4685" s="170"/>
      <c r="MVQ4685" s="170"/>
      <c r="MVR4685" s="170"/>
      <c r="MVS4685" s="170"/>
      <c r="MVT4685" s="170"/>
      <c r="MVU4685" s="170"/>
      <c r="MVV4685" s="170"/>
      <c r="MVW4685" s="170"/>
      <c r="MVX4685" s="170"/>
      <c r="MVY4685" s="170"/>
      <c r="MVZ4685" s="170"/>
      <c r="MWA4685" s="170"/>
      <c r="MWB4685" s="170"/>
      <c r="MWC4685" s="170"/>
      <c r="MWD4685" s="170"/>
      <c r="MWE4685" s="170"/>
      <c r="MWF4685" s="170"/>
      <c r="MWG4685" s="170"/>
      <c r="MWH4685" s="170"/>
      <c r="MWI4685" s="170"/>
      <c r="MWJ4685" s="170"/>
      <c r="MWK4685" s="170"/>
      <c r="MWL4685" s="170"/>
      <c r="MWM4685" s="170"/>
      <c r="MWN4685" s="170"/>
      <c r="MWO4685" s="170"/>
      <c r="MWP4685" s="170"/>
      <c r="MWQ4685" s="170"/>
      <c r="MWR4685" s="170"/>
      <c r="MWS4685" s="170"/>
      <c r="MWT4685" s="170"/>
      <c r="MWU4685" s="170"/>
      <c r="MWV4685" s="170"/>
      <c r="MWW4685" s="170"/>
      <c r="MWX4685" s="170"/>
      <c r="MWY4685" s="170"/>
      <c r="MWZ4685" s="170"/>
      <c r="MXA4685" s="170"/>
      <c r="MXB4685" s="170"/>
      <c r="MXC4685" s="170"/>
      <c r="MXD4685" s="170"/>
      <c r="MXE4685" s="170"/>
      <c r="MXF4685" s="170"/>
      <c r="MXG4685" s="170"/>
      <c r="MXH4685" s="170"/>
      <c r="MXI4685" s="170"/>
      <c r="MXJ4685" s="170"/>
      <c r="MXK4685" s="170"/>
      <c r="MXL4685" s="170"/>
      <c r="MXM4685" s="170"/>
      <c r="MXN4685" s="170"/>
      <c r="MXO4685" s="170"/>
      <c r="MXP4685" s="170"/>
      <c r="MXQ4685" s="170"/>
      <c r="MXR4685" s="170"/>
      <c r="MXS4685" s="170"/>
      <c r="MXT4685" s="170"/>
      <c r="MXU4685" s="170"/>
      <c r="MXV4685" s="170"/>
      <c r="MXW4685" s="170"/>
      <c r="MXX4685" s="170"/>
      <c r="MXY4685" s="170"/>
      <c r="MXZ4685" s="170"/>
      <c r="MYA4685" s="170"/>
      <c r="MYB4685" s="170"/>
      <c r="MYC4685" s="170"/>
      <c r="MYD4685" s="170"/>
      <c r="MYE4685" s="170"/>
      <c r="MYF4685" s="170"/>
      <c r="MYG4685" s="170"/>
      <c r="MYH4685" s="170"/>
      <c r="MYI4685" s="170"/>
      <c r="MYJ4685" s="170"/>
      <c r="MYK4685" s="170"/>
      <c r="MYL4685" s="170"/>
      <c r="MYM4685" s="170"/>
      <c r="MYN4685" s="170"/>
      <c r="MYO4685" s="170"/>
      <c r="MYP4685" s="170"/>
      <c r="MYQ4685" s="170"/>
      <c r="MYR4685" s="170"/>
      <c r="MYS4685" s="170"/>
      <c r="MYT4685" s="170"/>
      <c r="MYU4685" s="170"/>
      <c r="MYV4685" s="170"/>
      <c r="MYW4685" s="170"/>
      <c r="MYX4685" s="170"/>
      <c r="MYY4685" s="170"/>
      <c r="MYZ4685" s="170"/>
      <c r="MZA4685" s="170"/>
      <c r="MZB4685" s="170"/>
      <c r="MZC4685" s="170"/>
      <c r="MZD4685" s="170"/>
      <c r="MZE4685" s="170"/>
      <c r="MZF4685" s="170"/>
      <c r="MZG4685" s="170"/>
      <c r="MZH4685" s="170"/>
      <c r="MZI4685" s="170"/>
      <c r="MZJ4685" s="170"/>
      <c r="MZK4685" s="170"/>
      <c r="MZL4685" s="170"/>
      <c r="MZM4685" s="170"/>
      <c r="MZN4685" s="170"/>
      <c r="MZO4685" s="170"/>
      <c r="MZP4685" s="170"/>
      <c r="MZQ4685" s="170"/>
      <c r="MZR4685" s="170"/>
      <c r="MZS4685" s="170"/>
      <c r="MZT4685" s="170"/>
      <c r="MZU4685" s="170"/>
      <c r="MZV4685" s="170"/>
      <c r="MZW4685" s="170"/>
      <c r="MZX4685" s="170"/>
      <c r="MZY4685" s="170"/>
      <c r="MZZ4685" s="170"/>
      <c r="NAA4685" s="170"/>
      <c r="NAB4685" s="170"/>
      <c r="NAC4685" s="170"/>
      <c r="NAD4685" s="170"/>
      <c r="NAE4685" s="170"/>
      <c r="NAF4685" s="170"/>
      <c r="NAG4685" s="170"/>
      <c r="NAH4685" s="170"/>
      <c r="NAI4685" s="170"/>
      <c r="NAJ4685" s="170"/>
      <c r="NAK4685" s="170"/>
      <c r="NAL4685" s="170"/>
      <c r="NAM4685" s="170"/>
      <c r="NAN4685" s="170"/>
      <c r="NAO4685" s="170"/>
      <c r="NAP4685" s="170"/>
      <c r="NAQ4685" s="170"/>
      <c r="NAR4685" s="170"/>
      <c r="NAS4685" s="170"/>
      <c r="NAT4685" s="170"/>
      <c r="NAU4685" s="170"/>
      <c r="NAV4685" s="170"/>
      <c r="NAW4685" s="170"/>
      <c r="NAX4685" s="170"/>
      <c r="NAY4685" s="170"/>
      <c r="NAZ4685" s="170"/>
      <c r="NBA4685" s="170"/>
      <c r="NBB4685" s="170"/>
      <c r="NBC4685" s="170"/>
      <c r="NBD4685" s="170"/>
      <c r="NBE4685" s="170"/>
      <c r="NBF4685" s="170"/>
      <c r="NBG4685" s="170"/>
      <c r="NBH4685" s="170"/>
      <c r="NBI4685" s="170"/>
      <c r="NBJ4685" s="170"/>
      <c r="NBK4685" s="170"/>
      <c r="NBL4685" s="170"/>
      <c r="NBM4685" s="170"/>
      <c r="NBN4685" s="170"/>
      <c r="NBO4685" s="170"/>
      <c r="NBP4685" s="170"/>
      <c r="NBQ4685" s="170"/>
      <c r="NBR4685" s="170"/>
      <c r="NBS4685" s="170"/>
      <c r="NBT4685" s="170"/>
      <c r="NBU4685" s="170"/>
      <c r="NBV4685" s="170"/>
      <c r="NBW4685" s="170"/>
      <c r="NBX4685" s="170"/>
      <c r="NBY4685" s="170"/>
      <c r="NBZ4685" s="170"/>
      <c r="NCA4685" s="170"/>
      <c r="NCB4685" s="170"/>
      <c r="NCC4685" s="170"/>
      <c r="NCD4685" s="170"/>
      <c r="NCE4685" s="170"/>
      <c r="NCF4685" s="170"/>
      <c r="NCG4685" s="170"/>
      <c r="NCH4685" s="170"/>
      <c r="NCI4685" s="170"/>
      <c r="NCJ4685" s="170"/>
      <c r="NCK4685" s="170"/>
      <c r="NCL4685" s="170"/>
      <c r="NCM4685" s="170"/>
      <c r="NCN4685" s="170"/>
      <c r="NCO4685" s="170"/>
      <c r="NCP4685" s="170"/>
      <c r="NCQ4685" s="170"/>
      <c r="NCR4685" s="170"/>
      <c r="NCS4685" s="170"/>
      <c r="NCT4685" s="170"/>
      <c r="NCU4685" s="170"/>
      <c r="NCV4685" s="170"/>
      <c r="NCW4685" s="170"/>
      <c r="NCX4685" s="170"/>
      <c r="NCY4685" s="170"/>
      <c r="NCZ4685" s="170"/>
      <c r="NDA4685" s="170"/>
      <c r="NDB4685" s="170"/>
      <c r="NDC4685" s="170"/>
      <c r="NDD4685" s="170"/>
      <c r="NDE4685" s="170"/>
      <c r="NDF4685" s="170"/>
      <c r="NDG4685" s="170"/>
      <c r="NDH4685" s="170"/>
      <c r="NDI4685" s="170"/>
      <c r="NDJ4685" s="170"/>
      <c r="NDK4685" s="170"/>
      <c r="NDL4685" s="170"/>
      <c r="NDM4685" s="170"/>
      <c r="NDN4685" s="170"/>
      <c r="NDO4685" s="170"/>
      <c r="NDP4685" s="170"/>
      <c r="NDQ4685" s="170"/>
      <c r="NDR4685" s="170"/>
      <c r="NDS4685" s="170"/>
      <c r="NDT4685" s="170"/>
      <c r="NDU4685" s="170"/>
      <c r="NDV4685" s="170"/>
      <c r="NDW4685" s="170"/>
      <c r="NDX4685" s="170"/>
      <c r="NDY4685" s="170"/>
      <c r="NDZ4685" s="170"/>
      <c r="NEA4685" s="170"/>
      <c r="NEB4685" s="170"/>
      <c r="NEC4685" s="170"/>
      <c r="NED4685" s="170"/>
      <c r="NEE4685" s="170"/>
      <c r="NEF4685" s="170"/>
      <c r="NEG4685" s="170"/>
      <c r="NEH4685" s="170"/>
      <c r="NEI4685" s="170"/>
      <c r="NEJ4685" s="170"/>
      <c r="NEK4685" s="170"/>
      <c r="NEL4685" s="170"/>
      <c r="NEM4685" s="170"/>
      <c r="NEN4685" s="170"/>
      <c r="NEO4685" s="170"/>
      <c r="NEP4685" s="170"/>
      <c r="NEQ4685" s="170"/>
      <c r="NER4685" s="170"/>
      <c r="NES4685" s="170"/>
      <c r="NET4685" s="170"/>
      <c r="NEU4685" s="170"/>
      <c r="NEV4685" s="170"/>
      <c r="NEW4685" s="170"/>
      <c r="NEX4685" s="170"/>
      <c r="NEY4685" s="170"/>
      <c r="NEZ4685" s="170"/>
      <c r="NFA4685" s="170"/>
      <c r="NFB4685" s="170"/>
      <c r="NFC4685" s="170"/>
      <c r="NFD4685" s="170"/>
      <c r="NFE4685" s="170"/>
      <c r="NFF4685" s="170"/>
      <c r="NFG4685" s="170"/>
      <c r="NFH4685" s="170"/>
      <c r="NFI4685" s="170"/>
      <c r="NFJ4685" s="170"/>
      <c r="NFK4685" s="170"/>
      <c r="NFL4685" s="170"/>
      <c r="NFM4685" s="170"/>
      <c r="NFN4685" s="170"/>
      <c r="NFO4685" s="170"/>
      <c r="NFP4685" s="170"/>
      <c r="NFQ4685" s="170"/>
      <c r="NFR4685" s="170"/>
      <c r="NFS4685" s="170"/>
      <c r="NFT4685" s="170"/>
      <c r="NFU4685" s="170"/>
      <c r="NFV4685" s="170"/>
      <c r="NFW4685" s="170"/>
      <c r="NFX4685" s="170"/>
      <c r="NFY4685" s="170"/>
      <c r="NFZ4685" s="170"/>
      <c r="NGA4685" s="170"/>
      <c r="NGB4685" s="170"/>
      <c r="NGC4685" s="170"/>
      <c r="NGD4685" s="170"/>
      <c r="NGE4685" s="170"/>
      <c r="NGF4685" s="170"/>
      <c r="NGG4685" s="170"/>
      <c r="NGH4685" s="170"/>
      <c r="NGI4685" s="170"/>
      <c r="NGJ4685" s="170"/>
      <c r="NGK4685" s="170"/>
      <c r="NGL4685" s="170"/>
      <c r="NGM4685" s="170"/>
      <c r="NGN4685" s="170"/>
      <c r="NGO4685" s="170"/>
      <c r="NGP4685" s="170"/>
      <c r="NGQ4685" s="170"/>
      <c r="NGR4685" s="170"/>
      <c r="NGS4685" s="170"/>
      <c r="NGT4685" s="170"/>
      <c r="NGU4685" s="170"/>
      <c r="NGV4685" s="170"/>
      <c r="NGW4685" s="170"/>
      <c r="NGX4685" s="170"/>
      <c r="NGY4685" s="170"/>
      <c r="NGZ4685" s="170"/>
      <c r="NHA4685" s="170"/>
      <c r="NHB4685" s="170"/>
      <c r="NHC4685" s="170"/>
      <c r="NHD4685" s="170"/>
      <c r="NHE4685" s="170"/>
      <c r="NHF4685" s="170"/>
      <c r="NHG4685" s="170"/>
      <c r="NHH4685" s="170"/>
      <c r="NHI4685" s="170"/>
      <c r="NHJ4685" s="170"/>
      <c r="NHK4685" s="170"/>
      <c r="NHL4685" s="170"/>
      <c r="NHM4685" s="170"/>
      <c r="NHN4685" s="170"/>
      <c r="NHO4685" s="170"/>
      <c r="NHP4685" s="170"/>
      <c r="NHQ4685" s="170"/>
      <c r="NHR4685" s="170"/>
      <c r="NHS4685" s="170"/>
      <c r="NHT4685" s="170"/>
      <c r="NHU4685" s="170"/>
      <c r="NHV4685" s="170"/>
      <c r="NHW4685" s="170"/>
      <c r="NHX4685" s="170"/>
      <c r="NHY4685" s="170"/>
      <c r="NHZ4685" s="170"/>
      <c r="NIA4685" s="170"/>
      <c r="NIB4685" s="170"/>
      <c r="NIC4685" s="170"/>
      <c r="NID4685" s="170"/>
      <c r="NIE4685" s="170"/>
      <c r="NIF4685" s="170"/>
      <c r="NIG4685" s="170"/>
      <c r="NIH4685" s="170"/>
      <c r="NII4685" s="170"/>
      <c r="NIJ4685" s="170"/>
      <c r="NIK4685" s="170"/>
      <c r="NIL4685" s="170"/>
      <c r="NIM4685" s="170"/>
      <c r="NIN4685" s="170"/>
      <c r="NIO4685" s="170"/>
      <c r="NIP4685" s="170"/>
      <c r="NIQ4685" s="170"/>
      <c r="NIR4685" s="170"/>
      <c r="NIS4685" s="170"/>
      <c r="NIT4685" s="170"/>
      <c r="NIU4685" s="170"/>
      <c r="NIV4685" s="170"/>
      <c r="NIW4685" s="170"/>
      <c r="NIX4685" s="170"/>
      <c r="NIY4685" s="170"/>
      <c r="NIZ4685" s="170"/>
      <c r="NJA4685" s="170"/>
      <c r="NJB4685" s="170"/>
      <c r="NJC4685" s="170"/>
      <c r="NJD4685" s="170"/>
      <c r="NJE4685" s="170"/>
      <c r="NJF4685" s="170"/>
      <c r="NJG4685" s="170"/>
      <c r="NJH4685" s="170"/>
      <c r="NJI4685" s="170"/>
      <c r="NJJ4685" s="170"/>
      <c r="NJK4685" s="170"/>
      <c r="NJL4685" s="170"/>
      <c r="NJM4685" s="170"/>
      <c r="NJN4685" s="170"/>
      <c r="NJO4685" s="170"/>
      <c r="NJP4685" s="170"/>
      <c r="NJQ4685" s="170"/>
      <c r="NJR4685" s="170"/>
      <c r="NJS4685" s="170"/>
      <c r="NJT4685" s="170"/>
      <c r="NJU4685" s="170"/>
      <c r="NJV4685" s="170"/>
      <c r="NJW4685" s="170"/>
      <c r="NJX4685" s="170"/>
      <c r="NJY4685" s="170"/>
      <c r="NJZ4685" s="170"/>
      <c r="NKA4685" s="170"/>
      <c r="NKB4685" s="170"/>
      <c r="NKC4685" s="170"/>
      <c r="NKD4685" s="170"/>
      <c r="NKE4685" s="170"/>
      <c r="NKF4685" s="170"/>
      <c r="NKG4685" s="170"/>
      <c r="NKH4685" s="170"/>
      <c r="NKI4685" s="170"/>
      <c r="NKJ4685" s="170"/>
      <c r="NKK4685" s="170"/>
      <c r="NKL4685" s="170"/>
      <c r="NKM4685" s="170"/>
      <c r="NKN4685" s="170"/>
      <c r="NKO4685" s="170"/>
      <c r="NKP4685" s="170"/>
      <c r="NKQ4685" s="170"/>
      <c r="NKR4685" s="170"/>
      <c r="NKS4685" s="170"/>
      <c r="NKT4685" s="170"/>
      <c r="NKU4685" s="170"/>
      <c r="NKV4685" s="170"/>
      <c r="NKW4685" s="170"/>
      <c r="NKX4685" s="170"/>
      <c r="NKY4685" s="170"/>
      <c r="NKZ4685" s="170"/>
      <c r="NLA4685" s="170"/>
      <c r="NLB4685" s="170"/>
      <c r="NLC4685" s="170"/>
      <c r="NLD4685" s="170"/>
      <c r="NLE4685" s="170"/>
      <c r="NLF4685" s="170"/>
      <c r="NLG4685" s="170"/>
      <c r="NLH4685" s="170"/>
      <c r="NLI4685" s="170"/>
      <c r="NLJ4685" s="170"/>
      <c r="NLK4685" s="170"/>
      <c r="NLL4685" s="170"/>
      <c r="NLM4685" s="170"/>
      <c r="NLN4685" s="170"/>
      <c r="NLO4685" s="170"/>
      <c r="NLP4685" s="170"/>
      <c r="NLQ4685" s="170"/>
      <c r="NLR4685" s="170"/>
      <c r="NLS4685" s="170"/>
      <c r="NLT4685" s="170"/>
      <c r="NLU4685" s="170"/>
      <c r="NLV4685" s="170"/>
      <c r="NLW4685" s="170"/>
      <c r="NLX4685" s="170"/>
      <c r="NLY4685" s="170"/>
      <c r="NLZ4685" s="170"/>
      <c r="NMA4685" s="170"/>
      <c r="NMB4685" s="170"/>
      <c r="NMC4685" s="170"/>
      <c r="NMD4685" s="170"/>
      <c r="NME4685" s="170"/>
      <c r="NMF4685" s="170"/>
      <c r="NMG4685" s="170"/>
      <c r="NMH4685" s="170"/>
      <c r="NMI4685" s="170"/>
      <c r="NMJ4685" s="170"/>
      <c r="NMK4685" s="170"/>
      <c r="NML4685" s="170"/>
      <c r="NMM4685" s="170"/>
      <c r="NMN4685" s="170"/>
      <c r="NMO4685" s="170"/>
      <c r="NMP4685" s="170"/>
      <c r="NMQ4685" s="170"/>
      <c r="NMR4685" s="170"/>
      <c r="NMS4685" s="170"/>
      <c r="NMT4685" s="170"/>
      <c r="NMU4685" s="170"/>
      <c r="NMV4685" s="170"/>
      <c r="NMW4685" s="170"/>
      <c r="NMX4685" s="170"/>
      <c r="NMY4685" s="170"/>
      <c r="NMZ4685" s="170"/>
      <c r="NNA4685" s="170"/>
      <c r="NNB4685" s="170"/>
      <c r="NNC4685" s="170"/>
      <c r="NND4685" s="170"/>
      <c r="NNE4685" s="170"/>
      <c r="NNF4685" s="170"/>
      <c r="NNG4685" s="170"/>
      <c r="NNH4685" s="170"/>
      <c r="NNI4685" s="170"/>
      <c r="NNJ4685" s="170"/>
      <c r="NNK4685" s="170"/>
      <c r="NNL4685" s="170"/>
      <c r="NNM4685" s="170"/>
      <c r="NNN4685" s="170"/>
      <c r="NNO4685" s="170"/>
      <c r="NNP4685" s="170"/>
      <c r="NNQ4685" s="170"/>
      <c r="NNR4685" s="170"/>
      <c r="NNS4685" s="170"/>
      <c r="NNT4685" s="170"/>
      <c r="NNU4685" s="170"/>
      <c r="NNV4685" s="170"/>
      <c r="NNW4685" s="170"/>
      <c r="NNX4685" s="170"/>
      <c r="NNY4685" s="170"/>
      <c r="NNZ4685" s="170"/>
      <c r="NOA4685" s="170"/>
      <c r="NOB4685" s="170"/>
      <c r="NOC4685" s="170"/>
      <c r="NOD4685" s="170"/>
      <c r="NOE4685" s="170"/>
      <c r="NOF4685" s="170"/>
      <c r="NOG4685" s="170"/>
      <c r="NOH4685" s="170"/>
      <c r="NOI4685" s="170"/>
      <c r="NOJ4685" s="170"/>
      <c r="NOK4685" s="170"/>
      <c r="NOL4685" s="170"/>
      <c r="NOM4685" s="170"/>
      <c r="NON4685" s="170"/>
      <c r="NOO4685" s="170"/>
      <c r="NOP4685" s="170"/>
      <c r="NOQ4685" s="170"/>
      <c r="NOR4685" s="170"/>
      <c r="NOS4685" s="170"/>
      <c r="NOT4685" s="170"/>
      <c r="NOU4685" s="170"/>
      <c r="NOV4685" s="170"/>
      <c r="NOW4685" s="170"/>
      <c r="NOX4685" s="170"/>
      <c r="NOY4685" s="170"/>
      <c r="NOZ4685" s="170"/>
      <c r="NPA4685" s="170"/>
      <c r="NPB4685" s="170"/>
      <c r="NPC4685" s="170"/>
      <c r="NPD4685" s="170"/>
      <c r="NPE4685" s="170"/>
      <c r="NPF4685" s="170"/>
      <c r="NPG4685" s="170"/>
      <c r="NPH4685" s="170"/>
      <c r="NPI4685" s="170"/>
      <c r="NPJ4685" s="170"/>
      <c r="NPK4685" s="170"/>
      <c r="NPL4685" s="170"/>
      <c r="NPM4685" s="170"/>
      <c r="NPN4685" s="170"/>
      <c r="NPO4685" s="170"/>
      <c r="NPP4685" s="170"/>
      <c r="NPQ4685" s="170"/>
      <c r="NPR4685" s="170"/>
      <c r="NPS4685" s="170"/>
      <c r="NPT4685" s="170"/>
      <c r="NPU4685" s="170"/>
      <c r="NPV4685" s="170"/>
      <c r="NPW4685" s="170"/>
      <c r="NPX4685" s="170"/>
      <c r="NPY4685" s="170"/>
      <c r="NPZ4685" s="170"/>
      <c r="NQA4685" s="170"/>
      <c r="NQB4685" s="170"/>
      <c r="NQC4685" s="170"/>
      <c r="NQD4685" s="170"/>
      <c r="NQE4685" s="170"/>
      <c r="NQF4685" s="170"/>
      <c r="NQG4685" s="170"/>
      <c r="NQH4685" s="170"/>
      <c r="NQI4685" s="170"/>
      <c r="NQJ4685" s="170"/>
      <c r="NQK4685" s="170"/>
      <c r="NQL4685" s="170"/>
      <c r="NQM4685" s="170"/>
      <c r="NQN4685" s="170"/>
      <c r="NQO4685" s="170"/>
      <c r="NQP4685" s="170"/>
      <c r="NQQ4685" s="170"/>
      <c r="NQR4685" s="170"/>
      <c r="NQS4685" s="170"/>
      <c r="NQT4685" s="170"/>
      <c r="NQU4685" s="170"/>
      <c r="NQV4685" s="170"/>
      <c r="NQW4685" s="170"/>
      <c r="NQX4685" s="170"/>
      <c r="NQY4685" s="170"/>
      <c r="NQZ4685" s="170"/>
      <c r="NRA4685" s="170"/>
      <c r="NRB4685" s="170"/>
      <c r="NRC4685" s="170"/>
      <c r="NRD4685" s="170"/>
      <c r="NRE4685" s="170"/>
      <c r="NRF4685" s="170"/>
      <c r="NRG4685" s="170"/>
      <c r="NRH4685" s="170"/>
      <c r="NRI4685" s="170"/>
      <c r="NRJ4685" s="170"/>
      <c r="NRK4685" s="170"/>
      <c r="NRL4685" s="170"/>
      <c r="NRM4685" s="170"/>
      <c r="NRN4685" s="170"/>
      <c r="NRO4685" s="170"/>
      <c r="NRP4685" s="170"/>
      <c r="NRQ4685" s="170"/>
      <c r="NRR4685" s="170"/>
      <c r="NRS4685" s="170"/>
      <c r="NRT4685" s="170"/>
      <c r="NRU4685" s="170"/>
      <c r="NRV4685" s="170"/>
      <c r="NRW4685" s="170"/>
      <c r="NRX4685" s="170"/>
      <c r="NRY4685" s="170"/>
      <c r="NRZ4685" s="170"/>
      <c r="NSA4685" s="170"/>
      <c r="NSB4685" s="170"/>
      <c r="NSC4685" s="170"/>
      <c r="NSD4685" s="170"/>
      <c r="NSE4685" s="170"/>
      <c r="NSF4685" s="170"/>
      <c r="NSG4685" s="170"/>
      <c r="NSH4685" s="170"/>
      <c r="NSI4685" s="170"/>
      <c r="NSJ4685" s="170"/>
      <c r="NSK4685" s="170"/>
      <c r="NSL4685" s="170"/>
      <c r="NSM4685" s="170"/>
      <c r="NSN4685" s="170"/>
      <c r="NSO4685" s="170"/>
      <c r="NSP4685" s="170"/>
      <c r="NSQ4685" s="170"/>
      <c r="NSR4685" s="170"/>
      <c r="NSS4685" s="170"/>
      <c r="NST4685" s="170"/>
      <c r="NSU4685" s="170"/>
      <c r="NSV4685" s="170"/>
      <c r="NSW4685" s="170"/>
      <c r="NSX4685" s="170"/>
      <c r="NSY4685" s="170"/>
      <c r="NSZ4685" s="170"/>
      <c r="NTA4685" s="170"/>
      <c r="NTB4685" s="170"/>
      <c r="NTC4685" s="170"/>
      <c r="NTD4685" s="170"/>
      <c r="NTE4685" s="170"/>
      <c r="NTF4685" s="170"/>
      <c r="NTG4685" s="170"/>
      <c r="NTH4685" s="170"/>
      <c r="NTI4685" s="170"/>
      <c r="NTJ4685" s="170"/>
      <c r="NTK4685" s="170"/>
      <c r="NTL4685" s="170"/>
      <c r="NTM4685" s="170"/>
      <c r="NTN4685" s="170"/>
      <c r="NTO4685" s="170"/>
      <c r="NTP4685" s="170"/>
      <c r="NTQ4685" s="170"/>
      <c r="NTR4685" s="170"/>
      <c r="NTS4685" s="170"/>
      <c r="NTT4685" s="170"/>
      <c r="NTU4685" s="170"/>
      <c r="NTV4685" s="170"/>
      <c r="NTW4685" s="170"/>
      <c r="NTX4685" s="170"/>
      <c r="NTY4685" s="170"/>
      <c r="NTZ4685" s="170"/>
      <c r="NUA4685" s="170"/>
      <c r="NUB4685" s="170"/>
      <c r="NUC4685" s="170"/>
      <c r="NUD4685" s="170"/>
      <c r="NUE4685" s="170"/>
      <c r="NUF4685" s="170"/>
      <c r="NUG4685" s="170"/>
      <c r="NUH4685" s="170"/>
      <c r="NUI4685" s="170"/>
      <c r="NUJ4685" s="170"/>
      <c r="NUK4685" s="170"/>
      <c r="NUL4685" s="170"/>
      <c r="NUM4685" s="170"/>
      <c r="NUN4685" s="170"/>
      <c r="NUO4685" s="170"/>
      <c r="NUP4685" s="170"/>
      <c r="NUQ4685" s="170"/>
      <c r="NUR4685" s="170"/>
      <c r="NUS4685" s="170"/>
      <c r="NUT4685" s="170"/>
      <c r="NUU4685" s="170"/>
      <c r="NUV4685" s="170"/>
      <c r="NUW4685" s="170"/>
      <c r="NUX4685" s="170"/>
      <c r="NUY4685" s="170"/>
      <c r="NUZ4685" s="170"/>
      <c r="NVA4685" s="170"/>
      <c r="NVB4685" s="170"/>
      <c r="NVC4685" s="170"/>
      <c r="NVD4685" s="170"/>
      <c r="NVE4685" s="170"/>
      <c r="NVF4685" s="170"/>
      <c r="NVG4685" s="170"/>
      <c r="NVH4685" s="170"/>
      <c r="NVI4685" s="170"/>
      <c r="NVJ4685" s="170"/>
      <c r="NVK4685" s="170"/>
      <c r="NVL4685" s="170"/>
      <c r="NVM4685" s="170"/>
      <c r="NVN4685" s="170"/>
      <c r="NVO4685" s="170"/>
      <c r="NVP4685" s="170"/>
      <c r="NVQ4685" s="170"/>
      <c r="NVR4685" s="170"/>
      <c r="NVS4685" s="170"/>
      <c r="NVT4685" s="170"/>
      <c r="NVU4685" s="170"/>
      <c r="NVV4685" s="170"/>
      <c r="NVW4685" s="170"/>
      <c r="NVX4685" s="170"/>
      <c r="NVY4685" s="170"/>
      <c r="NVZ4685" s="170"/>
      <c r="NWA4685" s="170"/>
      <c r="NWB4685" s="170"/>
      <c r="NWC4685" s="170"/>
      <c r="NWD4685" s="170"/>
      <c r="NWE4685" s="170"/>
      <c r="NWF4685" s="170"/>
      <c r="NWG4685" s="170"/>
      <c r="NWH4685" s="170"/>
      <c r="NWI4685" s="170"/>
      <c r="NWJ4685" s="170"/>
      <c r="NWK4685" s="170"/>
      <c r="NWL4685" s="170"/>
      <c r="NWM4685" s="170"/>
      <c r="NWN4685" s="170"/>
      <c r="NWO4685" s="170"/>
      <c r="NWP4685" s="170"/>
      <c r="NWQ4685" s="170"/>
      <c r="NWR4685" s="170"/>
      <c r="NWS4685" s="170"/>
      <c r="NWT4685" s="170"/>
      <c r="NWU4685" s="170"/>
      <c r="NWV4685" s="170"/>
      <c r="NWW4685" s="170"/>
      <c r="NWX4685" s="170"/>
      <c r="NWY4685" s="170"/>
      <c r="NWZ4685" s="170"/>
      <c r="NXA4685" s="170"/>
      <c r="NXB4685" s="170"/>
      <c r="NXC4685" s="170"/>
      <c r="NXD4685" s="170"/>
      <c r="NXE4685" s="170"/>
      <c r="NXF4685" s="170"/>
      <c r="NXG4685" s="170"/>
      <c r="NXH4685" s="170"/>
      <c r="NXI4685" s="170"/>
      <c r="NXJ4685" s="170"/>
      <c r="NXK4685" s="170"/>
      <c r="NXL4685" s="170"/>
      <c r="NXM4685" s="170"/>
      <c r="NXN4685" s="170"/>
      <c r="NXO4685" s="170"/>
      <c r="NXP4685" s="170"/>
      <c r="NXQ4685" s="170"/>
      <c r="NXR4685" s="170"/>
      <c r="NXS4685" s="170"/>
      <c r="NXT4685" s="170"/>
      <c r="NXU4685" s="170"/>
      <c r="NXV4685" s="170"/>
      <c r="NXW4685" s="170"/>
      <c r="NXX4685" s="170"/>
      <c r="NXY4685" s="170"/>
      <c r="NXZ4685" s="170"/>
      <c r="NYA4685" s="170"/>
      <c r="NYB4685" s="170"/>
      <c r="NYC4685" s="170"/>
      <c r="NYD4685" s="170"/>
      <c r="NYE4685" s="170"/>
      <c r="NYF4685" s="170"/>
      <c r="NYG4685" s="170"/>
      <c r="NYH4685" s="170"/>
      <c r="NYI4685" s="170"/>
      <c r="NYJ4685" s="170"/>
      <c r="NYK4685" s="170"/>
      <c r="NYL4685" s="170"/>
      <c r="NYM4685" s="170"/>
      <c r="NYN4685" s="170"/>
      <c r="NYO4685" s="170"/>
      <c r="NYP4685" s="170"/>
      <c r="NYQ4685" s="170"/>
      <c r="NYR4685" s="170"/>
      <c r="NYS4685" s="170"/>
      <c r="NYT4685" s="170"/>
      <c r="NYU4685" s="170"/>
      <c r="NYV4685" s="170"/>
      <c r="NYW4685" s="170"/>
      <c r="NYX4685" s="170"/>
      <c r="NYY4685" s="170"/>
      <c r="NYZ4685" s="170"/>
      <c r="NZA4685" s="170"/>
      <c r="NZB4685" s="170"/>
      <c r="NZC4685" s="170"/>
      <c r="NZD4685" s="170"/>
      <c r="NZE4685" s="170"/>
      <c r="NZF4685" s="170"/>
      <c r="NZG4685" s="170"/>
      <c r="NZH4685" s="170"/>
      <c r="NZI4685" s="170"/>
      <c r="NZJ4685" s="170"/>
      <c r="NZK4685" s="170"/>
      <c r="NZL4685" s="170"/>
      <c r="NZM4685" s="170"/>
      <c r="NZN4685" s="170"/>
      <c r="NZO4685" s="170"/>
      <c r="NZP4685" s="170"/>
      <c r="NZQ4685" s="170"/>
      <c r="NZR4685" s="170"/>
      <c r="NZS4685" s="170"/>
      <c r="NZT4685" s="170"/>
      <c r="NZU4685" s="170"/>
      <c r="NZV4685" s="170"/>
      <c r="NZW4685" s="170"/>
      <c r="NZX4685" s="170"/>
      <c r="NZY4685" s="170"/>
      <c r="NZZ4685" s="170"/>
      <c r="OAA4685" s="170"/>
      <c r="OAB4685" s="170"/>
      <c r="OAC4685" s="170"/>
      <c r="OAD4685" s="170"/>
      <c r="OAE4685" s="170"/>
      <c r="OAF4685" s="170"/>
      <c r="OAG4685" s="170"/>
      <c r="OAH4685" s="170"/>
      <c r="OAI4685" s="170"/>
      <c r="OAJ4685" s="170"/>
      <c r="OAK4685" s="170"/>
      <c r="OAL4685" s="170"/>
      <c r="OAM4685" s="170"/>
      <c r="OAN4685" s="170"/>
      <c r="OAO4685" s="170"/>
      <c r="OAP4685" s="170"/>
      <c r="OAQ4685" s="170"/>
      <c r="OAR4685" s="170"/>
      <c r="OAS4685" s="170"/>
      <c r="OAT4685" s="170"/>
      <c r="OAU4685" s="170"/>
      <c r="OAV4685" s="170"/>
      <c r="OAW4685" s="170"/>
      <c r="OAX4685" s="170"/>
      <c r="OAY4685" s="170"/>
      <c r="OAZ4685" s="170"/>
      <c r="OBA4685" s="170"/>
      <c r="OBB4685" s="170"/>
      <c r="OBC4685" s="170"/>
      <c r="OBD4685" s="170"/>
      <c r="OBE4685" s="170"/>
      <c r="OBF4685" s="170"/>
      <c r="OBG4685" s="170"/>
      <c r="OBH4685" s="170"/>
      <c r="OBI4685" s="170"/>
      <c r="OBJ4685" s="170"/>
      <c r="OBK4685" s="170"/>
      <c r="OBL4685" s="170"/>
      <c r="OBM4685" s="170"/>
      <c r="OBN4685" s="170"/>
      <c r="OBO4685" s="170"/>
      <c r="OBP4685" s="170"/>
      <c r="OBQ4685" s="170"/>
      <c r="OBR4685" s="170"/>
      <c r="OBS4685" s="170"/>
      <c r="OBT4685" s="170"/>
      <c r="OBU4685" s="170"/>
      <c r="OBV4685" s="170"/>
      <c r="OBW4685" s="170"/>
      <c r="OBX4685" s="170"/>
      <c r="OBY4685" s="170"/>
      <c r="OBZ4685" s="170"/>
      <c r="OCA4685" s="170"/>
      <c r="OCB4685" s="170"/>
      <c r="OCC4685" s="170"/>
      <c r="OCD4685" s="170"/>
      <c r="OCE4685" s="170"/>
      <c r="OCF4685" s="170"/>
      <c r="OCG4685" s="170"/>
      <c r="OCH4685" s="170"/>
      <c r="OCI4685" s="170"/>
      <c r="OCJ4685" s="170"/>
      <c r="OCK4685" s="170"/>
      <c r="OCL4685" s="170"/>
      <c r="OCM4685" s="170"/>
      <c r="OCN4685" s="170"/>
      <c r="OCO4685" s="170"/>
      <c r="OCP4685" s="170"/>
      <c r="OCQ4685" s="170"/>
      <c r="OCR4685" s="170"/>
      <c r="OCS4685" s="170"/>
      <c r="OCT4685" s="170"/>
      <c r="OCU4685" s="170"/>
      <c r="OCV4685" s="170"/>
      <c r="OCW4685" s="170"/>
      <c r="OCX4685" s="170"/>
      <c r="OCY4685" s="170"/>
      <c r="OCZ4685" s="170"/>
      <c r="ODA4685" s="170"/>
      <c r="ODB4685" s="170"/>
      <c r="ODC4685" s="170"/>
      <c r="ODD4685" s="170"/>
      <c r="ODE4685" s="170"/>
      <c r="ODF4685" s="170"/>
      <c r="ODG4685" s="170"/>
      <c r="ODH4685" s="170"/>
      <c r="ODI4685" s="170"/>
      <c r="ODJ4685" s="170"/>
      <c r="ODK4685" s="170"/>
      <c r="ODL4685" s="170"/>
      <c r="ODM4685" s="170"/>
      <c r="ODN4685" s="170"/>
      <c r="ODO4685" s="170"/>
      <c r="ODP4685" s="170"/>
      <c r="ODQ4685" s="170"/>
      <c r="ODR4685" s="170"/>
      <c r="ODS4685" s="170"/>
      <c r="ODT4685" s="170"/>
      <c r="ODU4685" s="170"/>
      <c r="ODV4685" s="170"/>
      <c r="ODW4685" s="170"/>
      <c r="ODX4685" s="170"/>
      <c r="ODY4685" s="170"/>
      <c r="ODZ4685" s="170"/>
      <c r="OEA4685" s="170"/>
      <c r="OEB4685" s="170"/>
      <c r="OEC4685" s="170"/>
      <c r="OED4685" s="170"/>
      <c r="OEE4685" s="170"/>
      <c r="OEF4685" s="170"/>
      <c r="OEG4685" s="170"/>
      <c r="OEH4685" s="170"/>
      <c r="OEI4685" s="170"/>
      <c r="OEJ4685" s="170"/>
      <c r="OEK4685" s="170"/>
      <c r="OEL4685" s="170"/>
      <c r="OEM4685" s="170"/>
      <c r="OEN4685" s="170"/>
      <c r="OEO4685" s="170"/>
      <c r="OEP4685" s="170"/>
      <c r="OEQ4685" s="170"/>
      <c r="OER4685" s="170"/>
      <c r="OES4685" s="170"/>
      <c r="OET4685" s="170"/>
      <c r="OEU4685" s="170"/>
      <c r="OEV4685" s="170"/>
      <c r="OEW4685" s="170"/>
      <c r="OEX4685" s="170"/>
      <c r="OEY4685" s="170"/>
      <c r="OEZ4685" s="170"/>
      <c r="OFA4685" s="170"/>
      <c r="OFB4685" s="170"/>
      <c r="OFC4685" s="170"/>
      <c r="OFD4685" s="170"/>
      <c r="OFE4685" s="170"/>
      <c r="OFF4685" s="170"/>
      <c r="OFG4685" s="170"/>
      <c r="OFH4685" s="170"/>
      <c r="OFI4685" s="170"/>
      <c r="OFJ4685" s="170"/>
      <c r="OFK4685" s="170"/>
      <c r="OFL4685" s="170"/>
      <c r="OFM4685" s="170"/>
      <c r="OFN4685" s="170"/>
      <c r="OFO4685" s="170"/>
      <c r="OFP4685" s="170"/>
      <c r="OFQ4685" s="170"/>
      <c r="OFR4685" s="170"/>
      <c r="OFS4685" s="170"/>
      <c r="OFT4685" s="170"/>
      <c r="OFU4685" s="170"/>
      <c r="OFV4685" s="170"/>
      <c r="OFW4685" s="170"/>
      <c r="OFX4685" s="170"/>
      <c r="OFY4685" s="170"/>
      <c r="OFZ4685" s="170"/>
      <c r="OGA4685" s="170"/>
      <c r="OGB4685" s="170"/>
      <c r="OGC4685" s="170"/>
      <c r="OGD4685" s="170"/>
      <c r="OGE4685" s="170"/>
      <c r="OGF4685" s="170"/>
      <c r="OGG4685" s="170"/>
      <c r="OGH4685" s="170"/>
      <c r="OGI4685" s="170"/>
      <c r="OGJ4685" s="170"/>
      <c r="OGK4685" s="170"/>
      <c r="OGL4685" s="170"/>
      <c r="OGM4685" s="170"/>
      <c r="OGN4685" s="170"/>
      <c r="OGO4685" s="170"/>
      <c r="OGP4685" s="170"/>
      <c r="OGQ4685" s="170"/>
      <c r="OGR4685" s="170"/>
      <c r="OGS4685" s="170"/>
      <c r="OGT4685" s="170"/>
      <c r="OGU4685" s="170"/>
      <c r="OGV4685" s="170"/>
      <c r="OGW4685" s="170"/>
      <c r="OGX4685" s="170"/>
      <c r="OGY4685" s="170"/>
      <c r="OGZ4685" s="170"/>
      <c r="OHA4685" s="170"/>
      <c r="OHB4685" s="170"/>
      <c r="OHC4685" s="170"/>
      <c r="OHD4685" s="170"/>
      <c r="OHE4685" s="170"/>
      <c r="OHF4685" s="170"/>
      <c r="OHG4685" s="170"/>
      <c r="OHH4685" s="170"/>
      <c r="OHI4685" s="170"/>
      <c r="OHJ4685" s="170"/>
      <c r="OHK4685" s="170"/>
      <c r="OHL4685" s="170"/>
      <c r="OHM4685" s="170"/>
      <c r="OHN4685" s="170"/>
      <c r="OHO4685" s="170"/>
      <c r="OHP4685" s="170"/>
      <c r="OHQ4685" s="170"/>
      <c r="OHR4685" s="170"/>
      <c r="OHS4685" s="170"/>
      <c r="OHT4685" s="170"/>
      <c r="OHU4685" s="170"/>
      <c r="OHV4685" s="170"/>
      <c r="OHW4685" s="170"/>
      <c r="OHX4685" s="170"/>
      <c r="OHY4685" s="170"/>
      <c r="OHZ4685" s="170"/>
      <c r="OIA4685" s="170"/>
      <c r="OIB4685" s="170"/>
      <c r="OIC4685" s="170"/>
      <c r="OID4685" s="170"/>
      <c r="OIE4685" s="170"/>
      <c r="OIF4685" s="170"/>
      <c r="OIG4685" s="170"/>
      <c r="OIH4685" s="170"/>
      <c r="OII4685" s="170"/>
      <c r="OIJ4685" s="170"/>
      <c r="OIK4685" s="170"/>
      <c r="OIL4685" s="170"/>
      <c r="OIM4685" s="170"/>
      <c r="OIN4685" s="170"/>
      <c r="OIO4685" s="170"/>
      <c r="OIP4685" s="170"/>
      <c r="OIQ4685" s="170"/>
      <c r="OIR4685" s="170"/>
      <c r="OIS4685" s="170"/>
      <c r="OIT4685" s="170"/>
      <c r="OIU4685" s="170"/>
      <c r="OIV4685" s="170"/>
      <c r="OIW4685" s="170"/>
      <c r="OIX4685" s="170"/>
      <c r="OIY4685" s="170"/>
      <c r="OIZ4685" s="170"/>
      <c r="OJA4685" s="170"/>
      <c r="OJB4685" s="170"/>
      <c r="OJC4685" s="170"/>
      <c r="OJD4685" s="170"/>
      <c r="OJE4685" s="170"/>
      <c r="OJF4685" s="170"/>
      <c r="OJG4685" s="170"/>
      <c r="OJH4685" s="170"/>
      <c r="OJI4685" s="170"/>
      <c r="OJJ4685" s="170"/>
      <c r="OJK4685" s="170"/>
      <c r="OJL4685" s="170"/>
      <c r="OJM4685" s="170"/>
      <c r="OJN4685" s="170"/>
      <c r="OJO4685" s="170"/>
      <c r="OJP4685" s="170"/>
      <c r="OJQ4685" s="170"/>
      <c r="OJR4685" s="170"/>
      <c r="OJS4685" s="170"/>
      <c r="OJT4685" s="170"/>
      <c r="OJU4685" s="170"/>
      <c r="OJV4685" s="170"/>
      <c r="OJW4685" s="170"/>
      <c r="OJX4685" s="170"/>
      <c r="OJY4685" s="170"/>
      <c r="OJZ4685" s="170"/>
      <c r="OKA4685" s="170"/>
      <c r="OKB4685" s="170"/>
      <c r="OKC4685" s="170"/>
      <c r="OKD4685" s="170"/>
      <c r="OKE4685" s="170"/>
      <c r="OKF4685" s="170"/>
      <c r="OKG4685" s="170"/>
      <c r="OKH4685" s="170"/>
      <c r="OKI4685" s="170"/>
      <c r="OKJ4685" s="170"/>
      <c r="OKK4685" s="170"/>
      <c r="OKL4685" s="170"/>
      <c r="OKM4685" s="170"/>
      <c r="OKN4685" s="170"/>
      <c r="OKO4685" s="170"/>
      <c r="OKP4685" s="170"/>
      <c r="OKQ4685" s="170"/>
      <c r="OKR4685" s="170"/>
      <c r="OKS4685" s="170"/>
      <c r="OKT4685" s="170"/>
      <c r="OKU4685" s="170"/>
      <c r="OKV4685" s="170"/>
      <c r="OKW4685" s="170"/>
      <c r="OKX4685" s="170"/>
      <c r="OKY4685" s="170"/>
      <c r="OKZ4685" s="170"/>
      <c r="OLA4685" s="170"/>
      <c r="OLB4685" s="170"/>
      <c r="OLC4685" s="170"/>
      <c r="OLD4685" s="170"/>
      <c r="OLE4685" s="170"/>
      <c r="OLF4685" s="170"/>
      <c r="OLG4685" s="170"/>
      <c r="OLH4685" s="170"/>
      <c r="OLI4685" s="170"/>
      <c r="OLJ4685" s="170"/>
      <c r="OLK4685" s="170"/>
      <c r="OLL4685" s="170"/>
      <c r="OLM4685" s="170"/>
      <c r="OLN4685" s="170"/>
      <c r="OLO4685" s="170"/>
      <c r="OLP4685" s="170"/>
      <c r="OLQ4685" s="170"/>
      <c r="OLR4685" s="170"/>
      <c r="OLS4685" s="170"/>
      <c r="OLT4685" s="170"/>
      <c r="OLU4685" s="170"/>
      <c r="OLV4685" s="170"/>
      <c r="OLW4685" s="170"/>
      <c r="OLX4685" s="170"/>
      <c r="OLY4685" s="170"/>
      <c r="OLZ4685" s="170"/>
      <c r="OMA4685" s="170"/>
      <c r="OMB4685" s="170"/>
      <c r="OMC4685" s="170"/>
      <c r="OMD4685" s="170"/>
      <c r="OME4685" s="170"/>
      <c r="OMF4685" s="170"/>
      <c r="OMG4685" s="170"/>
      <c r="OMH4685" s="170"/>
      <c r="OMI4685" s="170"/>
      <c r="OMJ4685" s="170"/>
      <c r="OMK4685" s="170"/>
      <c r="OML4685" s="170"/>
      <c r="OMM4685" s="170"/>
      <c r="OMN4685" s="170"/>
      <c r="OMO4685" s="170"/>
      <c r="OMP4685" s="170"/>
      <c r="OMQ4685" s="170"/>
      <c r="OMR4685" s="170"/>
      <c r="OMS4685" s="170"/>
      <c r="OMT4685" s="170"/>
      <c r="OMU4685" s="170"/>
      <c r="OMV4685" s="170"/>
      <c r="OMW4685" s="170"/>
      <c r="OMX4685" s="170"/>
      <c r="OMY4685" s="170"/>
      <c r="OMZ4685" s="170"/>
      <c r="ONA4685" s="170"/>
      <c r="ONB4685" s="170"/>
      <c r="ONC4685" s="170"/>
      <c r="OND4685" s="170"/>
      <c r="ONE4685" s="170"/>
      <c r="ONF4685" s="170"/>
      <c r="ONG4685" s="170"/>
      <c r="ONH4685" s="170"/>
      <c r="ONI4685" s="170"/>
      <c r="ONJ4685" s="170"/>
      <c r="ONK4685" s="170"/>
      <c r="ONL4685" s="170"/>
      <c r="ONM4685" s="170"/>
      <c r="ONN4685" s="170"/>
      <c r="ONO4685" s="170"/>
      <c r="ONP4685" s="170"/>
      <c r="ONQ4685" s="170"/>
      <c r="ONR4685" s="170"/>
      <c r="ONS4685" s="170"/>
      <c r="ONT4685" s="170"/>
      <c r="ONU4685" s="170"/>
      <c r="ONV4685" s="170"/>
      <c r="ONW4685" s="170"/>
      <c r="ONX4685" s="170"/>
      <c r="ONY4685" s="170"/>
      <c r="ONZ4685" s="170"/>
      <c r="OOA4685" s="170"/>
      <c r="OOB4685" s="170"/>
      <c r="OOC4685" s="170"/>
      <c r="OOD4685" s="170"/>
      <c r="OOE4685" s="170"/>
      <c r="OOF4685" s="170"/>
      <c r="OOG4685" s="170"/>
      <c r="OOH4685" s="170"/>
      <c r="OOI4685" s="170"/>
      <c r="OOJ4685" s="170"/>
      <c r="OOK4685" s="170"/>
      <c r="OOL4685" s="170"/>
      <c r="OOM4685" s="170"/>
      <c r="OON4685" s="170"/>
      <c r="OOO4685" s="170"/>
      <c r="OOP4685" s="170"/>
      <c r="OOQ4685" s="170"/>
      <c r="OOR4685" s="170"/>
      <c r="OOS4685" s="170"/>
      <c r="OOT4685" s="170"/>
      <c r="OOU4685" s="170"/>
      <c r="OOV4685" s="170"/>
      <c r="OOW4685" s="170"/>
      <c r="OOX4685" s="170"/>
      <c r="OOY4685" s="170"/>
      <c r="OOZ4685" s="170"/>
      <c r="OPA4685" s="170"/>
      <c r="OPB4685" s="170"/>
      <c r="OPC4685" s="170"/>
      <c r="OPD4685" s="170"/>
      <c r="OPE4685" s="170"/>
      <c r="OPF4685" s="170"/>
      <c r="OPG4685" s="170"/>
      <c r="OPH4685" s="170"/>
      <c r="OPI4685" s="170"/>
      <c r="OPJ4685" s="170"/>
      <c r="OPK4685" s="170"/>
      <c r="OPL4685" s="170"/>
      <c r="OPM4685" s="170"/>
      <c r="OPN4685" s="170"/>
      <c r="OPO4685" s="170"/>
      <c r="OPP4685" s="170"/>
      <c r="OPQ4685" s="170"/>
      <c r="OPR4685" s="170"/>
      <c r="OPS4685" s="170"/>
      <c r="OPT4685" s="170"/>
      <c r="OPU4685" s="170"/>
      <c r="OPV4685" s="170"/>
      <c r="OPW4685" s="170"/>
      <c r="OPX4685" s="170"/>
      <c r="OPY4685" s="170"/>
      <c r="OPZ4685" s="170"/>
      <c r="OQA4685" s="170"/>
      <c r="OQB4685" s="170"/>
      <c r="OQC4685" s="170"/>
      <c r="OQD4685" s="170"/>
      <c r="OQE4685" s="170"/>
      <c r="OQF4685" s="170"/>
      <c r="OQG4685" s="170"/>
      <c r="OQH4685" s="170"/>
      <c r="OQI4685" s="170"/>
      <c r="OQJ4685" s="170"/>
      <c r="OQK4685" s="170"/>
      <c r="OQL4685" s="170"/>
      <c r="OQM4685" s="170"/>
      <c r="OQN4685" s="170"/>
      <c r="OQO4685" s="170"/>
      <c r="OQP4685" s="170"/>
      <c r="OQQ4685" s="170"/>
      <c r="OQR4685" s="170"/>
      <c r="OQS4685" s="170"/>
      <c r="OQT4685" s="170"/>
      <c r="OQU4685" s="170"/>
      <c r="OQV4685" s="170"/>
      <c r="OQW4685" s="170"/>
      <c r="OQX4685" s="170"/>
      <c r="OQY4685" s="170"/>
      <c r="OQZ4685" s="170"/>
      <c r="ORA4685" s="170"/>
      <c r="ORB4685" s="170"/>
      <c r="ORC4685" s="170"/>
      <c r="ORD4685" s="170"/>
      <c r="ORE4685" s="170"/>
      <c r="ORF4685" s="170"/>
      <c r="ORG4685" s="170"/>
      <c r="ORH4685" s="170"/>
      <c r="ORI4685" s="170"/>
      <c r="ORJ4685" s="170"/>
      <c r="ORK4685" s="170"/>
      <c r="ORL4685" s="170"/>
      <c r="ORM4685" s="170"/>
      <c r="ORN4685" s="170"/>
      <c r="ORO4685" s="170"/>
      <c r="ORP4685" s="170"/>
      <c r="ORQ4685" s="170"/>
      <c r="ORR4685" s="170"/>
      <c r="ORS4685" s="170"/>
      <c r="ORT4685" s="170"/>
      <c r="ORU4685" s="170"/>
      <c r="ORV4685" s="170"/>
      <c r="ORW4685" s="170"/>
      <c r="ORX4685" s="170"/>
      <c r="ORY4685" s="170"/>
      <c r="ORZ4685" s="170"/>
      <c r="OSA4685" s="170"/>
      <c r="OSB4685" s="170"/>
      <c r="OSC4685" s="170"/>
      <c r="OSD4685" s="170"/>
      <c r="OSE4685" s="170"/>
      <c r="OSF4685" s="170"/>
      <c r="OSG4685" s="170"/>
      <c r="OSH4685" s="170"/>
      <c r="OSI4685" s="170"/>
      <c r="OSJ4685" s="170"/>
      <c r="OSK4685" s="170"/>
      <c r="OSL4685" s="170"/>
      <c r="OSM4685" s="170"/>
      <c r="OSN4685" s="170"/>
      <c r="OSO4685" s="170"/>
      <c r="OSP4685" s="170"/>
      <c r="OSQ4685" s="170"/>
      <c r="OSR4685" s="170"/>
      <c r="OSS4685" s="170"/>
      <c r="OST4685" s="170"/>
      <c r="OSU4685" s="170"/>
      <c r="OSV4685" s="170"/>
      <c r="OSW4685" s="170"/>
      <c r="OSX4685" s="170"/>
      <c r="OSY4685" s="170"/>
      <c r="OSZ4685" s="170"/>
      <c r="OTA4685" s="170"/>
      <c r="OTB4685" s="170"/>
      <c r="OTC4685" s="170"/>
      <c r="OTD4685" s="170"/>
      <c r="OTE4685" s="170"/>
      <c r="OTF4685" s="170"/>
      <c r="OTG4685" s="170"/>
      <c r="OTH4685" s="170"/>
      <c r="OTI4685" s="170"/>
      <c r="OTJ4685" s="170"/>
      <c r="OTK4685" s="170"/>
      <c r="OTL4685" s="170"/>
      <c r="OTM4685" s="170"/>
      <c r="OTN4685" s="170"/>
      <c r="OTO4685" s="170"/>
      <c r="OTP4685" s="170"/>
      <c r="OTQ4685" s="170"/>
      <c r="OTR4685" s="170"/>
      <c r="OTS4685" s="170"/>
      <c r="OTT4685" s="170"/>
      <c r="OTU4685" s="170"/>
      <c r="OTV4685" s="170"/>
      <c r="OTW4685" s="170"/>
      <c r="OTX4685" s="170"/>
      <c r="OTY4685" s="170"/>
      <c r="OTZ4685" s="170"/>
      <c r="OUA4685" s="170"/>
      <c r="OUB4685" s="170"/>
      <c r="OUC4685" s="170"/>
      <c r="OUD4685" s="170"/>
      <c r="OUE4685" s="170"/>
      <c r="OUF4685" s="170"/>
      <c r="OUG4685" s="170"/>
      <c r="OUH4685" s="170"/>
      <c r="OUI4685" s="170"/>
      <c r="OUJ4685" s="170"/>
      <c r="OUK4685" s="170"/>
      <c r="OUL4685" s="170"/>
      <c r="OUM4685" s="170"/>
      <c r="OUN4685" s="170"/>
      <c r="OUO4685" s="170"/>
      <c r="OUP4685" s="170"/>
      <c r="OUQ4685" s="170"/>
      <c r="OUR4685" s="170"/>
      <c r="OUS4685" s="170"/>
      <c r="OUT4685" s="170"/>
      <c r="OUU4685" s="170"/>
      <c r="OUV4685" s="170"/>
      <c r="OUW4685" s="170"/>
      <c r="OUX4685" s="170"/>
      <c r="OUY4685" s="170"/>
      <c r="OUZ4685" s="170"/>
      <c r="OVA4685" s="170"/>
      <c r="OVB4685" s="170"/>
      <c r="OVC4685" s="170"/>
      <c r="OVD4685" s="170"/>
      <c r="OVE4685" s="170"/>
      <c r="OVF4685" s="170"/>
      <c r="OVG4685" s="170"/>
      <c r="OVH4685" s="170"/>
      <c r="OVI4685" s="170"/>
      <c r="OVJ4685" s="170"/>
      <c r="OVK4685" s="170"/>
      <c r="OVL4685" s="170"/>
      <c r="OVM4685" s="170"/>
      <c r="OVN4685" s="170"/>
      <c r="OVO4685" s="170"/>
      <c r="OVP4685" s="170"/>
      <c r="OVQ4685" s="170"/>
      <c r="OVR4685" s="170"/>
      <c r="OVS4685" s="170"/>
      <c r="OVT4685" s="170"/>
      <c r="OVU4685" s="170"/>
      <c r="OVV4685" s="170"/>
      <c r="OVW4685" s="170"/>
      <c r="OVX4685" s="170"/>
      <c r="OVY4685" s="170"/>
      <c r="OVZ4685" s="170"/>
      <c r="OWA4685" s="170"/>
      <c r="OWB4685" s="170"/>
      <c r="OWC4685" s="170"/>
      <c r="OWD4685" s="170"/>
      <c r="OWE4685" s="170"/>
      <c r="OWF4685" s="170"/>
      <c r="OWG4685" s="170"/>
      <c r="OWH4685" s="170"/>
      <c r="OWI4685" s="170"/>
      <c r="OWJ4685" s="170"/>
      <c r="OWK4685" s="170"/>
      <c r="OWL4685" s="170"/>
      <c r="OWM4685" s="170"/>
      <c r="OWN4685" s="170"/>
      <c r="OWO4685" s="170"/>
      <c r="OWP4685" s="170"/>
      <c r="OWQ4685" s="170"/>
      <c r="OWR4685" s="170"/>
      <c r="OWS4685" s="170"/>
      <c r="OWT4685" s="170"/>
      <c r="OWU4685" s="170"/>
      <c r="OWV4685" s="170"/>
      <c r="OWW4685" s="170"/>
      <c r="OWX4685" s="170"/>
      <c r="OWY4685" s="170"/>
      <c r="OWZ4685" s="170"/>
      <c r="OXA4685" s="170"/>
      <c r="OXB4685" s="170"/>
      <c r="OXC4685" s="170"/>
      <c r="OXD4685" s="170"/>
      <c r="OXE4685" s="170"/>
      <c r="OXF4685" s="170"/>
      <c r="OXG4685" s="170"/>
      <c r="OXH4685" s="170"/>
      <c r="OXI4685" s="170"/>
      <c r="OXJ4685" s="170"/>
      <c r="OXK4685" s="170"/>
      <c r="OXL4685" s="170"/>
      <c r="OXM4685" s="170"/>
      <c r="OXN4685" s="170"/>
      <c r="OXO4685" s="170"/>
      <c r="OXP4685" s="170"/>
      <c r="OXQ4685" s="170"/>
      <c r="OXR4685" s="170"/>
      <c r="OXS4685" s="170"/>
      <c r="OXT4685" s="170"/>
      <c r="OXU4685" s="170"/>
      <c r="OXV4685" s="170"/>
      <c r="OXW4685" s="170"/>
      <c r="OXX4685" s="170"/>
      <c r="OXY4685" s="170"/>
      <c r="OXZ4685" s="170"/>
      <c r="OYA4685" s="170"/>
      <c r="OYB4685" s="170"/>
      <c r="OYC4685" s="170"/>
      <c r="OYD4685" s="170"/>
      <c r="OYE4685" s="170"/>
      <c r="OYF4685" s="170"/>
      <c r="OYG4685" s="170"/>
      <c r="OYH4685" s="170"/>
      <c r="OYI4685" s="170"/>
      <c r="OYJ4685" s="170"/>
      <c r="OYK4685" s="170"/>
      <c r="OYL4685" s="170"/>
      <c r="OYM4685" s="170"/>
      <c r="OYN4685" s="170"/>
      <c r="OYO4685" s="170"/>
      <c r="OYP4685" s="170"/>
      <c r="OYQ4685" s="170"/>
      <c r="OYR4685" s="170"/>
      <c r="OYS4685" s="170"/>
      <c r="OYT4685" s="170"/>
      <c r="OYU4685" s="170"/>
      <c r="OYV4685" s="170"/>
      <c r="OYW4685" s="170"/>
      <c r="OYX4685" s="170"/>
      <c r="OYY4685" s="170"/>
      <c r="OYZ4685" s="170"/>
      <c r="OZA4685" s="170"/>
      <c r="OZB4685" s="170"/>
      <c r="OZC4685" s="170"/>
      <c r="OZD4685" s="170"/>
      <c r="OZE4685" s="170"/>
      <c r="OZF4685" s="170"/>
      <c r="OZG4685" s="170"/>
      <c r="OZH4685" s="170"/>
      <c r="OZI4685" s="170"/>
      <c r="OZJ4685" s="170"/>
      <c r="OZK4685" s="170"/>
      <c r="OZL4685" s="170"/>
      <c r="OZM4685" s="170"/>
      <c r="OZN4685" s="170"/>
      <c r="OZO4685" s="170"/>
      <c r="OZP4685" s="170"/>
      <c r="OZQ4685" s="170"/>
      <c r="OZR4685" s="170"/>
      <c r="OZS4685" s="170"/>
      <c r="OZT4685" s="170"/>
      <c r="OZU4685" s="170"/>
      <c r="OZV4685" s="170"/>
      <c r="OZW4685" s="170"/>
      <c r="OZX4685" s="170"/>
      <c r="OZY4685" s="170"/>
      <c r="OZZ4685" s="170"/>
      <c r="PAA4685" s="170"/>
      <c r="PAB4685" s="170"/>
      <c r="PAC4685" s="170"/>
      <c r="PAD4685" s="170"/>
      <c r="PAE4685" s="170"/>
      <c r="PAF4685" s="170"/>
      <c r="PAG4685" s="170"/>
      <c r="PAH4685" s="170"/>
      <c r="PAI4685" s="170"/>
      <c r="PAJ4685" s="170"/>
      <c r="PAK4685" s="170"/>
      <c r="PAL4685" s="170"/>
      <c r="PAM4685" s="170"/>
      <c r="PAN4685" s="170"/>
      <c r="PAO4685" s="170"/>
      <c r="PAP4685" s="170"/>
      <c r="PAQ4685" s="170"/>
      <c r="PAR4685" s="170"/>
      <c r="PAS4685" s="170"/>
      <c r="PAT4685" s="170"/>
      <c r="PAU4685" s="170"/>
      <c r="PAV4685" s="170"/>
      <c r="PAW4685" s="170"/>
      <c r="PAX4685" s="170"/>
      <c r="PAY4685" s="170"/>
      <c r="PAZ4685" s="170"/>
      <c r="PBA4685" s="170"/>
      <c r="PBB4685" s="170"/>
      <c r="PBC4685" s="170"/>
      <c r="PBD4685" s="170"/>
      <c r="PBE4685" s="170"/>
      <c r="PBF4685" s="170"/>
      <c r="PBG4685" s="170"/>
      <c r="PBH4685" s="170"/>
      <c r="PBI4685" s="170"/>
      <c r="PBJ4685" s="170"/>
      <c r="PBK4685" s="170"/>
      <c r="PBL4685" s="170"/>
      <c r="PBM4685" s="170"/>
      <c r="PBN4685" s="170"/>
      <c r="PBO4685" s="170"/>
      <c r="PBP4685" s="170"/>
      <c r="PBQ4685" s="170"/>
      <c r="PBR4685" s="170"/>
      <c r="PBS4685" s="170"/>
      <c r="PBT4685" s="170"/>
      <c r="PBU4685" s="170"/>
      <c r="PBV4685" s="170"/>
      <c r="PBW4685" s="170"/>
      <c r="PBX4685" s="170"/>
      <c r="PBY4685" s="170"/>
      <c r="PBZ4685" s="170"/>
      <c r="PCA4685" s="170"/>
      <c r="PCB4685" s="170"/>
      <c r="PCC4685" s="170"/>
      <c r="PCD4685" s="170"/>
      <c r="PCE4685" s="170"/>
      <c r="PCF4685" s="170"/>
      <c r="PCG4685" s="170"/>
      <c r="PCH4685" s="170"/>
      <c r="PCI4685" s="170"/>
      <c r="PCJ4685" s="170"/>
      <c r="PCK4685" s="170"/>
      <c r="PCL4685" s="170"/>
      <c r="PCM4685" s="170"/>
      <c r="PCN4685" s="170"/>
      <c r="PCO4685" s="170"/>
      <c r="PCP4685" s="170"/>
      <c r="PCQ4685" s="170"/>
      <c r="PCR4685" s="170"/>
      <c r="PCS4685" s="170"/>
      <c r="PCT4685" s="170"/>
      <c r="PCU4685" s="170"/>
      <c r="PCV4685" s="170"/>
      <c r="PCW4685" s="170"/>
      <c r="PCX4685" s="170"/>
      <c r="PCY4685" s="170"/>
      <c r="PCZ4685" s="170"/>
      <c r="PDA4685" s="170"/>
      <c r="PDB4685" s="170"/>
      <c r="PDC4685" s="170"/>
      <c r="PDD4685" s="170"/>
      <c r="PDE4685" s="170"/>
      <c r="PDF4685" s="170"/>
      <c r="PDG4685" s="170"/>
      <c r="PDH4685" s="170"/>
      <c r="PDI4685" s="170"/>
      <c r="PDJ4685" s="170"/>
      <c r="PDK4685" s="170"/>
      <c r="PDL4685" s="170"/>
      <c r="PDM4685" s="170"/>
      <c r="PDN4685" s="170"/>
      <c r="PDO4685" s="170"/>
      <c r="PDP4685" s="170"/>
      <c r="PDQ4685" s="170"/>
      <c r="PDR4685" s="170"/>
      <c r="PDS4685" s="170"/>
      <c r="PDT4685" s="170"/>
      <c r="PDU4685" s="170"/>
      <c r="PDV4685" s="170"/>
      <c r="PDW4685" s="170"/>
      <c r="PDX4685" s="170"/>
      <c r="PDY4685" s="170"/>
      <c r="PDZ4685" s="170"/>
      <c r="PEA4685" s="170"/>
      <c r="PEB4685" s="170"/>
      <c r="PEC4685" s="170"/>
      <c r="PED4685" s="170"/>
      <c r="PEE4685" s="170"/>
      <c r="PEF4685" s="170"/>
      <c r="PEG4685" s="170"/>
      <c r="PEH4685" s="170"/>
      <c r="PEI4685" s="170"/>
      <c r="PEJ4685" s="170"/>
      <c r="PEK4685" s="170"/>
      <c r="PEL4685" s="170"/>
      <c r="PEM4685" s="170"/>
      <c r="PEN4685" s="170"/>
      <c r="PEO4685" s="170"/>
      <c r="PEP4685" s="170"/>
      <c r="PEQ4685" s="170"/>
      <c r="PER4685" s="170"/>
      <c r="PES4685" s="170"/>
      <c r="PET4685" s="170"/>
      <c r="PEU4685" s="170"/>
      <c r="PEV4685" s="170"/>
      <c r="PEW4685" s="170"/>
      <c r="PEX4685" s="170"/>
      <c r="PEY4685" s="170"/>
      <c r="PEZ4685" s="170"/>
      <c r="PFA4685" s="170"/>
      <c r="PFB4685" s="170"/>
      <c r="PFC4685" s="170"/>
      <c r="PFD4685" s="170"/>
      <c r="PFE4685" s="170"/>
      <c r="PFF4685" s="170"/>
      <c r="PFG4685" s="170"/>
      <c r="PFH4685" s="170"/>
      <c r="PFI4685" s="170"/>
      <c r="PFJ4685" s="170"/>
      <c r="PFK4685" s="170"/>
      <c r="PFL4685" s="170"/>
      <c r="PFM4685" s="170"/>
      <c r="PFN4685" s="170"/>
      <c r="PFO4685" s="170"/>
      <c r="PFP4685" s="170"/>
      <c r="PFQ4685" s="170"/>
      <c r="PFR4685" s="170"/>
      <c r="PFS4685" s="170"/>
      <c r="PFT4685" s="170"/>
      <c r="PFU4685" s="170"/>
      <c r="PFV4685" s="170"/>
      <c r="PFW4685" s="170"/>
      <c r="PFX4685" s="170"/>
      <c r="PFY4685" s="170"/>
      <c r="PFZ4685" s="170"/>
      <c r="PGA4685" s="170"/>
      <c r="PGB4685" s="170"/>
      <c r="PGC4685" s="170"/>
      <c r="PGD4685" s="170"/>
      <c r="PGE4685" s="170"/>
      <c r="PGF4685" s="170"/>
      <c r="PGG4685" s="170"/>
      <c r="PGH4685" s="170"/>
      <c r="PGI4685" s="170"/>
      <c r="PGJ4685" s="170"/>
      <c r="PGK4685" s="170"/>
      <c r="PGL4685" s="170"/>
      <c r="PGM4685" s="170"/>
      <c r="PGN4685" s="170"/>
      <c r="PGO4685" s="170"/>
      <c r="PGP4685" s="170"/>
      <c r="PGQ4685" s="170"/>
      <c r="PGR4685" s="170"/>
      <c r="PGS4685" s="170"/>
      <c r="PGT4685" s="170"/>
      <c r="PGU4685" s="170"/>
      <c r="PGV4685" s="170"/>
      <c r="PGW4685" s="170"/>
      <c r="PGX4685" s="170"/>
      <c r="PGY4685" s="170"/>
      <c r="PGZ4685" s="170"/>
      <c r="PHA4685" s="170"/>
      <c r="PHB4685" s="170"/>
      <c r="PHC4685" s="170"/>
      <c r="PHD4685" s="170"/>
      <c r="PHE4685" s="170"/>
      <c r="PHF4685" s="170"/>
      <c r="PHG4685" s="170"/>
      <c r="PHH4685" s="170"/>
      <c r="PHI4685" s="170"/>
      <c r="PHJ4685" s="170"/>
      <c r="PHK4685" s="170"/>
      <c r="PHL4685" s="170"/>
      <c r="PHM4685" s="170"/>
      <c r="PHN4685" s="170"/>
      <c r="PHO4685" s="170"/>
      <c r="PHP4685" s="170"/>
      <c r="PHQ4685" s="170"/>
      <c r="PHR4685" s="170"/>
      <c r="PHS4685" s="170"/>
      <c r="PHT4685" s="170"/>
      <c r="PHU4685" s="170"/>
      <c r="PHV4685" s="170"/>
      <c r="PHW4685" s="170"/>
      <c r="PHX4685" s="170"/>
      <c r="PHY4685" s="170"/>
      <c r="PHZ4685" s="170"/>
      <c r="PIA4685" s="170"/>
      <c r="PIB4685" s="170"/>
      <c r="PIC4685" s="170"/>
      <c r="PID4685" s="170"/>
      <c r="PIE4685" s="170"/>
      <c r="PIF4685" s="170"/>
      <c r="PIG4685" s="170"/>
      <c r="PIH4685" s="170"/>
      <c r="PII4685" s="170"/>
      <c r="PIJ4685" s="170"/>
      <c r="PIK4685" s="170"/>
      <c r="PIL4685" s="170"/>
      <c r="PIM4685" s="170"/>
      <c r="PIN4685" s="170"/>
      <c r="PIO4685" s="170"/>
      <c r="PIP4685" s="170"/>
      <c r="PIQ4685" s="170"/>
      <c r="PIR4685" s="170"/>
      <c r="PIS4685" s="170"/>
      <c r="PIT4685" s="170"/>
      <c r="PIU4685" s="170"/>
      <c r="PIV4685" s="170"/>
      <c r="PIW4685" s="170"/>
      <c r="PIX4685" s="170"/>
      <c r="PIY4685" s="170"/>
      <c r="PIZ4685" s="170"/>
      <c r="PJA4685" s="170"/>
      <c r="PJB4685" s="170"/>
      <c r="PJC4685" s="170"/>
      <c r="PJD4685" s="170"/>
      <c r="PJE4685" s="170"/>
      <c r="PJF4685" s="170"/>
      <c r="PJG4685" s="170"/>
      <c r="PJH4685" s="170"/>
      <c r="PJI4685" s="170"/>
      <c r="PJJ4685" s="170"/>
      <c r="PJK4685" s="170"/>
      <c r="PJL4685" s="170"/>
      <c r="PJM4685" s="170"/>
      <c r="PJN4685" s="170"/>
      <c r="PJO4685" s="170"/>
      <c r="PJP4685" s="170"/>
      <c r="PJQ4685" s="170"/>
      <c r="PJR4685" s="170"/>
      <c r="PJS4685" s="170"/>
      <c r="PJT4685" s="170"/>
      <c r="PJU4685" s="170"/>
      <c r="PJV4685" s="170"/>
      <c r="PJW4685" s="170"/>
      <c r="PJX4685" s="170"/>
      <c r="PJY4685" s="170"/>
      <c r="PJZ4685" s="170"/>
      <c r="PKA4685" s="170"/>
      <c r="PKB4685" s="170"/>
      <c r="PKC4685" s="170"/>
      <c r="PKD4685" s="170"/>
      <c r="PKE4685" s="170"/>
      <c r="PKF4685" s="170"/>
      <c r="PKG4685" s="170"/>
      <c r="PKH4685" s="170"/>
      <c r="PKI4685" s="170"/>
      <c r="PKJ4685" s="170"/>
      <c r="PKK4685" s="170"/>
      <c r="PKL4685" s="170"/>
      <c r="PKM4685" s="170"/>
      <c r="PKN4685" s="170"/>
      <c r="PKO4685" s="170"/>
      <c r="PKP4685" s="170"/>
      <c r="PKQ4685" s="170"/>
      <c r="PKR4685" s="170"/>
      <c r="PKS4685" s="170"/>
      <c r="PKT4685" s="170"/>
      <c r="PKU4685" s="170"/>
      <c r="PKV4685" s="170"/>
      <c r="PKW4685" s="170"/>
      <c r="PKX4685" s="170"/>
      <c r="PKY4685" s="170"/>
      <c r="PKZ4685" s="170"/>
      <c r="PLA4685" s="170"/>
      <c r="PLB4685" s="170"/>
      <c r="PLC4685" s="170"/>
      <c r="PLD4685" s="170"/>
      <c r="PLE4685" s="170"/>
      <c r="PLF4685" s="170"/>
      <c r="PLG4685" s="170"/>
      <c r="PLH4685" s="170"/>
      <c r="PLI4685" s="170"/>
      <c r="PLJ4685" s="170"/>
      <c r="PLK4685" s="170"/>
      <c r="PLL4685" s="170"/>
      <c r="PLM4685" s="170"/>
      <c r="PLN4685" s="170"/>
      <c r="PLO4685" s="170"/>
      <c r="PLP4685" s="170"/>
      <c r="PLQ4685" s="170"/>
      <c r="PLR4685" s="170"/>
      <c r="PLS4685" s="170"/>
      <c r="PLT4685" s="170"/>
      <c r="PLU4685" s="170"/>
      <c r="PLV4685" s="170"/>
      <c r="PLW4685" s="170"/>
      <c r="PLX4685" s="170"/>
      <c r="PLY4685" s="170"/>
      <c r="PLZ4685" s="170"/>
      <c r="PMA4685" s="170"/>
      <c r="PMB4685" s="170"/>
      <c r="PMC4685" s="170"/>
      <c r="PMD4685" s="170"/>
      <c r="PME4685" s="170"/>
      <c r="PMF4685" s="170"/>
      <c r="PMG4685" s="170"/>
      <c r="PMH4685" s="170"/>
      <c r="PMI4685" s="170"/>
      <c r="PMJ4685" s="170"/>
      <c r="PMK4685" s="170"/>
      <c r="PML4685" s="170"/>
      <c r="PMM4685" s="170"/>
      <c r="PMN4685" s="170"/>
      <c r="PMO4685" s="170"/>
      <c r="PMP4685" s="170"/>
      <c r="PMQ4685" s="170"/>
      <c r="PMR4685" s="170"/>
      <c r="PMS4685" s="170"/>
      <c r="PMT4685" s="170"/>
      <c r="PMU4685" s="170"/>
      <c r="PMV4685" s="170"/>
      <c r="PMW4685" s="170"/>
      <c r="PMX4685" s="170"/>
      <c r="PMY4685" s="170"/>
      <c r="PMZ4685" s="170"/>
      <c r="PNA4685" s="170"/>
      <c r="PNB4685" s="170"/>
      <c r="PNC4685" s="170"/>
      <c r="PND4685" s="170"/>
      <c r="PNE4685" s="170"/>
      <c r="PNF4685" s="170"/>
      <c r="PNG4685" s="170"/>
      <c r="PNH4685" s="170"/>
      <c r="PNI4685" s="170"/>
      <c r="PNJ4685" s="170"/>
      <c r="PNK4685" s="170"/>
      <c r="PNL4685" s="170"/>
      <c r="PNM4685" s="170"/>
      <c r="PNN4685" s="170"/>
      <c r="PNO4685" s="170"/>
      <c r="PNP4685" s="170"/>
      <c r="PNQ4685" s="170"/>
      <c r="PNR4685" s="170"/>
      <c r="PNS4685" s="170"/>
      <c r="PNT4685" s="170"/>
      <c r="PNU4685" s="170"/>
      <c r="PNV4685" s="170"/>
      <c r="PNW4685" s="170"/>
      <c r="PNX4685" s="170"/>
      <c r="PNY4685" s="170"/>
      <c r="PNZ4685" s="170"/>
      <c r="POA4685" s="170"/>
      <c r="POB4685" s="170"/>
      <c r="POC4685" s="170"/>
      <c r="POD4685" s="170"/>
      <c r="POE4685" s="170"/>
      <c r="POF4685" s="170"/>
      <c r="POG4685" s="170"/>
      <c r="POH4685" s="170"/>
      <c r="POI4685" s="170"/>
      <c r="POJ4685" s="170"/>
      <c r="POK4685" s="170"/>
      <c r="POL4685" s="170"/>
      <c r="POM4685" s="170"/>
      <c r="PON4685" s="170"/>
      <c r="POO4685" s="170"/>
      <c r="POP4685" s="170"/>
      <c r="POQ4685" s="170"/>
      <c r="POR4685" s="170"/>
      <c r="POS4685" s="170"/>
      <c r="POT4685" s="170"/>
      <c r="POU4685" s="170"/>
      <c r="POV4685" s="170"/>
      <c r="POW4685" s="170"/>
      <c r="POX4685" s="170"/>
      <c r="POY4685" s="170"/>
      <c r="POZ4685" s="170"/>
      <c r="PPA4685" s="170"/>
      <c r="PPB4685" s="170"/>
      <c r="PPC4685" s="170"/>
      <c r="PPD4685" s="170"/>
      <c r="PPE4685" s="170"/>
      <c r="PPF4685" s="170"/>
      <c r="PPG4685" s="170"/>
      <c r="PPH4685" s="170"/>
      <c r="PPI4685" s="170"/>
      <c r="PPJ4685" s="170"/>
      <c r="PPK4685" s="170"/>
      <c r="PPL4685" s="170"/>
      <c r="PPM4685" s="170"/>
      <c r="PPN4685" s="170"/>
      <c r="PPO4685" s="170"/>
      <c r="PPP4685" s="170"/>
      <c r="PPQ4685" s="170"/>
      <c r="PPR4685" s="170"/>
      <c r="PPS4685" s="170"/>
      <c r="PPT4685" s="170"/>
      <c r="PPU4685" s="170"/>
      <c r="PPV4685" s="170"/>
      <c r="PPW4685" s="170"/>
      <c r="PPX4685" s="170"/>
      <c r="PPY4685" s="170"/>
      <c r="PPZ4685" s="170"/>
      <c r="PQA4685" s="170"/>
      <c r="PQB4685" s="170"/>
      <c r="PQC4685" s="170"/>
      <c r="PQD4685" s="170"/>
      <c r="PQE4685" s="170"/>
      <c r="PQF4685" s="170"/>
      <c r="PQG4685" s="170"/>
      <c r="PQH4685" s="170"/>
      <c r="PQI4685" s="170"/>
      <c r="PQJ4685" s="170"/>
      <c r="PQK4685" s="170"/>
      <c r="PQL4685" s="170"/>
      <c r="PQM4685" s="170"/>
      <c r="PQN4685" s="170"/>
      <c r="PQO4685" s="170"/>
      <c r="PQP4685" s="170"/>
      <c r="PQQ4685" s="170"/>
      <c r="PQR4685" s="170"/>
      <c r="PQS4685" s="170"/>
      <c r="PQT4685" s="170"/>
      <c r="PQU4685" s="170"/>
      <c r="PQV4685" s="170"/>
      <c r="PQW4685" s="170"/>
      <c r="PQX4685" s="170"/>
      <c r="PQY4685" s="170"/>
      <c r="PQZ4685" s="170"/>
      <c r="PRA4685" s="170"/>
      <c r="PRB4685" s="170"/>
      <c r="PRC4685" s="170"/>
      <c r="PRD4685" s="170"/>
      <c r="PRE4685" s="170"/>
      <c r="PRF4685" s="170"/>
      <c r="PRG4685" s="170"/>
      <c r="PRH4685" s="170"/>
      <c r="PRI4685" s="170"/>
      <c r="PRJ4685" s="170"/>
      <c r="PRK4685" s="170"/>
      <c r="PRL4685" s="170"/>
      <c r="PRM4685" s="170"/>
      <c r="PRN4685" s="170"/>
      <c r="PRO4685" s="170"/>
      <c r="PRP4685" s="170"/>
      <c r="PRQ4685" s="170"/>
      <c r="PRR4685" s="170"/>
      <c r="PRS4685" s="170"/>
      <c r="PRT4685" s="170"/>
      <c r="PRU4685" s="170"/>
      <c r="PRV4685" s="170"/>
      <c r="PRW4685" s="170"/>
      <c r="PRX4685" s="170"/>
      <c r="PRY4685" s="170"/>
      <c r="PRZ4685" s="170"/>
      <c r="PSA4685" s="170"/>
      <c r="PSB4685" s="170"/>
      <c r="PSC4685" s="170"/>
      <c r="PSD4685" s="170"/>
      <c r="PSE4685" s="170"/>
      <c r="PSF4685" s="170"/>
      <c r="PSG4685" s="170"/>
      <c r="PSH4685" s="170"/>
      <c r="PSI4685" s="170"/>
      <c r="PSJ4685" s="170"/>
      <c r="PSK4685" s="170"/>
      <c r="PSL4685" s="170"/>
      <c r="PSM4685" s="170"/>
      <c r="PSN4685" s="170"/>
      <c r="PSO4685" s="170"/>
      <c r="PSP4685" s="170"/>
      <c r="PSQ4685" s="170"/>
      <c r="PSR4685" s="170"/>
      <c r="PSS4685" s="170"/>
      <c r="PST4685" s="170"/>
      <c r="PSU4685" s="170"/>
      <c r="PSV4685" s="170"/>
      <c r="PSW4685" s="170"/>
      <c r="PSX4685" s="170"/>
      <c r="PSY4685" s="170"/>
      <c r="PSZ4685" s="170"/>
      <c r="PTA4685" s="170"/>
      <c r="PTB4685" s="170"/>
      <c r="PTC4685" s="170"/>
      <c r="PTD4685" s="170"/>
      <c r="PTE4685" s="170"/>
      <c r="PTF4685" s="170"/>
      <c r="PTG4685" s="170"/>
      <c r="PTH4685" s="170"/>
      <c r="PTI4685" s="170"/>
      <c r="PTJ4685" s="170"/>
      <c r="PTK4685" s="170"/>
      <c r="PTL4685" s="170"/>
      <c r="PTM4685" s="170"/>
      <c r="PTN4685" s="170"/>
      <c r="PTO4685" s="170"/>
      <c r="PTP4685" s="170"/>
      <c r="PTQ4685" s="170"/>
      <c r="PTR4685" s="170"/>
      <c r="PTS4685" s="170"/>
      <c r="PTT4685" s="170"/>
      <c r="PTU4685" s="170"/>
      <c r="PTV4685" s="170"/>
      <c r="PTW4685" s="170"/>
      <c r="PTX4685" s="170"/>
      <c r="PTY4685" s="170"/>
      <c r="PTZ4685" s="170"/>
      <c r="PUA4685" s="170"/>
      <c r="PUB4685" s="170"/>
      <c r="PUC4685" s="170"/>
      <c r="PUD4685" s="170"/>
      <c r="PUE4685" s="170"/>
      <c r="PUF4685" s="170"/>
      <c r="PUG4685" s="170"/>
      <c r="PUH4685" s="170"/>
      <c r="PUI4685" s="170"/>
      <c r="PUJ4685" s="170"/>
      <c r="PUK4685" s="170"/>
      <c r="PUL4685" s="170"/>
      <c r="PUM4685" s="170"/>
      <c r="PUN4685" s="170"/>
      <c r="PUO4685" s="170"/>
      <c r="PUP4685" s="170"/>
      <c r="PUQ4685" s="170"/>
      <c r="PUR4685" s="170"/>
      <c r="PUS4685" s="170"/>
      <c r="PUT4685" s="170"/>
      <c r="PUU4685" s="170"/>
      <c r="PUV4685" s="170"/>
      <c r="PUW4685" s="170"/>
      <c r="PUX4685" s="170"/>
      <c r="PUY4685" s="170"/>
      <c r="PUZ4685" s="170"/>
      <c r="PVA4685" s="170"/>
      <c r="PVB4685" s="170"/>
      <c r="PVC4685" s="170"/>
      <c r="PVD4685" s="170"/>
      <c r="PVE4685" s="170"/>
      <c r="PVF4685" s="170"/>
      <c r="PVG4685" s="170"/>
      <c r="PVH4685" s="170"/>
      <c r="PVI4685" s="170"/>
      <c r="PVJ4685" s="170"/>
      <c r="PVK4685" s="170"/>
      <c r="PVL4685" s="170"/>
      <c r="PVM4685" s="170"/>
      <c r="PVN4685" s="170"/>
      <c r="PVO4685" s="170"/>
      <c r="PVP4685" s="170"/>
      <c r="PVQ4685" s="170"/>
      <c r="PVR4685" s="170"/>
      <c r="PVS4685" s="170"/>
      <c r="PVT4685" s="170"/>
      <c r="PVU4685" s="170"/>
      <c r="PVV4685" s="170"/>
      <c r="PVW4685" s="170"/>
      <c r="PVX4685" s="170"/>
      <c r="PVY4685" s="170"/>
      <c r="PVZ4685" s="170"/>
      <c r="PWA4685" s="170"/>
      <c r="PWB4685" s="170"/>
      <c r="PWC4685" s="170"/>
      <c r="PWD4685" s="170"/>
      <c r="PWE4685" s="170"/>
      <c r="PWF4685" s="170"/>
      <c r="PWG4685" s="170"/>
      <c r="PWH4685" s="170"/>
      <c r="PWI4685" s="170"/>
      <c r="PWJ4685" s="170"/>
      <c r="PWK4685" s="170"/>
      <c r="PWL4685" s="170"/>
      <c r="PWM4685" s="170"/>
      <c r="PWN4685" s="170"/>
      <c r="PWO4685" s="170"/>
      <c r="PWP4685" s="170"/>
      <c r="PWQ4685" s="170"/>
      <c r="PWR4685" s="170"/>
      <c r="PWS4685" s="170"/>
      <c r="PWT4685" s="170"/>
      <c r="PWU4685" s="170"/>
      <c r="PWV4685" s="170"/>
      <c r="PWW4685" s="170"/>
      <c r="PWX4685" s="170"/>
      <c r="PWY4685" s="170"/>
      <c r="PWZ4685" s="170"/>
      <c r="PXA4685" s="170"/>
      <c r="PXB4685" s="170"/>
      <c r="PXC4685" s="170"/>
      <c r="PXD4685" s="170"/>
      <c r="PXE4685" s="170"/>
      <c r="PXF4685" s="170"/>
      <c r="PXG4685" s="170"/>
      <c r="PXH4685" s="170"/>
      <c r="PXI4685" s="170"/>
      <c r="PXJ4685" s="170"/>
      <c r="PXK4685" s="170"/>
      <c r="PXL4685" s="170"/>
      <c r="PXM4685" s="170"/>
      <c r="PXN4685" s="170"/>
      <c r="PXO4685" s="170"/>
      <c r="PXP4685" s="170"/>
      <c r="PXQ4685" s="170"/>
      <c r="PXR4685" s="170"/>
      <c r="PXS4685" s="170"/>
      <c r="PXT4685" s="170"/>
      <c r="PXU4685" s="170"/>
      <c r="PXV4685" s="170"/>
      <c r="PXW4685" s="170"/>
      <c r="PXX4685" s="170"/>
      <c r="PXY4685" s="170"/>
      <c r="PXZ4685" s="170"/>
      <c r="PYA4685" s="170"/>
      <c r="PYB4685" s="170"/>
      <c r="PYC4685" s="170"/>
      <c r="PYD4685" s="170"/>
      <c r="PYE4685" s="170"/>
      <c r="PYF4685" s="170"/>
      <c r="PYG4685" s="170"/>
      <c r="PYH4685" s="170"/>
      <c r="PYI4685" s="170"/>
      <c r="PYJ4685" s="170"/>
      <c r="PYK4685" s="170"/>
      <c r="PYL4685" s="170"/>
      <c r="PYM4685" s="170"/>
      <c r="PYN4685" s="170"/>
      <c r="PYO4685" s="170"/>
      <c r="PYP4685" s="170"/>
      <c r="PYQ4685" s="170"/>
      <c r="PYR4685" s="170"/>
      <c r="PYS4685" s="170"/>
      <c r="PYT4685" s="170"/>
      <c r="PYU4685" s="170"/>
      <c r="PYV4685" s="170"/>
      <c r="PYW4685" s="170"/>
      <c r="PYX4685" s="170"/>
      <c r="PYY4685" s="170"/>
      <c r="PYZ4685" s="170"/>
      <c r="PZA4685" s="170"/>
      <c r="PZB4685" s="170"/>
      <c r="PZC4685" s="170"/>
      <c r="PZD4685" s="170"/>
      <c r="PZE4685" s="170"/>
      <c r="PZF4685" s="170"/>
      <c r="PZG4685" s="170"/>
      <c r="PZH4685" s="170"/>
      <c r="PZI4685" s="170"/>
      <c r="PZJ4685" s="170"/>
      <c r="PZK4685" s="170"/>
      <c r="PZL4685" s="170"/>
      <c r="PZM4685" s="170"/>
      <c r="PZN4685" s="170"/>
      <c r="PZO4685" s="170"/>
      <c r="PZP4685" s="170"/>
      <c r="PZQ4685" s="170"/>
      <c r="PZR4685" s="170"/>
      <c r="PZS4685" s="170"/>
      <c r="PZT4685" s="170"/>
      <c r="PZU4685" s="170"/>
      <c r="PZV4685" s="170"/>
      <c r="PZW4685" s="170"/>
      <c r="PZX4685" s="170"/>
      <c r="PZY4685" s="170"/>
      <c r="PZZ4685" s="170"/>
      <c r="QAA4685" s="170"/>
      <c r="QAB4685" s="170"/>
      <c r="QAC4685" s="170"/>
      <c r="QAD4685" s="170"/>
      <c r="QAE4685" s="170"/>
      <c r="QAF4685" s="170"/>
      <c r="QAG4685" s="170"/>
      <c r="QAH4685" s="170"/>
      <c r="QAI4685" s="170"/>
      <c r="QAJ4685" s="170"/>
      <c r="QAK4685" s="170"/>
      <c r="QAL4685" s="170"/>
      <c r="QAM4685" s="170"/>
      <c r="QAN4685" s="170"/>
      <c r="QAO4685" s="170"/>
      <c r="QAP4685" s="170"/>
      <c r="QAQ4685" s="170"/>
      <c r="QAR4685" s="170"/>
      <c r="QAS4685" s="170"/>
      <c r="QAT4685" s="170"/>
      <c r="QAU4685" s="170"/>
      <c r="QAV4685" s="170"/>
      <c r="QAW4685" s="170"/>
      <c r="QAX4685" s="170"/>
      <c r="QAY4685" s="170"/>
      <c r="QAZ4685" s="170"/>
      <c r="QBA4685" s="170"/>
      <c r="QBB4685" s="170"/>
      <c r="QBC4685" s="170"/>
      <c r="QBD4685" s="170"/>
      <c r="QBE4685" s="170"/>
      <c r="QBF4685" s="170"/>
      <c r="QBG4685" s="170"/>
      <c r="QBH4685" s="170"/>
      <c r="QBI4685" s="170"/>
      <c r="QBJ4685" s="170"/>
      <c r="QBK4685" s="170"/>
      <c r="QBL4685" s="170"/>
      <c r="QBM4685" s="170"/>
      <c r="QBN4685" s="170"/>
      <c r="QBO4685" s="170"/>
      <c r="QBP4685" s="170"/>
      <c r="QBQ4685" s="170"/>
      <c r="QBR4685" s="170"/>
      <c r="QBS4685" s="170"/>
      <c r="QBT4685" s="170"/>
      <c r="QBU4685" s="170"/>
      <c r="QBV4685" s="170"/>
      <c r="QBW4685" s="170"/>
      <c r="QBX4685" s="170"/>
      <c r="QBY4685" s="170"/>
      <c r="QBZ4685" s="170"/>
      <c r="QCA4685" s="170"/>
      <c r="QCB4685" s="170"/>
      <c r="QCC4685" s="170"/>
      <c r="QCD4685" s="170"/>
      <c r="QCE4685" s="170"/>
      <c r="QCF4685" s="170"/>
      <c r="QCG4685" s="170"/>
      <c r="QCH4685" s="170"/>
      <c r="QCI4685" s="170"/>
      <c r="QCJ4685" s="170"/>
      <c r="QCK4685" s="170"/>
      <c r="QCL4685" s="170"/>
      <c r="QCM4685" s="170"/>
      <c r="QCN4685" s="170"/>
      <c r="QCO4685" s="170"/>
      <c r="QCP4685" s="170"/>
      <c r="QCQ4685" s="170"/>
      <c r="QCR4685" s="170"/>
      <c r="QCS4685" s="170"/>
      <c r="QCT4685" s="170"/>
      <c r="QCU4685" s="170"/>
      <c r="QCV4685" s="170"/>
      <c r="QCW4685" s="170"/>
      <c r="QCX4685" s="170"/>
      <c r="QCY4685" s="170"/>
      <c r="QCZ4685" s="170"/>
      <c r="QDA4685" s="170"/>
      <c r="QDB4685" s="170"/>
      <c r="QDC4685" s="170"/>
      <c r="QDD4685" s="170"/>
      <c r="QDE4685" s="170"/>
      <c r="QDF4685" s="170"/>
      <c r="QDG4685" s="170"/>
      <c r="QDH4685" s="170"/>
      <c r="QDI4685" s="170"/>
      <c r="QDJ4685" s="170"/>
      <c r="QDK4685" s="170"/>
      <c r="QDL4685" s="170"/>
      <c r="QDM4685" s="170"/>
      <c r="QDN4685" s="170"/>
      <c r="QDO4685" s="170"/>
      <c r="QDP4685" s="170"/>
      <c r="QDQ4685" s="170"/>
      <c r="QDR4685" s="170"/>
      <c r="QDS4685" s="170"/>
      <c r="QDT4685" s="170"/>
      <c r="QDU4685" s="170"/>
      <c r="QDV4685" s="170"/>
      <c r="QDW4685" s="170"/>
      <c r="QDX4685" s="170"/>
      <c r="QDY4685" s="170"/>
      <c r="QDZ4685" s="170"/>
      <c r="QEA4685" s="170"/>
      <c r="QEB4685" s="170"/>
      <c r="QEC4685" s="170"/>
      <c r="QED4685" s="170"/>
      <c r="QEE4685" s="170"/>
      <c r="QEF4685" s="170"/>
      <c r="QEG4685" s="170"/>
      <c r="QEH4685" s="170"/>
      <c r="QEI4685" s="170"/>
      <c r="QEJ4685" s="170"/>
      <c r="QEK4685" s="170"/>
      <c r="QEL4685" s="170"/>
      <c r="QEM4685" s="170"/>
      <c r="QEN4685" s="170"/>
      <c r="QEO4685" s="170"/>
      <c r="QEP4685" s="170"/>
      <c r="QEQ4685" s="170"/>
      <c r="QER4685" s="170"/>
      <c r="QES4685" s="170"/>
      <c r="QET4685" s="170"/>
      <c r="QEU4685" s="170"/>
      <c r="QEV4685" s="170"/>
      <c r="QEW4685" s="170"/>
      <c r="QEX4685" s="170"/>
      <c r="QEY4685" s="170"/>
      <c r="QEZ4685" s="170"/>
      <c r="QFA4685" s="170"/>
      <c r="QFB4685" s="170"/>
      <c r="QFC4685" s="170"/>
      <c r="QFD4685" s="170"/>
      <c r="QFE4685" s="170"/>
      <c r="QFF4685" s="170"/>
      <c r="QFG4685" s="170"/>
      <c r="QFH4685" s="170"/>
      <c r="QFI4685" s="170"/>
      <c r="QFJ4685" s="170"/>
      <c r="QFK4685" s="170"/>
      <c r="QFL4685" s="170"/>
      <c r="QFM4685" s="170"/>
      <c r="QFN4685" s="170"/>
      <c r="QFO4685" s="170"/>
      <c r="QFP4685" s="170"/>
      <c r="QFQ4685" s="170"/>
      <c r="QFR4685" s="170"/>
      <c r="QFS4685" s="170"/>
      <c r="QFT4685" s="170"/>
      <c r="QFU4685" s="170"/>
      <c r="QFV4685" s="170"/>
      <c r="QFW4685" s="170"/>
      <c r="QFX4685" s="170"/>
      <c r="QFY4685" s="170"/>
      <c r="QFZ4685" s="170"/>
      <c r="QGA4685" s="170"/>
      <c r="QGB4685" s="170"/>
      <c r="QGC4685" s="170"/>
      <c r="QGD4685" s="170"/>
      <c r="QGE4685" s="170"/>
      <c r="QGF4685" s="170"/>
      <c r="QGG4685" s="170"/>
      <c r="QGH4685" s="170"/>
      <c r="QGI4685" s="170"/>
      <c r="QGJ4685" s="170"/>
      <c r="QGK4685" s="170"/>
      <c r="QGL4685" s="170"/>
      <c r="QGM4685" s="170"/>
      <c r="QGN4685" s="170"/>
      <c r="QGO4685" s="170"/>
      <c r="QGP4685" s="170"/>
      <c r="QGQ4685" s="170"/>
      <c r="QGR4685" s="170"/>
      <c r="QGS4685" s="170"/>
      <c r="QGT4685" s="170"/>
      <c r="QGU4685" s="170"/>
      <c r="QGV4685" s="170"/>
      <c r="QGW4685" s="170"/>
      <c r="QGX4685" s="170"/>
      <c r="QGY4685" s="170"/>
      <c r="QGZ4685" s="170"/>
      <c r="QHA4685" s="170"/>
      <c r="QHB4685" s="170"/>
      <c r="QHC4685" s="170"/>
      <c r="QHD4685" s="170"/>
      <c r="QHE4685" s="170"/>
      <c r="QHF4685" s="170"/>
      <c r="QHG4685" s="170"/>
      <c r="QHH4685" s="170"/>
      <c r="QHI4685" s="170"/>
      <c r="QHJ4685" s="170"/>
      <c r="QHK4685" s="170"/>
      <c r="QHL4685" s="170"/>
      <c r="QHM4685" s="170"/>
      <c r="QHN4685" s="170"/>
      <c r="QHO4685" s="170"/>
      <c r="QHP4685" s="170"/>
      <c r="QHQ4685" s="170"/>
      <c r="QHR4685" s="170"/>
      <c r="QHS4685" s="170"/>
      <c r="QHT4685" s="170"/>
      <c r="QHU4685" s="170"/>
      <c r="QHV4685" s="170"/>
      <c r="QHW4685" s="170"/>
      <c r="QHX4685" s="170"/>
      <c r="QHY4685" s="170"/>
      <c r="QHZ4685" s="170"/>
      <c r="QIA4685" s="170"/>
      <c r="QIB4685" s="170"/>
      <c r="QIC4685" s="170"/>
      <c r="QID4685" s="170"/>
      <c r="QIE4685" s="170"/>
      <c r="QIF4685" s="170"/>
      <c r="QIG4685" s="170"/>
      <c r="QIH4685" s="170"/>
      <c r="QII4685" s="170"/>
      <c r="QIJ4685" s="170"/>
      <c r="QIK4685" s="170"/>
      <c r="QIL4685" s="170"/>
      <c r="QIM4685" s="170"/>
      <c r="QIN4685" s="170"/>
      <c r="QIO4685" s="170"/>
      <c r="QIP4685" s="170"/>
      <c r="QIQ4685" s="170"/>
      <c r="QIR4685" s="170"/>
      <c r="QIS4685" s="170"/>
      <c r="QIT4685" s="170"/>
      <c r="QIU4685" s="170"/>
      <c r="QIV4685" s="170"/>
      <c r="QIW4685" s="170"/>
      <c r="QIX4685" s="170"/>
      <c r="QIY4685" s="170"/>
      <c r="QIZ4685" s="170"/>
      <c r="QJA4685" s="170"/>
      <c r="QJB4685" s="170"/>
      <c r="QJC4685" s="170"/>
      <c r="QJD4685" s="170"/>
      <c r="QJE4685" s="170"/>
      <c r="QJF4685" s="170"/>
      <c r="QJG4685" s="170"/>
      <c r="QJH4685" s="170"/>
      <c r="QJI4685" s="170"/>
      <c r="QJJ4685" s="170"/>
      <c r="QJK4685" s="170"/>
      <c r="QJL4685" s="170"/>
      <c r="QJM4685" s="170"/>
      <c r="QJN4685" s="170"/>
      <c r="QJO4685" s="170"/>
      <c r="QJP4685" s="170"/>
      <c r="QJQ4685" s="170"/>
      <c r="QJR4685" s="170"/>
      <c r="QJS4685" s="170"/>
      <c r="QJT4685" s="170"/>
      <c r="QJU4685" s="170"/>
      <c r="QJV4685" s="170"/>
      <c r="QJW4685" s="170"/>
      <c r="QJX4685" s="170"/>
      <c r="QJY4685" s="170"/>
      <c r="QJZ4685" s="170"/>
      <c r="QKA4685" s="170"/>
      <c r="QKB4685" s="170"/>
      <c r="QKC4685" s="170"/>
      <c r="QKD4685" s="170"/>
      <c r="QKE4685" s="170"/>
      <c r="QKF4685" s="170"/>
      <c r="QKG4685" s="170"/>
      <c r="QKH4685" s="170"/>
      <c r="QKI4685" s="170"/>
      <c r="QKJ4685" s="170"/>
      <c r="QKK4685" s="170"/>
      <c r="QKL4685" s="170"/>
      <c r="QKM4685" s="170"/>
      <c r="QKN4685" s="170"/>
      <c r="QKO4685" s="170"/>
      <c r="QKP4685" s="170"/>
      <c r="QKQ4685" s="170"/>
      <c r="QKR4685" s="170"/>
      <c r="QKS4685" s="170"/>
      <c r="QKT4685" s="170"/>
      <c r="QKU4685" s="170"/>
      <c r="QKV4685" s="170"/>
      <c r="QKW4685" s="170"/>
      <c r="QKX4685" s="170"/>
      <c r="QKY4685" s="170"/>
      <c r="QKZ4685" s="170"/>
      <c r="QLA4685" s="170"/>
      <c r="QLB4685" s="170"/>
      <c r="QLC4685" s="170"/>
      <c r="QLD4685" s="170"/>
      <c r="QLE4685" s="170"/>
      <c r="QLF4685" s="170"/>
      <c r="QLG4685" s="170"/>
      <c r="QLH4685" s="170"/>
      <c r="QLI4685" s="170"/>
      <c r="QLJ4685" s="170"/>
      <c r="QLK4685" s="170"/>
      <c r="QLL4685" s="170"/>
      <c r="QLM4685" s="170"/>
      <c r="QLN4685" s="170"/>
      <c r="QLO4685" s="170"/>
      <c r="QLP4685" s="170"/>
      <c r="QLQ4685" s="170"/>
      <c r="QLR4685" s="170"/>
      <c r="QLS4685" s="170"/>
      <c r="QLT4685" s="170"/>
      <c r="QLU4685" s="170"/>
      <c r="QLV4685" s="170"/>
      <c r="QLW4685" s="170"/>
      <c r="QLX4685" s="170"/>
      <c r="QLY4685" s="170"/>
      <c r="QLZ4685" s="170"/>
      <c r="QMA4685" s="170"/>
      <c r="QMB4685" s="170"/>
      <c r="QMC4685" s="170"/>
      <c r="QMD4685" s="170"/>
      <c r="QME4685" s="170"/>
      <c r="QMF4685" s="170"/>
      <c r="QMG4685" s="170"/>
      <c r="QMH4685" s="170"/>
      <c r="QMI4685" s="170"/>
      <c r="QMJ4685" s="170"/>
      <c r="QMK4685" s="170"/>
      <c r="QML4685" s="170"/>
      <c r="QMM4685" s="170"/>
      <c r="QMN4685" s="170"/>
      <c r="QMO4685" s="170"/>
      <c r="QMP4685" s="170"/>
      <c r="QMQ4685" s="170"/>
      <c r="QMR4685" s="170"/>
      <c r="QMS4685" s="170"/>
      <c r="QMT4685" s="170"/>
      <c r="QMU4685" s="170"/>
      <c r="QMV4685" s="170"/>
      <c r="QMW4685" s="170"/>
      <c r="QMX4685" s="170"/>
      <c r="QMY4685" s="170"/>
      <c r="QMZ4685" s="170"/>
      <c r="QNA4685" s="170"/>
      <c r="QNB4685" s="170"/>
      <c r="QNC4685" s="170"/>
      <c r="QND4685" s="170"/>
      <c r="QNE4685" s="170"/>
      <c r="QNF4685" s="170"/>
      <c r="QNG4685" s="170"/>
      <c r="QNH4685" s="170"/>
      <c r="QNI4685" s="170"/>
      <c r="QNJ4685" s="170"/>
      <c r="QNK4685" s="170"/>
      <c r="QNL4685" s="170"/>
      <c r="QNM4685" s="170"/>
      <c r="QNN4685" s="170"/>
      <c r="QNO4685" s="170"/>
      <c r="QNP4685" s="170"/>
      <c r="QNQ4685" s="170"/>
      <c r="QNR4685" s="170"/>
      <c r="QNS4685" s="170"/>
      <c r="QNT4685" s="170"/>
      <c r="QNU4685" s="170"/>
      <c r="QNV4685" s="170"/>
      <c r="QNW4685" s="170"/>
      <c r="QNX4685" s="170"/>
      <c r="QNY4685" s="170"/>
      <c r="QNZ4685" s="170"/>
      <c r="QOA4685" s="170"/>
      <c r="QOB4685" s="170"/>
      <c r="QOC4685" s="170"/>
      <c r="QOD4685" s="170"/>
      <c r="QOE4685" s="170"/>
      <c r="QOF4685" s="170"/>
      <c r="QOG4685" s="170"/>
      <c r="QOH4685" s="170"/>
      <c r="QOI4685" s="170"/>
      <c r="QOJ4685" s="170"/>
      <c r="QOK4685" s="170"/>
      <c r="QOL4685" s="170"/>
      <c r="QOM4685" s="170"/>
      <c r="QON4685" s="170"/>
      <c r="QOO4685" s="170"/>
      <c r="QOP4685" s="170"/>
      <c r="QOQ4685" s="170"/>
      <c r="QOR4685" s="170"/>
      <c r="QOS4685" s="170"/>
      <c r="QOT4685" s="170"/>
      <c r="QOU4685" s="170"/>
      <c r="QOV4685" s="170"/>
      <c r="QOW4685" s="170"/>
      <c r="QOX4685" s="170"/>
      <c r="QOY4685" s="170"/>
      <c r="QOZ4685" s="170"/>
      <c r="QPA4685" s="170"/>
      <c r="QPB4685" s="170"/>
      <c r="QPC4685" s="170"/>
      <c r="QPD4685" s="170"/>
      <c r="QPE4685" s="170"/>
      <c r="QPF4685" s="170"/>
      <c r="QPG4685" s="170"/>
      <c r="QPH4685" s="170"/>
      <c r="QPI4685" s="170"/>
      <c r="QPJ4685" s="170"/>
      <c r="QPK4685" s="170"/>
      <c r="QPL4685" s="170"/>
      <c r="QPM4685" s="170"/>
      <c r="QPN4685" s="170"/>
      <c r="QPO4685" s="170"/>
      <c r="QPP4685" s="170"/>
      <c r="QPQ4685" s="170"/>
      <c r="QPR4685" s="170"/>
      <c r="QPS4685" s="170"/>
      <c r="QPT4685" s="170"/>
      <c r="QPU4685" s="170"/>
      <c r="QPV4685" s="170"/>
      <c r="QPW4685" s="170"/>
      <c r="QPX4685" s="170"/>
      <c r="QPY4685" s="170"/>
      <c r="QPZ4685" s="170"/>
      <c r="QQA4685" s="170"/>
      <c r="QQB4685" s="170"/>
      <c r="QQC4685" s="170"/>
      <c r="QQD4685" s="170"/>
      <c r="QQE4685" s="170"/>
      <c r="QQF4685" s="170"/>
      <c r="QQG4685" s="170"/>
      <c r="QQH4685" s="170"/>
      <c r="QQI4685" s="170"/>
      <c r="QQJ4685" s="170"/>
      <c r="QQK4685" s="170"/>
      <c r="QQL4685" s="170"/>
      <c r="QQM4685" s="170"/>
      <c r="QQN4685" s="170"/>
      <c r="QQO4685" s="170"/>
      <c r="QQP4685" s="170"/>
      <c r="QQQ4685" s="170"/>
      <c r="QQR4685" s="170"/>
      <c r="QQS4685" s="170"/>
      <c r="QQT4685" s="170"/>
      <c r="QQU4685" s="170"/>
      <c r="QQV4685" s="170"/>
      <c r="QQW4685" s="170"/>
      <c r="QQX4685" s="170"/>
      <c r="QQY4685" s="170"/>
      <c r="QQZ4685" s="170"/>
      <c r="QRA4685" s="170"/>
      <c r="QRB4685" s="170"/>
      <c r="QRC4685" s="170"/>
      <c r="QRD4685" s="170"/>
      <c r="QRE4685" s="170"/>
      <c r="QRF4685" s="170"/>
      <c r="QRG4685" s="170"/>
      <c r="QRH4685" s="170"/>
      <c r="QRI4685" s="170"/>
      <c r="QRJ4685" s="170"/>
      <c r="QRK4685" s="170"/>
      <c r="QRL4685" s="170"/>
      <c r="QRM4685" s="170"/>
      <c r="QRN4685" s="170"/>
      <c r="QRO4685" s="170"/>
      <c r="QRP4685" s="170"/>
      <c r="QRQ4685" s="170"/>
      <c r="QRR4685" s="170"/>
      <c r="QRS4685" s="170"/>
      <c r="QRT4685" s="170"/>
      <c r="QRU4685" s="170"/>
      <c r="QRV4685" s="170"/>
      <c r="QRW4685" s="170"/>
      <c r="QRX4685" s="170"/>
      <c r="QRY4685" s="170"/>
      <c r="QRZ4685" s="170"/>
      <c r="QSA4685" s="170"/>
      <c r="QSB4685" s="170"/>
      <c r="QSC4685" s="170"/>
      <c r="QSD4685" s="170"/>
      <c r="QSE4685" s="170"/>
      <c r="QSF4685" s="170"/>
      <c r="QSG4685" s="170"/>
      <c r="QSH4685" s="170"/>
      <c r="QSI4685" s="170"/>
      <c r="QSJ4685" s="170"/>
      <c r="QSK4685" s="170"/>
      <c r="QSL4685" s="170"/>
      <c r="QSM4685" s="170"/>
      <c r="QSN4685" s="170"/>
      <c r="QSO4685" s="170"/>
      <c r="QSP4685" s="170"/>
      <c r="QSQ4685" s="170"/>
      <c r="QSR4685" s="170"/>
      <c r="QSS4685" s="170"/>
      <c r="QST4685" s="170"/>
      <c r="QSU4685" s="170"/>
      <c r="QSV4685" s="170"/>
      <c r="QSW4685" s="170"/>
      <c r="QSX4685" s="170"/>
      <c r="QSY4685" s="170"/>
      <c r="QSZ4685" s="170"/>
      <c r="QTA4685" s="170"/>
      <c r="QTB4685" s="170"/>
      <c r="QTC4685" s="170"/>
      <c r="QTD4685" s="170"/>
      <c r="QTE4685" s="170"/>
      <c r="QTF4685" s="170"/>
      <c r="QTG4685" s="170"/>
      <c r="QTH4685" s="170"/>
      <c r="QTI4685" s="170"/>
      <c r="QTJ4685" s="170"/>
      <c r="QTK4685" s="170"/>
      <c r="QTL4685" s="170"/>
      <c r="QTM4685" s="170"/>
      <c r="QTN4685" s="170"/>
      <c r="QTO4685" s="170"/>
      <c r="QTP4685" s="170"/>
      <c r="QTQ4685" s="170"/>
      <c r="QTR4685" s="170"/>
      <c r="QTS4685" s="170"/>
      <c r="QTT4685" s="170"/>
      <c r="QTU4685" s="170"/>
      <c r="QTV4685" s="170"/>
      <c r="QTW4685" s="170"/>
      <c r="QTX4685" s="170"/>
      <c r="QTY4685" s="170"/>
      <c r="QTZ4685" s="170"/>
      <c r="QUA4685" s="170"/>
      <c r="QUB4685" s="170"/>
      <c r="QUC4685" s="170"/>
      <c r="QUD4685" s="170"/>
      <c r="QUE4685" s="170"/>
      <c r="QUF4685" s="170"/>
      <c r="QUG4685" s="170"/>
      <c r="QUH4685" s="170"/>
      <c r="QUI4685" s="170"/>
      <c r="QUJ4685" s="170"/>
      <c r="QUK4685" s="170"/>
      <c r="QUL4685" s="170"/>
      <c r="QUM4685" s="170"/>
      <c r="QUN4685" s="170"/>
      <c r="QUO4685" s="170"/>
      <c r="QUP4685" s="170"/>
      <c r="QUQ4685" s="170"/>
      <c r="QUR4685" s="170"/>
      <c r="QUS4685" s="170"/>
      <c r="QUT4685" s="170"/>
      <c r="QUU4685" s="170"/>
      <c r="QUV4685" s="170"/>
      <c r="QUW4685" s="170"/>
      <c r="QUX4685" s="170"/>
      <c r="QUY4685" s="170"/>
      <c r="QUZ4685" s="170"/>
      <c r="QVA4685" s="170"/>
      <c r="QVB4685" s="170"/>
      <c r="QVC4685" s="170"/>
      <c r="QVD4685" s="170"/>
      <c r="QVE4685" s="170"/>
      <c r="QVF4685" s="170"/>
      <c r="QVG4685" s="170"/>
      <c r="QVH4685" s="170"/>
      <c r="QVI4685" s="170"/>
      <c r="QVJ4685" s="170"/>
      <c r="QVK4685" s="170"/>
      <c r="QVL4685" s="170"/>
      <c r="QVM4685" s="170"/>
      <c r="QVN4685" s="170"/>
      <c r="QVO4685" s="170"/>
      <c r="QVP4685" s="170"/>
      <c r="QVQ4685" s="170"/>
      <c r="QVR4685" s="170"/>
      <c r="QVS4685" s="170"/>
      <c r="QVT4685" s="170"/>
      <c r="QVU4685" s="170"/>
      <c r="QVV4685" s="170"/>
      <c r="QVW4685" s="170"/>
      <c r="QVX4685" s="170"/>
      <c r="QVY4685" s="170"/>
      <c r="QVZ4685" s="170"/>
      <c r="QWA4685" s="170"/>
      <c r="QWB4685" s="170"/>
      <c r="QWC4685" s="170"/>
      <c r="QWD4685" s="170"/>
      <c r="QWE4685" s="170"/>
      <c r="QWF4685" s="170"/>
      <c r="QWG4685" s="170"/>
      <c r="QWH4685" s="170"/>
      <c r="QWI4685" s="170"/>
      <c r="QWJ4685" s="170"/>
      <c r="QWK4685" s="170"/>
      <c r="QWL4685" s="170"/>
      <c r="QWM4685" s="170"/>
      <c r="QWN4685" s="170"/>
      <c r="QWO4685" s="170"/>
      <c r="QWP4685" s="170"/>
      <c r="QWQ4685" s="170"/>
      <c r="QWR4685" s="170"/>
      <c r="QWS4685" s="170"/>
      <c r="QWT4685" s="170"/>
      <c r="QWU4685" s="170"/>
      <c r="QWV4685" s="170"/>
      <c r="QWW4685" s="170"/>
      <c r="QWX4685" s="170"/>
      <c r="QWY4685" s="170"/>
      <c r="QWZ4685" s="170"/>
      <c r="QXA4685" s="170"/>
      <c r="QXB4685" s="170"/>
      <c r="QXC4685" s="170"/>
      <c r="QXD4685" s="170"/>
      <c r="QXE4685" s="170"/>
      <c r="QXF4685" s="170"/>
      <c r="QXG4685" s="170"/>
      <c r="QXH4685" s="170"/>
      <c r="QXI4685" s="170"/>
      <c r="QXJ4685" s="170"/>
      <c r="QXK4685" s="170"/>
      <c r="QXL4685" s="170"/>
      <c r="QXM4685" s="170"/>
      <c r="QXN4685" s="170"/>
      <c r="QXO4685" s="170"/>
      <c r="QXP4685" s="170"/>
      <c r="QXQ4685" s="170"/>
      <c r="QXR4685" s="170"/>
      <c r="QXS4685" s="170"/>
      <c r="QXT4685" s="170"/>
      <c r="QXU4685" s="170"/>
      <c r="QXV4685" s="170"/>
      <c r="QXW4685" s="170"/>
      <c r="QXX4685" s="170"/>
      <c r="QXY4685" s="170"/>
      <c r="QXZ4685" s="170"/>
      <c r="QYA4685" s="170"/>
      <c r="QYB4685" s="170"/>
      <c r="QYC4685" s="170"/>
      <c r="QYD4685" s="170"/>
      <c r="QYE4685" s="170"/>
      <c r="QYF4685" s="170"/>
      <c r="QYG4685" s="170"/>
      <c r="QYH4685" s="170"/>
      <c r="QYI4685" s="170"/>
      <c r="QYJ4685" s="170"/>
      <c r="QYK4685" s="170"/>
      <c r="QYL4685" s="170"/>
      <c r="QYM4685" s="170"/>
      <c r="QYN4685" s="170"/>
      <c r="QYO4685" s="170"/>
      <c r="QYP4685" s="170"/>
      <c r="QYQ4685" s="170"/>
      <c r="QYR4685" s="170"/>
      <c r="QYS4685" s="170"/>
      <c r="QYT4685" s="170"/>
      <c r="QYU4685" s="170"/>
      <c r="QYV4685" s="170"/>
      <c r="QYW4685" s="170"/>
      <c r="QYX4685" s="170"/>
      <c r="QYY4685" s="170"/>
      <c r="QYZ4685" s="170"/>
      <c r="QZA4685" s="170"/>
      <c r="QZB4685" s="170"/>
      <c r="QZC4685" s="170"/>
      <c r="QZD4685" s="170"/>
      <c r="QZE4685" s="170"/>
      <c r="QZF4685" s="170"/>
      <c r="QZG4685" s="170"/>
      <c r="QZH4685" s="170"/>
      <c r="QZI4685" s="170"/>
      <c r="QZJ4685" s="170"/>
      <c r="QZK4685" s="170"/>
      <c r="QZL4685" s="170"/>
      <c r="QZM4685" s="170"/>
      <c r="QZN4685" s="170"/>
      <c r="QZO4685" s="170"/>
      <c r="QZP4685" s="170"/>
      <c r="QZQ4685" s="170"/>
      <c r="QZR4685" s="170"/>
      <c r="QZS4685" s="170"/>
      <c r="QZT4685" s="170"/>
      <c r="QZU4685" s="170"/>
      <c r="QZV4685" s="170"/>
      <c r="QZW4685" s="170"/>
      <c r="QZX4685" s="170"/>
      <c r="QZY4685" s="170"/>
      <c r="QZZ4685" s="170"/>
      <c r="RAA4685" s="170"/>
      <c r="RAB4685" s="170"/>
      <c r="RAC4685" s="170"/>
      <c r="RAD4685" s="170"/>
      <c r="RAE4685" s="170"/>
      <c r="RAF4685" s="170"/>
      <c r="RAG4685" s="170"/>
      <c r="RAH4685" s="170"/>
      <c r="RAI4685" s="170"/>
      <c r="RAJ4685" s="170"/>
      <c r="RAK4685" s="170"/>
      <c r="RAL4685" s="170"/>
      <c r="RAM4685" s="170"/>
      <c r="RAN4685" s="170"/>
      <c r="RAO4685" s="170"/>
      <c r="RAP4685" s="170"/>
      <c r="RAQ4685" s="170"/>
      <c r="RAR4685" s="170"/>
      <c r="RAS4685" s="170"/>
      <c r="RAT4685" s="170"/>
      <c r="RAU4685" s="170"/>
      <c r="RAV4685" s="170"/>
      <c r="RAW4685" s="170"/>
      <c r="RAX4685" s="170"/>
      <c r="RAY4685" s="170"/>
      <c r="RAZ4685" s="170"/>
      <c r="RBA4685" s="170"/>
      <c r="RBB4685" s="170"/>
      <c r="RBC4685" s="170"/>
      <c r="RBD4685" s="170"/>
      <c r="RBE4685" s="170"/>
      <c r="RBF4685" s="170"/>
      <c r="RBG4685" s="170"/>
      <c r="RBH4685" s="170"/>
      <c r="RBI4685" s="170"/>
      <c r="RBJ4685" s="170"/>
      <c r="RBK4685" s="170"/>
      <c r="RBL4685" s="170"/>
      <c r="RBM4685" s="170"/>
      <c r="RBN4685" s="170"/>
      <c r="RBO4685" s="170"/>
      <c r="RBP4685" s="170"/>
      <c r="RBQ4685" s="170"/>
      <c r="RBR4685" s="170"/>
      <c r="RBS4685" s="170"/>
      <c r="RBT4685" s="170"/>
      <c r="RBU4685" s="170"/>
      <c r="RBV4685" s="170"/>
      <c r="RBW4685" s="170"/>
      <c r="RBX4685" s="170"/>
      <c r="RBY4685" s="170"/>
      <c r="RBZ4685" s="170"/>
      <c r="RCA4685" s="170"/>
      <c r="RCB4685" s="170"/>
      <c r="RCC4685" s="170"/>
      <c r="RCD4685" s="170"/>
      <c r="RCE4685" s="170"/>
      <c r="RCF4685" s="170"/>
      <c r="RCG4685" s="170"/>
      <c r="RCH4685" s="170"/>
      <c r="RCI4685" s="170"/>
      <c r="RCJ4685" s="170"/>
      <c r="RCK4685" s="170"/>
      <c r="RCL4685" s="170"/>
      <c r="RCM4685" s="170"/>
      <c r="RCN4685" s="170"/>
      <c r="RCO4685" s="170"/>
      <c r="RCP4685" s="170"/>
      <c r="RCQ4685" s="170"/>
      <c r="RCR4685" s="170"/>
      <c r="RCS4685" s="170"/>
      <c r="RCT4685" s="170"/>
      <c r="RCU4685" s="170"/>
      <c r="RCV4685" s="170"/>
      <c r="RCW4685" s="170"/>
      <c r="RCX4685" s="170"/>
      <c r="RCY4685" s="170"/>
      <c r="RCZ4685" s="170"/>
      <c r="RDA4685" s="170"/>
      <c r="RDB4685" s="170"/>
      <c r="RDC4685" s="170"/>
      <c r="RDD4685" s="170"/>
      <c r="RDE4685" s="170"/>
      <c r="RDF4685" s="170"/>
      <c r="RDG4685" s="170"/>
      <c r="RDH4685" s="170"/>
      <c r="RDI4685" s="170"/>
      <c r="RDJ4685" s="170"/>
      <c r="RDK4685" s="170"/>
      <c r="RDL4685" s="170"/>
      <c r="RDM4685" s="170"/>
      <c r="RDN4685" s="170"/>
      <c r="RDO4685" s="170"/>
      <c r="RDP4685" s="170"/>
      <c r="RDQ4685" s="170"/>
      <c r="RDR4685" s="170"/>
      <c r="RDS4685" s="170"/>
      <c r="RDT4685" s="170"/>
      <c r="RDU4685" s="170"/>
      <c r="RDV4685" s="170"/>
      <c r="RDW4685" s="170"/>
      <c r="RDX4685" s="170"/>
      <c r="RDY4685" s="170"/>
      <c r="RDZ4685" s="170"/>
      <c r="REA4685" s="170"/>
      <c r="REB4685" s="170"/>
      <c r="REC4685" s="170"/>
      <c r="RED4685" s="170"/>
      <c r="REE4685" s="170"/>
      <c r="REF4685" s="170"/>
      <c r="REG4685" s="170"/>
      <c r="REH4685" s="170"/>
      <c r="REI4685" s="170"/>
      <c r="REJ4685" s="170"/>
      <c r="REK4685" s="170"/>
      <c r="REL4685" s="170"/>
      <c r="REM4685" s="170"/>
      <c r="REN4685" s="170"/>
      <c r="REO4685" s="170"/>
      <c r="REP4685" s="170"/>
      <c r="REQ4685" s="170"/>
      <c r="RER4685" s="170"/>
      <c r="RES4685" s="170"/>
      <c r="RET4685" s="170"/>
      <c r="REU4685" s="170"/>
      <c r="REV4685" s="170"/>
      <c r="REW4685" s="170"/>
      <c r="REX4685" s="170"/>
      <c r="REY4685" s="170"/>
      <c r="REZ4685" s="170"/>
      <c r="RFA4685" s="170"/>
      <c r="RFB4685" s="170"/>
      <c r="RFC4685" s="170"/>
      <c r="RFD4685" s="170"/>
      <c r="RFE4685" s="170"/>
      <c r="RFF4685" s="170"/>
      <c r="RFG4685" s="170"/>
      <c r="RFH4685" s="170"/>
      <c r="RFI4685" s="170"/>
      <c r="RFJ4685" s="170"/>
      <c r="RFK4685" s="170"/>
      <c r="RFL4685" s="170"/>
      <c r="RFM4685" s="170"/>
      <c r="RFN4685" s="170"/>
      <c r="RFO4685" s="170"/>
      <c r="RFP4685" s="170"/>
      <c r="RFQ4685" s="170"/>
      <c r="RFR4685" s="170"/>
      <c r="RFS4685" s="170"/>
      <c r="RFT4685" s="170"/>
      <c r="RFU4685" s="170"/>
      <c r="RFV4685" s="170"/>
      <c r="RFW4685" s="170"/>
      <c r="RFX4685" s="170"/>
      <c r="RFY4685" s="170"/>
      <c r="RFZ4685" s="170"/>
      <c r="RGA4685" s="170"/>
      <c r="RGB4685" s="170"/>
      <c r="RGC4685" s="170"/>
      <c r="RGD4685" s="170"/>
      <c r="RGE4685" s="170"/>
      <c r="RGF4685" s="170"/>
      <c r="RGG4685" s="170"/>
      <c r="RGH4685" s="170"/>
      <c r="RGI4685" s="170"/>
      <c r="RGJ4685" s="170"/>
      <c r="RGK4685" s="170"/>
      <c r="RGL4685" s="170"/>
      <c r="RGM4685" s="170"/>
      <c r="RGN4685" s="170"/>
      <c r="RGO4685" s="170"/>
      <c r="RGP4685" s="170"/>
      <c r="RGQ4685" s="170"/>
      <c r="RGR4685" s="170"/>
      <c r="RGS4685" s="170"/>
      <c r="RGT4685" s="170"/>
      <c r="RGU4685" s="170"/>
      <c r="RGV4685" s="170"/>
      <c r="RGW4685" s="170"/>
      <c r="RGX4685" s="170"/>
      <c r="RGY4685" s="170"/>
      <c r="RGZ4685" s="170"/>
      <c r="RHA4685" s="170"/>
      <c r="RHB4685" s="170"/>
      <c r="RHC4685" s="170"/>
      <c r="RHD4685" s="170"/>
      <c r="RHE4685" s="170"/>
      <c r="RHF4685" s="170"/>
      <c r="RHG4685" s="170"/>
      <c r="RHH4685" s="170"/>
      <c r="RHI4685" s="170"/>
      <c r="RHJ4685" s="170"/>
      <c r="RHK4685" s="170"/>
      <c r="RHL4685" s="170"/>
      <c r="RHM4685" s="170"/>
      <c r="RHN4685" s="170"/>
      <c r="RHO4685" s="170"/>
      <c r="RHP4685" s="170"/>
      <c r="RHQ4685" s="170"/>
      <c r="RHR4685" s="170"/>
      <c r="RHS4685" s="170"/>
      <c r="RHT4685" s="170"/>
      <c r="RHU4685" s="170"/>
      <c r="RHV4685" s="170"/>
      <c r="RHW4685" s="170"/>
      <c r="RHX4685" s="170"/>
      <c r="RHY4685" s="170"/>
      <c r="RHZ4685" s="170"/>
      <c r="RIA4685" s="170"/>
      <c r="RIB4685" s="170"/>
      <c r="RIC4685" s="170"/>
      <c r="RID4685" s="170"/>
      <c r="RIE4685" s="170"/>
      <c r="RIF4685" s="170"/>
      <c r="RIG4685" s="170"/>
      <c r="RIH4685" s="170"/>
      <c r="RII4685" s="170"/>
      <c r="RIJ4685" s="170"/>
      <c r="RIK4685" s="170"/>
      <c r="RIL4685" s="170"/>
      <c r="RIM4685" s="170"/>
      <c r="RIN4685" s="170"/>
      <c r="RIO4685" s="170"/>
      <c r="RIP4685" s="170"/>
      <c r="RIQ4685" s="170"/>
      <c r="RIR4685" s="170"/>
      <c r="RIS4685" s="170"/>
      <c r="RIT4685" s="170"/>
      <c r="RIU4685" s="170"/>
      <c r="RIV4685" s="170"/>
      <c r="RIW4685" s="170"/>
      <c r="RIX4685" s="170"/>
      <c r="RIY4685" s="170"/>
      <c r="RIZ4685" s="170"/>
      <c r="RJA4685" s="170"/>
      <c r="RJB4685" s="170"/>
      <c r="RJC4685" s="170"/>
      <c r="RJD4685" s="170"/>
      <c r="RJE4685" s="170"/>
      <c r="RJF4685" s="170"/>
      <c r="RJG4685" s="170"/>
      <c r="RJH4685" s="170"/>
      <c r="RJI4685" s="170"/>
      <c r="RJJ4685" s="170"/>
      <c r="RJK4685" s="170"/>
      <c r="RJL4685" s="170"/>
      <c r="RJM4685" s="170"/>
      <c r="RJN4685" s="170"/>
      <c r="RJO4685" s="170"/>
      <c r="RJP4685" s="170"/>
      <c r="RJQ4685" s="170"/>
      <c r="RJR4685" s="170"/>
      <c r="RJS4685" s="170"/>
      <c r="RJT4685" s="170"/>
      <c r="RJU4685" s="170"/>
      <c r="RJV4685" s="170"/>
      <c r="RJW4685" s="170"/>
      <c r="RJX4685" s="170"/>
      <c r="RJY4685" s="170"/>
      <c r="RJZ4685" s="170"/>
      <c r="RKA4685" s="170"/>
      <c r="RKB4685" s="170"/>
      <c r="RKC4685" s="170"/>
      <c r="RKD4685" s="170"/>
      <c r="RKE4685" s="170"/>
      <c r="RKF4685" s="170"/>
      <c r="RKG4685" s="170"/>
      <c r="RKH4685" s="170"/>
      <c r="RKI4685" s="170"/>
      <c r="RKJ4685" s="170"/>
      <c r="RKK4685" s="170"/>
      <c r="RKL4685" s="170"/>
      <c r="RKM4685" s="170"/>
      <c r="RKN4685" s="170"/>
      <c r="RKO4685" s="170"/>
      <c r="RKP4685" s="170"/>
      <c r="RKQ4685" s="170"/>
      <c r="RKR4685" s="170"/>
      <c r="RKS4685" s="170"/>
      <c r="RKT4685" s="170"/>
      <c r="RKU4685" s="170"/>
      <c r="RKV4685" s="170"/>
      <c r="RKW4685" s="170"/>
      <c r="RKX4685" s="170"/>
      <c r="RKY4685" s="170"/>
      <c r="RKZ4685" s="170"/>
      <c r="RLA4685" s="170"/>
      <c r="RLB4685" s="170"/>
      <c r="RLC4685" s="170"/>
      <c r="RLD4685" s="170"/>
      <c r="RLE4685" s="170"/>
      <c r="RLF4685" s="170"/>
      <c r="RLG4685" s="170"/>
      <c r="RLH4685" s="170"/>
      <c r="RLI4685" s="170"/>
      <c r="RLJ4685" s="170"/>
      <c r="RLK4685" s="170"/>
      <c r="RLL4685" s="170"/>
      <c r="RLM4685" s="170"/>
      <c r="RLN4685" s="170"/>
      <c r="RLO4685" s="170"/>
      <c r="RLP4685" s="170"/>
      <c r="RLQ4685" s="170"/>
      <c r="RLR4685" s="170"/>
      <c r="RLS4685" s="170"/>
      <c r="RLT4685" s="170"/>
      <c r="RLU4685" s="170"/>
      <c r="RLV4685" s="170"/>
      <c r="RLW4685" s="170"/>
      <c r="RLX4685" s="170"/>
      <c r="RLY4685" s="170"/>
      <c r="RLZ4685" s="170"/>
      <c r="RMA4685" s="170"/>
      <c r="RMB4685" s="170"/>
      <c r="RMC4685" s="170"/>
      <c r="RMD4685" s="170"/>
      <c r="RME4685" s="170"/>
      <c r="RMF4685" s="170"/>
      <c r="RMG4685" s="170"/>
      <c r="RMH4685" s="170"/>
      <c r="RMI4685" s="170"/>
      <c r="RMJ4685" s="170"/>
      <c r="RMK4685" s="170"/>
      <c r="RML4685" s="170"/>
      <c r="RMM4685" s="170"/>
      <c r="RMN4685" s="170"/>
      <c r="RMO4685" s="170"/>
      <c r="RMP4685" s="170"/>
      <c r="RMQ4685" s="170"/>
      <c r="RMR4685" s="170"/>
      <c r="RMS4685" s="170"/>
      <c r="RMT4685" s="170"/>
      <c r="RMU4685" s="170"/>
      <c r="RMV4685" s="170"/>
      <c r="RMW4685" s="170"/>
      <c r="RMX4685" s="170"/>
      <c r="RMY4685" s="170"/>
      <c r="RMZ4685" s="170"/>
      <c r="RNA4685" s="170"/>
      <c r="RNB4685" s="170"/>
      <c r="RNC4685" s="170"/>
      <c r="RND4685" s="170"/>
      <c r="RNE4685" s="170"/>
      <c r="RNF4685" s="170"/>
      <c r="RNG4685" s="170"/>
      <c r="RNH4685" s="170"/>
      <c r="RNI4685" s="170"/>
      <c r="RNJ4685" s="170"/>
      <c r="RNK4685" s="170"/>
      <c r="RNL4685" s="170"/>
      <c r="RNM4685" s="170"/>
      <c r="RNN4685" s="170"/>
      <c r="RNO4685" s="170"/>
      <c r="RNP4685" s="170"/>
      <c r="RNQ4685" s="170"/>
      <c r="RNR4685" s="170"/>
      <c r="RNS4685" s="170"/>
      <c r="RNT4685" s="170"/>
      <c r="RNU4685" s="170"/>
      <c r="RNV4685" s="170"/>
      <c r="RNW4685" s="170"/>
      <c r="RNX4685" s="170"/>
      <c r="RNY4685" s="170"/>
      <c r="RNZ4685" s="170"/>
      <c r="ROA4685" s="170"/>
      <c r="ROB4685" s="170"/>
      <c r="ROC4685" s="170"/>
      <c r="ROD4685" s="170"/>
      <c r="ROE4685" s="170"/>
      <c r="ROF4685" s="170"/>
      <c r="ROG4685" s="170"/>
      <c r="ROH4685" s="170"/>
      <c r="ROI4685" s="170"/>
      <c r="ROJ4685" s="170"/>
      <c r="ROK4685" s="170"/>
      <c r="ROL4685" s="170"/>
      <c r="ROM4685" s="170"/>
      <c r="RON4685" s="170"/>
      <c r="ROO4685" s="170"/>
      <c r="ROP4685" s="170"/>
      <c r="ROQ4685" s="170"/>
      <c r="ROR4685" s="170"/>
      <c r="ROS4685" s="170"/>
      <c r="ROT4685" s="170"/>
      <c r="ROU4685" s="170"/>
      <c r="ROV4685" s="170"/>
      <c r="ROW4685" s="170"/>
      <c r="ROX4685" s="170"/>
      <c r="ROY4685" s="170"/>
      <c r="ROZ4685" s="170"/>
      <c r="RPA4685" s="170"/>
      <c r="RPB4685" s="170"/>
      <c r="RPC4685" s="170"/>
      <c r="RPD4685" s="170"/>
      <c r="RPE4685" s="170"/>
      <c r="RPF4685" s="170"/>
      <c r="RPG4685" s="170"/>
      <c r="RPH4685" s="170"/>
      <c r="RPI4685" s="170"/>
      <c r="RPJ4685" s="170"/>
      <c r="RPK4685" s="170"/>
      <c r="RPL4685" s="170"/>
      <c r="RPM4685" s="170"/>
      <c r="RPN4685" s="170"/>
      <c r="RPO4685" s="170"/>
      <c r="RPP4685" s="170"/>
      <c r="RPQ4685" s="170"/>
      <c r="RPR4685" s="170"/>
      <c r="RPS4685" s="170"/>
      <c r="RPT4685" s="170"/>
      <c r="RPU4685" s="170"/>
      <c r="RPV4685" s="170"/>
      <c r="RPW4685" s="170"/>
      <c r="RPX4685" s="170"/>
      <c r="RPY4685" s="170"/>
      <c r="RPZ4685" s="170"/>
      <c r="RQA4685" s="170"/>
      <c r="RQB4685" s="170"/>
      <c r="RQC4685" s="170"/>
      <c r="RQD4685" s="170"/>
      <c r="RQE4685" s="170"/>
      <c r="RQF4685" s="170"/>
      <c r="RQG4685" s="170"/>
      <c r="RQH4685" s="170"/>
      <c r="RQI4685" s="170"/>
      <c r="RQJ4685" s="170"/>
      <c r="RQK4685" s="170"/>
      <c r="RQL4685" s="170"/>
      <c r="RQM4685" s="170"/>
      <c r="RQN4685" s="170"/>
      <c r="RQO4685" s="170"/>
      <c r="RQP4685" s="170"/>
      <c r="RQQ4685" s="170"/>
      <c r="RQR4685" s="170"/>
      <c r="RQS4685" s="170"/>
      <c r="RQT4685" s="170"/>
      <c r="RQU4685" s="170"/>
      <c r="RQV4685" s="170"/>
      <c r="RQW4685" s="170"/>
      <c r="RQX4685" s="170"/>
      <c r="RQY4685" s="170"/>
      <c r="RQZ4685" s="170"/>
      <c r="RRA4685" s="170"/>
      <c r="RRB4685" s="170"/>
      <c r="RRC4685" s="170"/>
      <c r="RRD4685" s="170"/>
      <c r="RRE4685" s="170"/>
      <c r="RRF4685" s="170"/>
      <c r="RRG4685" s="170"/>
      <c r="RRH4685" s="170"/>
      <c r="RRI4685" s="170"/>
      <c r="RRJ4685" s="170"/>
      <c r="RRK4685" s="170"/>
      <c r="RRL4685" s="170"/>
      <c r="RRM4685" s="170"/>
      <c r="RRN4685" s="170"/>
      <c r="RRO4685" s="170"/>
      <c r="RRP4685" s="170"/>
      <c r="RRQ4685" s="170"/>
      <c r="RRR4685" s="170"/>
      <c r="RRS4685" s="170"/>
      <c r="RRT4685" s="170"/>
      <c r="RRU4685" s="170"/>
      <c r="RRV4685" s="170"/>
      <c r="RRW4685" s="170"/>
      <c r="RRX4685" s="170"/>
      <c r="RRY4685" s="170"/>
      <c r="RRZ4685" s="170"/>
      <c r="RSA4685" s="170"/>
      <c r="RSB4685" s="170"/>
      <c r="RSC4685" s="170"/>
      <c r="RSD4685" s="170"/>
      <c r="RSE4685" s="170"/>
      <c r="RSF4685" s="170"/>
      <c r="RSG4685" s="170"/>
      <c r="RSH4685" s="170"/>
      <c r="RSI4685" s="170"/>
      <c r="RSJ4685" s="170"/>
      <c r="RSK4685" s="170"/>
      <c r="RSL4685" s="170"/>
      <c r="RSM4685" s="170"/>
      <c r="RSN4685" s="170"/>
      <c r="RSO4685" s="170"/>
      <c r="RSP4685" s="170"/>
      <c r="RSQ4685" s="170"/>
      <c r="RSR4685" s="170"/>
      <c r="RSS4685" s="170"/>
      <c r="RST4685" s="170"/>
      <c r="RSU4685" s="170"/>
      <c r="RSV4685" s="170"/>
      <c r="RSW4685" s="170"/>
      <c r="RSX4685" s="170"/>
      <c r="RSY4685" s="170"/>
      <c r="RSZ4685" s="170"/>
      <c r="RTA4685" s="170"/>
      <c r="RTB4685" s="170"/>
      <c r="RTC4685" s="170"/>
      <c r="RTD4685" s="170"/>
      <c r="RTE4685" s="170"/>
      <c r="RTF4685" s="170"/>
      <c r="RTG4685" s="170"/>
      <c r="RTH4685" s="170"/>
      <c r="RTI4685" s="170"/>
      <c r="RTJ4685" s="170"/>
      <c r="RTK4685" s="170"/>
      <c r="RTL4685" s="170"/>
      <c r="RTM4685" s="170"/>
      <c r="RTN4685" s="170"/>
      <c r="RTO4685" s="170"/>
      <c r="RTP4685" s="170"/>
      <c r="RTQ4685" s="170"/>
      <c r="RTR4685" s="170"/>
      <c r="RTS4685" s="170"/>
      <c r="RTT4685" s="170"/>
      <c r="RTU4685" s="170"/>
      <c r="RTV4685" s="170"/>
      <c r="RTW4685" s="170"/>
      <c r="RTX4685" s="170"/>
      <c r="RTY4685" s="170"/>
      <c r="RTZ4685" s="170"/>
      <c r="RUA4685" s="170"/>
      <c r="RUB4685" s="170"/>
      <c r="RUC4685" s="170"/>
      <c r="RUD4685" s="170"/>
      <c r="RUE4685" s="170"/>
      <c r="RUF4685" s="170"/>
      <c r="RUG4685" s="170"/>
      <c r="RUH4685" s="170"/>
      <c r="RUI4685" s="170"/>
      <c r="RUJ4685" s="170"/>
      <c r="RUK4685" s="170"/>
      <c r="RUL4685" s="170"/>
      <c r="RUM4685" s="170"/>
      <c r="RUN4685" s="170"/>
      <c r="RUO4685" s="170"/>
      <c r="RUP4685" s="170"/>
      <c r="RUQ4685" s="170"/>
      <c r="RUR4685" s="170"/>
      <c r="RUS4685" s="170"/>
      <c r="RUT4685" s="170"/>
      <c r="RUU4685" s="170"/>
      <c r="RUV4685" s="170"/>
      <c r="RUW4685" s="170"/>
      <c r="RUX4685" s="170"/>
      <c r="RUY4685" s="170"/>
      <c r="RUZ4685" s="170"/>
      <c r="RVA4685" s="170"/>
      <c r="RVB4685" s="170"/>
      <c r="RVC4685" s="170"/>
      <c r="RVD4685" s="170"/>
      <c r="RVE4685" s="170"/>
      <c r="RVF4685" s="170"/>
      <c r="RVG4685" s="170"/>
      <c r="RVH4685" s="170"/>
      <c r="RVI4685" s="170"/>
      <c r="RVJ4685" s="170"/>
      <c r="RVK4685" s="170"/>
      <c r="RVL4685" s="170"/>
      <c r="RVM4685" s="170"/>
      <c r="RVN4685" s="170"/>
      <c r="RVO4685" s="170"/>
      <c r="RVP4685" s="170"/>
      <c r="RVQ4685" s="170"/>
      <c r="RVR4685" s="170"/>
      <c r="RVS4685" s="170"/>
      <c r="RVT4685" s="170"/>
      <c r="RVU4685" s="170"/>
      <c r="RVV4685" s="170"/>
      <c r="RVW4685" s="170"/>
      <c r="RVX4685" s="170"/>
      <c r="RVY4685" s="170"/>
      <c r="RVZ4685" s="170"/>
      <c r="RWA4685" s="170"/>
      <c r="RWB4685" s="170"/>
      <c r="RWC4685" s="170"/>
      <c r="RWD4685" s="170"/>
      <c r="RWE4685" s="170"/>
      <c r="RWF4685" s="170"/>
      <c r="RWG4685" s="170"/>
      <c r="RWH4685" s="170"/>
      <c r="RWI4685" s="170"/>
      <c r="RWJ4685" s="170"/>
      <c r="RWK4685" s="170"/>
      <c r="RWL4685" s="170"/>
      <c r="RWM4685" s="170"/>
      <c r="RWN4685" s="170"/>
      <c r="RWO4685" s="170"/>
      <c r="RWP4685" s="170"/>
      <c r="RWQ4685" s="170"/>
      <c r="RWR4685" s="170"/>
      <c r="RWS4685" s="170"/>
      <c r="RWT4685" s="170"/>
      <c r="RWU4685" s="170"/>
      <c r="RWV4685" s="170"/>
      <c r="RWW4685" s="170"/>
      <c r="RWX4685" s="170"/>
      <c r="RWY4685" s="170"/>
      <c r="RWZ4685" s="170"/>
      <c r="RXA4685" s="170"/>
      <c r="RXB4685" s="170"/>
      <c r="RXC4685" s="170"/>
      <c r="RXD4685" s="170"/>
      <c r="RXE4685" s="170"/>
      <c r="RXF4685" s="170"/>
      <c r="RXG4685" s="170"/>
      <c r="RXH4685" s="170"/>
      <c r="RXI4685" s="170"/>
      <c r="RXJ4685" s="170"/>
      <c r="RXK4685" s="170"/>
      <c r="RXL4685" s="170"/>
      <c r="RXM4685" s="170"/>
      <c r="RXN4685" s="170"/>
      <c r="RXO4685" s="170"/>
      <c r="RXP4685" s="170"/>
      <c r="RXQ4685" s="170"/>
      <c r="RXR4685" s="170"/>
      <c r="RXS4685" s="170"/>
      <c r="RXT4685" s="170"/>
      <c r="RXU4685" s="170"/>
      <c r="RXV4685" s="170"/>
      <c r="RXW4685" s="170"/>
      <c r="RXX4685" s="170"/>
      <c r="RXY4685" s="170"/>
      <c r="RXZ4685" s="170"/>
      <c r="RYA4685" s="170"/>
      <c r="RYB4685" s="170"/>
      <c r="RYC4685" s="170"/>
      <c r="RYD4685" s="170"/>
      <c r="RYE4685" s="170"/>
      <c r="RYF4685" s="170"/>
      <c r="RYG4685" s="170"/>
      <c r="RYH4685" s="170"/>
      <c r="RYI4685" s="170"/>
      <c r="RYJ4685" s="170"/>
      <c r="RYK4685" s="170"/>
      <c r="RYL4685" s="170"/>
      <c r="RYM4685" s="170"/>
      <c r="RYN4685" s="170"/>
      <c r="RYO4685" s="170"/>
      <c r="RYP4685" s="170"/>
      <c r="RYQ4685" s="170"/>
      <c r="RYR4685" s="170"/>
      <c r="RYS4685" s="170"/>
      <c r="RYT4685" s="170"/>
      <c r="RYU4685" s="170"/>
      <c r="RYV4685" s="170"/>
      <c r="RYW4685" s="170"/>
      <c r="RYX4685" s="170"/>
      <c r="RYY4685" s="170"/>
      <c r="RYZ4685" s="170"/>
      <c r="RZA4685" s="170"/>
      <c r="RZB4685" s="170"/>
      <c r="RZC4685" s="170"/>
      <c r="RZD4685" s="170"/>
      <c r="RZE4685" s="170"/>
      <c r="RZF4685" s="170"/>
      <c r="RZG4685" s="170"/>
      <c r="RZH4685" s="170"/>
      <c r="RZI4685" s="170"/>
      <c r="RZJ4685" s="170"/>
      <c r="RZK4685" s="170"/>
      <c r="RZL4685" s="170"/>
      <c r="RZM4685" s="170"/>
      <c r="RZN4685" s="170"/>
      <c r="RZO4685" s="170"/>
      <c r="RZP4685" s="170"/>
      <c r="RZQ4685" s="170"/>
      <c r="RZR4685" s="170"/>
      <c r="RZS4685" s="170"/>
      <c r="RZT4685" s="170"/>
      <c r="RZU4685" s="170"/>
      <c r="RZV4685" s="170"/>
      <c r="RZW4685" s="170"/>
      <c r="RZX4685" s="170"/>
      <c r="RZY4685" s="170"/>
      <c r="RZZ4685" s="170"/>
      <c r="SAA4685" s="170"/>
      <c r="SAB4685" s="170"/>
      <c r="SAC4685" s="170"/>
      <c r="SAD4685" s="170"/>
      <c r="SAE4685" s="170"/>
      <c r="SAF4685" s="170"/>
      <c r="SAG4685" s="170"/>
      <c r="SAH4685" s="170"/>
      <c r="SAI4685" s="170"/>
      <c r="SAJ4685" s="170"/>
      <c r="SAK4685" s="170"/>
      <c r="SAL4685" s="170"/>
      <c r="SAM4685" s="170"/>
      <c r="SAN4685" s="170"/>
      <c r="SAO4685" s="170"/>
      <c r="SAP4685" s="170"/>
      <c r="SAQ4685" s="170"/>
      <c r="SAR4685" s="170"/>
      <c r="SAS4685" s="170"/>
      <c r="SAT4685" s="170"/>
      <c r="SAU4685" s="170"/>
      <c r="SAV4685" s="170"/>
      <c r="SAW4685" s="170"/>
      <c r="SAX4685" s="170"/>
      <c r="SAY4685" s="170"/>
      <c r="SAZ4685" s="170"/>
      <c r="SBA4685" s="170"/>
      <c r="SBB4685" s="170"/>
      <c r="SBC4685" s="170"/>
      <c r="SBD4685" s="170"/>
      <c r="SBE4685" s="170"/>
      <c r="SBF4685" s="170"/>
      <c r="SBG4685" s="170"/>
      <c r="SBH4685" s="170"/>
      <c r="SBI4685" s="170"/>
      <c r="SBJ4685" s="170"/>
      <c r="SBK4685" s="170"/>
      <c r="SBL4685" s="170"/>
      <c r="SBM4685" s="170"/>
      <c r="SBN4685" s="170"/>
      <c r="SBO4685" s="170"/>
      <c r="SBP4685" s="170"/>
      <c r="SBQ4685" s="170"/>
      <c r="SBR4685" s="170"/>
      <c r="SBS4685" s="170"/>
      <c r="SBT4685" s="170"/>
      <c r="SBU4685" s="170"/>
      <c r="SBV4685" s="170"/>
      <c r="SBW4685" s="170"/>
      <c r="SBX4685" s="170"/>
      <c r="SBY4685" s="170"/>
      <c r="SBZ4685" s="170"/>
      <c r="SCA4685" s="170"/>
      <c r="SCB4685" s="170"/>
      <c r="SCC4685" s="170"/>
      <c r="SCD4685" s="170"/>
      <c r="SCE4685" s="170"/>
      <c r="SCF4685" s="170"/>
      <c r="SCG4685" s="170"/>
      <c r="SCH4685" s="170"/>
      <c r="SCI4685" s="170"/>
      <c r="SCJ4685" s="170"/>
      <c r="SCK4685" s="170"/>
      <c r="SCL4685" s="170"/>
      <c r="SCM4685" s="170"/>
      <c r="SCN4685" s="170"/>
      <c r="SCO4685" s="170"/>
      <c r="SCP4685" s="170"/>
      <c r="SCQ4685" s="170"/>
      <c r="SCR4685" s="170"/>
      <c r="SCS4685" s="170"/>
      <c r="SCT4685" s="170"/>
      <c r="SCU4685" s="170"/>
      <c r="SCV4685" s="170"/>
      <c r="SCW4685" s="170"/>
      <c r="SCX4685" s="170"/>
      <c r="SCY4685" s="170"/>
      <c r="SCZ4685" s="170"/>
      <c r="SDA4685" s="170"/>
      <c r="SDB4685" s="170"/>
      <c r="SDC4685" s="170"/>
      <c r="SDD4685" s="170"/>
      <c r="SDE4685" s="170"/>
      <c r="SDF4685" s="170"/>
      <c r="SDG4685" s="170"/>
      <c r="SDH4685" s="170"/>
      <c r="SDI4685" s="170"/>
      <c r="SDJ4685" s="170"/>
      <c r="SDK4685" s="170"/>
      <c r="SDL4685" s="170"/>
      <c r="SDM4685" s="170"/>
      <c r="SDN4685" s="170"/>
      <c r="SDO4685" s="170"/>
      <c r="SDP4685" s="170"/>
      <c r="SDQ4685" s="170"/>
      <c r="SDR4685" s="170"/>
      <c r="SDS4685" s="170"/>
      <c r="SDT4685" s="170"/>
      <c r="SDU4685" s="170"/>
      <c r="SDV4685" s="170"/>
      <c r="SDW4685" s="170"/>
      <c r="SDX4685" s="170"/>
      <c r="SDY4685" s="170"/>
      <c r="SDZ4685" s="170"/>
      <c r="SEA4685" s="170"/>
      <c r="SEB4685" s="170"/>
      <c r="SEC4685" s="170"/>
      <c r="SED4685" s="170"/>
      <c r="SEE4685" s="170"/>
      <c r="SEF4685" s="170"/>
      <c r="SEG4685" s="170"/>
      <c r="SEH4685" s="170"/>
      <c r="SEI4685" s="170"/>
      <c r="SEJ4685" s="170"/>
      <c r="SEK4685" s="170"/>
      <c r="SEL4685" s="170"/>
      <c r="SEM4685" s="170"/>
      <c r="SEN4685" s="170"/>
      <c r="SEO4685" s="170"/>
      <c r="SEP4685" s="170"/>
      <c r="SEQ4685" s="170"/>
      <c r="SER4685" s="170"/>
      <c r="SES4685" s="170"/>
      <c r="SET4685" s="170"/>
      <c r="SEU4685" s="170"/>
      <c r="SEV4685" s="170"/>
      <c r="SEW4685" s="170"/>
      <c r="SEX4685" s="170"/>
      <c r="SEY4685" s="170"/>
      <c r="SEZ4685" s="170"/>
      <c r="SFA4685" s="170"/>
      <c r="SFB4685" s="170"/>
      <c r="SFC4685" s="170"/>
      <c r="SFD4685" s="170"/>
      <c r="SFE4685" s="170"/>
      <c r="SFF4685" s="170"/>
      <c r="SFG4685" s="170"/>
      <c r="SFH4685" s="170"/>
      <c r="SFI4685" s="170"/>
      <c r="SFJ4685" s="170"/>
      <c r="SFK4685" s="170"/>
      <c r="SFL4685" s="170"/>
      <c r="SFM4685" s="170"/>
      <c r="SFN4685" s="170"/>
      <c r="SFO4685" s="170"/>
      <c r="SFP4685" s="170"/>
      <c r="SFQ4685" s="170"/>
      <c r="SFR4685" s="170"/>
      <c r="SFS4685" s="170"/>
      <c r="SFT4685" s="170"/>
      <c r="SFU4685" s="170"/>
      <c r="SFV4685" s="170"/>
      <c r="SFW4685" s="170"/>
      <c r="SFX4685" s="170"/>
      <c r="SFY4685" s="170"/>
      <c r="SFZ4685" s="170"/>
      <c r="SGA4685" s="170"/>
      <c r="SGB4685" s="170"/>
      <c r="SGC4685" s="170"/>
      <c r="SGD4685" s="170"/>
      <c r="SGE4685" s="170"/>
      <c r="SGF4685" s="170"/>
      <c r="SGG4685" s="170"/>
      <c r="SGH4685" s="170"/>
      <c r="SGI4685" s="170"/>
      <c r="SGJ4685" s="170"/>
      <c r="SGK4685" s="170"/>
      <c r="SGL4685" s="170"/>
      <c r="SGM4685" s="170"/>
      <c r="SGN4685" s="170"/>
      <c r="SGO4685" s="170"/>
      <c r="SGP4685" s="170"/>
      <c r="SGQ4685" s="170"/>
      <c r="SGR4685" s="170"/>
      <c r="SGS4685" s="170"/>
      <c r="SGT4685" s="170"/>
      <c r="SGU4685" s="170"/>
      <c r="SGV4685" s="170"/>
      <c r="SGW4685" s="170"/>
      <c r="SGX4685" s="170"/>
      <c r="SGY4685" s="170"/>
      <c r="SGZ4685" s="170"/>
      <c r="SHA4685" s="170"/>
      <c r="SHB4685" s="170"/>
      <c r="SHC4685" s="170"/>
      <c r="SHD4685" s="170"/>
      <c r="SHE4685" s="170"/>
      <c r="SHF4685" s="170"/>
      <c r="SHG4685" s="170"/>
      <c r="SHH4685" s="170"/>
      <c r="SHI4685" s="170"/>
      <c r="SHJ4685" s="170"/>
      <c r="SHK4685" s="170"/>
      <c r="SHL4685" s="170"/>
      <c r="SHM4685" s="170"/>
      <c r="SHN4685" s="170"/>
      <c r="SHO4685" s="170"/>
      <c r="SHP4685" s="170"/>
      <c r="SHQ4685" s="170"/>
      <c r="SHR4685" s="170"/>
      <c r="SHS4685" s="170"/>
      <c r="SHT4685" s="170"/>
      <c r="SHU4685" s="170"/>
      <c r="SHV4685" s="170"/>
      <c r="SHW4685" s="170"/>
      <c r="SHX4685" s="170"/>
      <c r="SHY4685" s="170"/>
      <c r="SHZ4685" s="170"/>
      <c r="SIA4685" s="170"/>
      <c r="SIB4685" s="170"/>
      <c r="SIC4685" s="170"/>
      <c r="SID4685" s="170"/>
      <c r="SIE4685" s="170"/>
      <c r="SIF4685" s="170"/>
      <c r="SIG4685" s="170"/>
      <c r="SIH4685" s="170"/>
      <c r="SII4685" s="170"/>
      <c r="SIJ4685" s="170"/>
      <c r="SIK4685" s="170"/>
      <c r="SIL4685" s="170"/>
      <c r="SIM4685" s="170"/>
      <c r="SIN4685" s="170"/>
      <c r="SIO4685" s="170"/>
      <c r="SIP4685" s="170"/>
      <c r="SIQ4685" s="170"/>
      <c r="SIR4685" s="170"/>
      <c r="SIS4685" s="170"/>
      <c r="SIT4685" s="170"/>
      <c r="SIU4685" s="170"/>
      <c r="SIV4685" s="170"/>
      <c r="SIW4685" s="170"/>
      <c r="SIX4685" s="170"/>
      <c r="SIY4685" s="170"/>
      <c r="SIZ4685" s="170"/>
      <c r="SJA4685" s="170"/>
      <c r="SJB4685" s="170"/>
      <c r="SJC4685" s="170"/>
      <c r="SJD4685" s="170"/>
      <c r="SJE4685" s="170"/>
      <c r="SJF4685" s="170"/>
      <c r="SJG4685" s="170"/>
      <c r="SJH4685" s="170"/>
      <c r="SJI4685" s="170"/>
      <c r="SJJ4685" s="170"/>
      <c r="SJK4685" s="170"/>
      <c r="SJL4685" s="170"/>
      <c r="SJM4685" s="170"/>
      <c r="SJN4685" s="170"/>
      <c r="SJO4685" s="170"/>
      <c r="SJP4685" s="170"/>
      <c r="SJQ4685" s="170"/>
      <c r="SJR4685" s="170"/>
      <c r="SJS4685" s="170"/>
      <c r="SJT4685" s="170"/>
      <c r="SJU4685" s="170"/>
      <c r="SJV4685" s="170"/>
      <c r="SJW4685" s="170"/>
      <c r="SJX4685" s="170"/>
      <c r="SJY4685" s="170"/>
      <c r="SJZ4685" s="170"/>
      <c r="SKA4685" s="170"/>
      <c r="SKB4685" s="170"/>
      <c r="SKC4685" s="170"/>
      <c r="SKD4685" s="170"/>
      <c r="SKE4685" s="170"/>
      <c r="SKF4685" s="170"/>
      <c r="SKG4685" s="170"/>
      <c r="SKH4685" s="170"/>
      <c r="SKI4685" s="170"/>
      <c r="SKJ4685" s="170"/>
      <c r="SKK4685" s="170"/>
      <c r="SKL4685" s="170"/>
      <c r="SKM4685" s="170"/>
      <c r="SKN4685" s="170"/>
      <c r="SKO4685" s="170"/>
      <c r="SKP4685" s="170"/>
      <c r="SKQ4685" s="170"/>
      <c r="SKR4685" s="170"/>
      <c r="SKS4685" s="170"/>
      <c r="SKT4685" s="170"/>
      <c r="SKU4685" s="170"/>
      <c r="SKV4685" s="170"/>
      <c r="SKW4685" s="170"/>
      <c r="SKX4685" s="170"/>
      <c r="SKY4685" s="170"/>
      <c r="SKZ4685" s="170"/>
      <c r="SLA4685" s="170"/>
      <c r="SLB4685" s="170"/>
      <c r="SLC4685" s="170"/>
      <c r="SLD4685" s="170"/>
      <c r="SLE4685" s="170"/>
      <c r="SLF4685" s="170"/>
      <c r="SLG4685" s="170"/>
      <c r="SLH4685" s="170"/>
      <c r="SLI4685" s="170"/>
      <c r="SLJ4685" s="170"/>
      <c r="SLK4685" s="170"/>
      <c r="SLL4685" s="170"/>
      <c r="SLM4685" s="170"/>
      <c r="SLN4685" s="170"/>
      <c r="SLO4685" s="170"/>
      <c r="SLP4685" s="170"/>
      <c r="SLQ4685" s="170"/>
      <c r="SLR4685" s="170"/>
      <c r="SLS4685" s="170"/>
      <c r="SLT4685" s="170"/>
      <c r="SLU4685" s="170"/>
      <c r="SLV4685" s="170"/>
      <c r="SLW4685" s="170"/>
      <c r="SLX4685" s="170"/>
      <c r="SLY4685" s="170"/>
      <c r="SLZ4685" s="170"/>
      <c r="SMA4685" s="170"/>
      <c r="SMB4685" s="170"/>
      <c r="SMC4685" s="170"/>
      <c r="SMD4685" s="170"/>
      <c r="SME4685" s="170"/>
      <c r="SMF4685" s="170"/>
      <c r="SMG4685" s="170"/>
      <c r="SMH4685" s="170"/>
      <c r="SMI4685" s="170"/>
      <c r="SMJ4685" s="170"/>
      <c r="SMK4685" s="170"/>
      <c r="SML4685" s="170"/>
      <c r="SMM4685" s="170"/>
      <c r="SMN4685" s="170"/>
      <c r="SMO4685" s="170"/>
      <c r="SMP4685" s="170"/>
      <c r="SMQ4685" s="170"/>
      <c r="SMR4685" s="170"/>
      <c r="SMS4685" s="170"/>
      <c r="SMT4685" s="170"/>
      <c r="SMU4685" s="170"/>
      <c r="SMV4685" s="170"/>
      <c r="SMW4685" s="170"/>
      <c r="SMX4685" s="170"/>
      <c r="SMY4685" s="170"/>
      <c r="SMZ4685" s="170"/>
      <c r="SNA4685" s="170"/>
      <c r="SNB4685" s="170"/>
      <c r="SNC4685" s="170"/>
      <c r="SND4685" s="170"/>
      <c r="SNE4685" s="170"/>
      <c r="SNF4685" s="170"/>
      <c r="SNG4685" s="170"/>
      <c r="SNH4685" s="170"/>
      <c r="SNI4685" s="170"/>
      <c r="SNJ4685" s="170"/>
      <c r="SNK4685" s="170"/>
      <c r="SNL4685" s="170"/>
      <c r="SNM4685" s="170"/>
      <c r="SNN4685" s="170"/>
      <c r="SNO4685" s="170"/>
      <c r="SNP4685" s="170"/>
      <c r="SNQ4685" s="170"/>
      <c r="SNR4685" s="170"/>
      <c r="SNS4685" s="170"/>
      <c r="SNT4685" s="170"/>
      <c r="SNU4685" s="170"/>
      <c r="SNV4685" s="170"/>
      <c r="SNW4685" s="170"/>
      <c r="SNX4685" s="170"/>
      <c r="SNY4685" s="170"/>
      <c r="SNZ4685" s="170"/>
      <c r="SOA4685" s="170"/>
      <c r="SOB4685" s="170"/>
      <c r="SOC4685" s="170"/>
      <c r="SOD4685" s="170"/>
      <c r="SOE4685" s="170"/>
      <c r="SOF4685" s="170"/>
      <c r="SOG4685" s="170"/>
      <c r="SOH4685" s="170"/>
      <c r="SOI4685" s="170"/>
      <c r="SOJ4685" s="170"/>
      <c r="SOK4685" s="170"/>
      <c r="SOL4685" s="170"/>
      <c r="SOM4685" s="170"/>
      <c r="SON4685" s="170"/>
      <c r="SOO4685" s="170"/>
      <c r="SOP4685" s="170"/>
      <c r="SOQ4685" s="170"/>
      <c r="SOR4685" s="170"/>
      <c r="SOS4685" s="170"/>
      <c r="SOT4685" s="170"/>
      <c r="SOU4685" s="170"/>
      <c r="SOV4685" s="170"/>
      <c r="SOW4685" s="170"/>
      <c r="SOX4685" s="170"/>
      <c r="SOY4685" s="170"/>
      <c r="SOZ4685" s="170"/>
      <c r="SPA4685" s="170"/>
      <c r="SPB4685" s="170"/>
      <c r="SPC4685" s="170"/>
      <c r="SPD4685" s="170"/>
      <c r="SPE4685" s="170"/>
      <c r="SPF4685" s="170"/>
      <c r="SPG4685" s="170"/>
      <c r="SPH4685" s="170"/>
      <c r="SPI4685" s="170"/>
      <c r="SPJ4685" s="170"/>
      <c r="SPK4685" s="170"/>
      <c r="SPL4685" s="170"/>
      <c r="SPM4685" s="170"/>
      <c r="SPN4685" s="170"/>
      <c r="SPO4685" s="170"/>
      <c r="SPP4685" s="170"/>
      <c r="SPQ4685" s="170"/>
      <c r="SPR4685" s="170"/>
      <c r="SPS4685" s="170"/>
      <c r="SPT4685" s="170"/>
      <c r="SPU4685" s="170"/>
      <c r="SPV4685" s="170"/>
      <c r="SPW4685" s="170"/>
      <c r="SPX4685" s="170"/>
      <c r="SPY4685" s="170"/>
      <c r="SPZ4685" s="170"/>
      <c r="SQA4685" s="170"/>
      <c r="SQB4685" s="170"/>
      <c r="SQC4685" s="170"/>
      <c r="SQD4685" s="170"/>
      <c r="SQE4685" s="170"/>
      <c r="SQF4685" s="170"/>
      <c r="SQG4685" s="170"/>
      <c r="SQH4685" s="170"/>
      <c r="SQI4685" s="170"/>
      <c r="SQJ4685" s="170"/>
      <c r="SQK4685" s="170"/>
      <c r="SQL4685" s="170"/>
      <c r="SQM4685" s="170"/>
      <c r="SQN4685" s="170"/>
      <c r="SQO4685" s="170"/>
      <c r="SQP4685" s="170"/>
      <c r="SQQ4685" s="170"/>
      <c r="SQR4685" s="170"/>
      <c r="SQS4685" s="170"/>
      <c r="SQT4685" s="170"/>
      <c r="SQU4685" s="170"/>
      <c r="SQV4685" s="170"/>
      <c r="SQW4685" s="170"/>
      <c r="SQX4685" s="170"/>
      <c r="SQY4685" s="170"/>
      <c r="SQZ4685" s="170"/>
      <c r="SRA4685" s="170"/>
      <c r="SRB4685" s="170"/>
      <c r="SRC4685" s="170"/>
      <c r="SRD4685" s="170"/>
      <c r="SRE4685" s="170"/>
      <c r="SRF4685" s="170"/>
      <c r="SRG4685" s="170"/>
      <c r="SRH4685" s="170"/>
      <c r="SRI4685" s="170"/>
      <c r="SRJ4685" s="170"/>
      <c r="SRK4685" s="170"/>
      <c r="SRL4685" s="170"/>
      <c r="SRM4685" s="170"/>
      <c r="SRN4685" s="170"/>
      <c r="SRO4685" s="170"/>
      <c r="SRP4685" s="170"/>
      <c r="SRQ4685" s="170"/>
      <c r="SRR4685" s="170"/>
      <c r="SRS4685" s="170"/>
      <c r="SRT4685" s="170"/>
      <c r="SRU4685" s="170"/>
      <c r="SRV4685" s="170"/>
      <c r="SRW4685" s="170"/>
      <c r="SRX4685" s="170"/>
      <c r="SRY4685" s="170"/>
      <c r="SRZ4685" s="170"/>
      <c r="SSA4685" s="170"/>
      <c r="SSB4685" s="170"/>
      <c r="SSC4685" s="170"/>
      <c r="SSD4685" s="170"/>
      <c r="SSE4685" s="170"/>
      <c r="SSF4685" s="170"/>
      <c r="SSG4685" s="170"/>
      <c r="SSH4685" s="170"/>
      <c r="SSI4685" s="170"/>
      <c r="SSJ4685" s="170"/>
      <c r="SSK4685" s="170"/>
      <c r="SSL4685" s="170"/>
      <c r="SSM4685" s="170"/>
      <c r="SSN4685" s="170"/>
      <c r="SSO4685" s="170"/>
      <c r="SSP4685" s="170"/>
      <c r="SSQ4685" s="170"/>
      <c r="SSR4685" s="170"/>
      <c r="SSS4685" s="170"/>
      <c r="SST4685" s="170"/>
      <c r="SSU4685" s="170"/>
      <c r="SSV4685" s="170"/>
      <c r="SSW4685" s="170"/>
      <c r="SSX4685" s="170"/>
      <c r="SSY4685" s="170"/>
      <c r="SSZ4685" s="170"/>
      <c r="STA4685" s="170"/>
      <c r="STB4685" s="170"/>
      <c r="STC4685" s="170"/>
      <c r="STD4685" s="170"/>
      <c r="STE4685" s="170"/>
      <c r="STF4685" s="170"/>
      <c r="STG4685" s="170"/>
      <c r="STH4685" s="170"/>
      <c r="STI4685" s="170"/>
      <c r="STJ4685" s="170"/>
      <c r="STK4685" s="170"/>
      <c r="STL4685" s="170"/>
      <c r="STM4685" s="170"/>
      <c r="STN4685" s="170"/>
      <c r="STO4685" s="170"/>
      <c r="STP4685" s="170"/>
      <c r="STQ4685" s="170"/>
      <c r="STR4685" s="170"/>
      <c r="STS4685" s="170"/>
      <c r="STT4685" s="170"/>
      <c r="STU4685" s="170"/>
      <c r="STV4685" s="170"/>
      <c r="STW4685" s="170"/>
      <c r="STX4685" s="170"/>
      <c r="STY4685" s="170"/>
      <c r="STZ4685" s="170"/>
      <c r="SUA4685" s="170"/>
      <c r="SUB4685" s="170"/>
      <c r="SUC4685" s="170"/>
      <c r="SUD4685" s="170"/>
      <c r="SUE4685" s="170"/>
      <c r="SUF4685" s="170"/>
      <c r="SUG4685" s="170"/>
      <c r="SUH4685" s="170"/>
      <c r="SUI4685" s="170"/>
      <c r="SUJ4685" s="170"/>
      <c r="SUK4685" s="170"/>
      <c r="SUL4685" s="170"/>
      <c r="SUM4685" s="170"/>
      <c r="SUN4685" s="170"/>
      <c r="SUO4685" s="170"/>
      <c r="SUP4685" s="170"/>
      <c r="SUQ4685" s="170"/>
      <c r="SUR4685" s="170"/>
      <c r="SUS4685" s="170"/>
      <c r="SUT4685" s="170"/>
      <c r="SUU4685" s="170"/>
      <c r="SUV4685" s="170"/>
      <c r="SUW4685" s="170"/>
      <c r="SUX4685" s="170"/>
      <c r="SUY4685" s="170"/>
      <c r="SUZ4685" s="170"/>
      <c r="SVA4685" s="170"/>
      <c r="SVB4685" s="170"/>
      <c r="SVC4685" s="170"/>
      <c r="SVD4685" s="170"/>
      <c r="SVE4685" s="170"/>
      <c r="SVF4685" s="170"/>
      <c r="SVG4685" s="170"/>
      <c r="SVH4685" s="170"/>
      <c r="SVI4685" s="170"/>
      <c r="SVJ4685" s="170"/>
      <c r="SVK4685" s="170"/>
      <c r="SVL4685" s="170"/>
      <c r="SVM4685" s="170"/>
      <c r="SVN4685" s="170"/>
      <c r="SVO4685" s="170"/>
      <c r="SVP4685" s="170"/>
      <c r="SVQ4685" s="170"/>
      <c r="SVR4685" s="170"/>
      <c r="SVS4685" s="170"/>
      <c r="SVT4685" s="170"/>
      <c r="SVU4685" s="170"/>
      <c r="SVV4685" s="170"/>
      <c r="SVW4685" s="170"/>
      <c r="SVX4685" s="170"/>
      <c r="SVY4685" s="170"/>
      <c r="SVZ4685" s="170"/>
      <c r="SWA4685" s="170"/>
      <c r="SWB4685" s="170"/>
      <c r="SWC4685" s="170"/>
      <c r="SWD4685" s="170"/>
      <c r="SWE4685" s="170"/>
      <c r="SWF4685" s="170"/>
      <c r="SWG4685" s="170"/>
      <c r="SWH4685" s="170"/>
      <c r="SWI4685" s="170"/>
      <c r="SWJ4685" s="170"/>
      <c r="SWK4685" s="170"/>
      <c r="SWL4685" s="170"/>
      <c r="SWM4685" s="170"/>
      <c r="SWN4685" s="170"/>
      <c r="SWO4685" s="170"/>
      <c r="SWP4685" s="170"/>
      <c r="SWQ4685" s="170"/>
      <c r="SWR4685" s="170"/>
      <c r="SWS4685" s="170"/>
      <c r="SWT4685" s="170"/>
      <c r="SWU4685" s="170"/>
      <c r="SWV4685" s="170"/>
      <c r="SWW4685" s="170"/>
      <c r="SWX4685" s="170"/>
      <c r="SWY4685" s="170"/>
      <c r="SWZ4685" s="170"/>
      <c r="SXA4685" s="170"/>
      <c r="SXB4685" s="170"/>
      <c r="SXC4685" s="170"/>
      <c r="SXD4685" s="170"/>
      <c r="SXE4685" s="170"/>
      <c r="SXF4685" s="170"/>
      <c r="SXG4685" s="170"/>
      <c r="SXH4685" s="170"/>
      <c r="SXI4685" s="170"/>
      <c r="SXJ4685" s="170"/>
      <c r="SXK4685" s="170"/>
      <c r="SXL4685" s="170"/>
      <c r="SXM4685" s="170"/>
      <c r="SXN4685" s="170"/>
      <c r="SXO4685" s="170"/>
      <c r="SXP4685" s="170"/>
      <c r="SXQ4685" s="170"/>
      <c r="SXR4685" s="170"/>
      <c r="SXS4685" s="170"/>
      <c r="SXT4685" s="170"/>
      <c r="SXU4685" s="170"/>
      <c r="SXV4685" s="170"/>
      <c r="SXW4685" s="170"/>
      <c r="SXX4685" s="170"/>
      <c r="SXY4685" s="170"/>
      <c r="SXZ4685" s="170"/>
      <c r="SYA4685" s="170"/>
      <c r="SYB4685" s="170"/>
      <c r="SYC4685" s="170"/>
      <c r="SYD4685" s="170"/>
      <c r="SYE4685" s="170"/>
      <c r="SYF4685" s="170"/>
      <c r="SYG4685" s="170"/>
      <c r="SYH4685" s="170"/>
      <c r="SYI4685" s="170"/>
      <c r="SYJ4685" s="170"/>
      <c r="SYK4685" s="170"/>
      <c r="SYL4685" s="170"/>
      <c r="SYM4685" s="170"/>
      <c r="SYN4685" s="170"/>
      <c r="SYO4685" s="170"/>
      <c r="SYP4685" s="170"/>
      <c r="SYQ4685" s="170"/>
      <c r="SYR4685" s="170"/>
      <c r="SYS4685" s="170"/>
      <c r="SYT4685" s="170"/>
      <c r="SYU4685" s="170"/>
      <c r="SYV4685" s="170"/>
      <c r="SYW4685" s="170"/>
      <c r="SYX4685" s="170"/>
      <c r="SYY4685" s="170"/>
      <c r="SYZ4685" s="170"/>
      <c r="SZA4685" s="170"/>
      <c r="SZB4685" s="170"/>
      <c r="SZC4685" s="170"/>
      <c r="SZD4685" s="170"/>
      <c r="SZE4685" s="170"/>
      <c r="SZF4685" s="170"/>
      <c r="SZG4685" s="170"/>
      <c r="SZH4685" s="170"/>
      <c r="SZI4685" s="170"/>
      <c r="SZJ4685" s="170"/>
      <c r="SZK4685" s="170"/>
      <c r="SZL4685" s="170"/>
      <c r="SZM4685" s="170"/>
      <c r="SZN4685" s="170"/>
      <c r="SZO4685" s="170"/>
      <c r="SZP4685" s="170"/>
      <c r="SZQ4685" s="170"/>
      <c r="SZR4685" s="170"/>
      <c r="SZS4685" s="170"/>
      <c r="SZT4685" s="170"/>
      <c r="SZU4685" s="170"/>
      <c r="SZV4685" s="170"/>
      <c r="SZW4685" s="170"/>
      <c r="SZX4685" s="170"/>
      <c r="SZY4685" s="170"/>
      <c r="SZZ4685" s="170"/>
      <c r="TAA4685" s="170"/>
      <c r="TAB4685" s="170"/>
      <c r="TAC4685" s="170"/>
      <c r="TAD4685" s="170"/>
      <c r="TAE4685" s="170"/>
      <c r="TAF4685" s="170"/>
      <c r="TAG4685" s="170"/>
      <c r="TAH4685" s="170"/>
      <c r="TAI4685" s="170"/>
      <c r="TAJ4685" s="170"/>
      <c r="TAK4685" s="170"/>
      <c r="TAL4685" s="170"/>
      <c r="TAM4685" s="170"/>
      <c r="TAN4685" s="170"/>
      <c r="TAO4685" s="170"/>
      <c r="TAP4685" s="170"/>
      <c r="TAQ4685" s="170"/>
      <c r="TAR4685" s="170"/>
      <c r="TAS4685" s="170"/>
      <c r="TAT4685" s="170"/>
      <c r="TAU4685" s="170"/>
      <c r="TAV4685" s="170"/>
      <c r="TAW4685" s="170"/>
      <c r="TAX4685" s="170"/>
      <c r="TAY4685" s="170"/>
      <c r="TAZ4685" s="170"/>
      <c r="TBA4685" s="170"/>
      <c r="TBB4685" s="170"/>
      <c r="TBC4685" s="170"/>
      <c r="TBD4685" s="170"/>
      <c r="TBE4685" s="170"/>
      <c r="TBF4685" s="170"/>
      <c r="TBG4685" s="170"/>
      <c r="TBH4685" s="170"/>
      <c r="TBI4685" s="170"/>
      <c r="TBJ4685" s="170"/>
      <c r="TBK4685" s="170"/>
      <c r="TBL4685" s="170"/>
      <c r="TBM4685" s="170"/>
      <c r="TBN4685" s="170"/>
      <c r="TBO4685" s="170"/>
      <c r="TBP4685" s="170"/>
      <c r="TBQ4685" s="170"/>
      <c r="TBR4685" s="170"/>
      <c r="TBS4685" s="170"/>
      <c r="TBT4685" s="170"/>
      <c r="TBU4685" s="170"/>
      <c r="TBV4685" s="170"/>
      <c r="TBW4685" s="170"/>
      <c r="TBX4685" s="170"/>
      <c r="TBY4685" s="170"/>
      <c r="TBZ4685" s="170"/>
      <c r="TCA4685" s="170"/>
      <c r="TCB4685" s="170"/>
      <c r="TCC4685" s="170"/>
      <c r="TCD4685" s="170"/>
      <c r="TCE4685" s="170"/>
      <c r="TCF4685" s="170"/>
      <c r="TCG4685" s="170"/>
      <c r="TCH4685" s="170"/>
      <c r="TCI4685" s="170"/>
      <c r="TCJ4685" s="170"/>
      <c r="TCK4685" s="170"/>
      <c r="TCL4685" s="170"/>
      <c r="TCM4685" s="170"/>
      <c r="TCN4685" s="170"/>
      <c r="TCO4685" s="170"/>
      <c r="TCP4685" s="170"/>
      <c r="TCQ4685" s="170"/>
      <c r="TCR4685" s="170"/>
      <c r="TCS4685" s="170"/>
      <c r="TCT4685" s="170"/>
      <c r="TCU4685" s="170"/>
      <c r="TCV4685" s="170"/>
      <c r="TCW4685" s="170"/>
      <c r="TCX4685" s="170"/>
      <c r="TCY4685" s="170"/>
      <c r="TCZ4685" s="170"/>
      <c r="TDA4685" s="170"/>
      <c r="TDB4685" s="170"/>
      <c r="TDC4685" s="170"/>
      <c r="TDD4685" s="170"/>
      <c r="TDE4685" s="170"/>
      <c r="TDF4685" s="170"/>
      <c r="TDG4685" s="170"/>
      <c r="TDH4685" s="170"/>
      <c r="TDI4685" s="170"/>
      <c r="TDJ4685" s="170"/>
      <c r="TDK4685" s="170"/>
      <c r="TDL4685" s="170"/>
      <c r="TDM4685" s="170"/>
      <c r="TDN4685" s="170"/>
      <c r="TDO4685" s="170"/>
      <c r="TDP4685" s="170"/>
      <c r="TDQ4685" s="170"/>
      <c r="TDR4685" s="170"/>
      <c r="TDS4685" s="170"/>
      <c r="TDT4685" s="170"/>
      <c r="TDU4685" s="170"/>
      <c r="TDV4685" s="170"/>
      <c r="TDW4685" s="170"/>
      <c r="TDX4685" s="170"/>
      <c r="TDY4685" s="170"/>
      <c r="TDZ4685" s="170"/>
      <c r="TEA4685" s="170"/>
      <c r="TEB4685" s="170"/>
      <c r="TEC4685" s="170"/>
      <c r="TED4685" s="170"/>
      <c r="TEE4685" s="170"/>
      <c r="TEF4685" s="170"/>
      <c r="TEG4685" s="170"/>
      <c r="TEH4685" s="170"/>
      <c r="TEI4685" s="170"/>
      <c r="TEJ4685" s="170"/>
      <c r="TEK4685" s="170"/>
      <c r="TEL4685" s="170"/>
      <c r="TEM4685" s="170"/>
      <c r="TEN4685" s="170"/>
      <c r="TEO4685" s="170"/>
      <c r="TEP4685" s="170"/>
      <c r="TEQ4685" s="170"/>
      <c r="TER4685" s="170"/>
      <c r="TES4685" s="170"/>
      <c r="TET4685" s="170"/>
      <c r="TEU4685" s="170"/>
      <c r="TEV4685" s="170"/>
      <c r="TEW4685" s="170"/>
      <c r="TEX4685" s="170"/>
      <c r="TEY4685" s="170"/>
      <c r="TEZ4685" s="170"/>
      <c r="TFA4685" s="170"/>
      <c r="TFB4685" s="170"/>
      <c r="TFC4685" s="170"/>
      <c r="TFD4685" s="170"/>
      <c r="TFE4685" s="170"/>
      <c r="TFF4685" s="170"/>
      <c r="TFG4685" s="170"/>
      <c r="TFH4685" s="170"/>
      <c r="TFI4685" s="170"/>
      <c r="TFJ4685" s="170"/>
      <c r="TFK4685" s="170"/>
      <c r="TFL4685" s="170"/>
      <c r="TFM4685" s="170"/>
      <c r="TFN4685" s="170"/>
      <c r="TFO4685" s="170"/>
      <c r="TFP4685" s="170"/>
      <c r="TFQ4685" s="170"/>
      <c r="TFR4685" s="170"/>
      <c r="TFS4685" s="170"/>
      <c r="TFT4685" s="170"/>
      <c r="TFU4685" s="170"/>
      <c r="TFV4685" s="170"/>
      <c r="TFW4685" s="170"/>
      <c r="TFX4685" s="170"/>
      <c r="TFY4685" s="170"/>
      <c r="TFZ4685" s="170"/>
      <c r="TGA4685" s="170"/>
      <c r="TGB4685" s="170"/>
      <c r="TGC4685" s="170"/>
      <c r="TGD4685" s="170"/>
      <c r="TGE4685" s="170"/>
      <c r="TGF4685" s="170"/>
      <c r="TGG4685" s="170"/>
      <c r="TGH4685" s="170"/>
      <c r="TGI4685" s="170"/>
      <c r="TGJ4685" s="170"/>
      <c r="TGK4685" s="170"/>
      <c r="TGL4685" s="170"/>
      <c r="TGM4685" s="170"/>
      <c r="TGN4685" s="170"/>
      <c r="TGO4685" s="170"/>
      <c r="TGP4685" s="170"/>
      <c r="TGQ4685" s="170"/>
      <c r="TGR4685" s="170"/>
      <c r="TGS4685" s="170"/>
      <c r="TGT4685" s="170"/>
      <c r="TGU4685" s="170"/>
      <c r="TGV4685" s="170"/>
      <c r="TGW4685" s="170"/>
      <c r="TGX4685" s="170"/>
      <c r="TGY4685" s="170"/>
      <c r="TGZ4685" s="170"/>
      <c r="THA4685" s="170"/>
      <c r="THB4685" s="170"/>
      <c r="THC4685" s="170"/>
      <c r="THD4685" s="170"/>
      <c r="THE4685" s="170"/>
      <c r="THF4685" s="170"/>
      <c r="THG4685" s="170"/>
      <c r="THH4685" s="170"/>
      <c r="THI4685" s="170"/>
      <c r="THJ4685" s="170"/>
      <c r="THK4685" s="170"/>
      <c r="THL4685" s="170"/>
      <c r="THM4685" s="170"/>
      <c r="THN4685" s="170"/>
      <c r="THO4685" s="170"/>
      <c r="THP4685" s="170"/>
      <c r="THQ4685" s="170"/>
      <c r="THR4685" s="170"/>
      <c r="THS4685" s="170"/>
      <c r="THT4685" s="170"/>
      <c r="THU4685" s="170"/>
      <c r="THV4685" s="170"/>
      <c r="THW4685" s="170"/>
      <c r="THX4685" s="170"/>
      <c r="THY4685" s="170"/>
      <c r="THZ4685" s="170"/>
      <c r="TIA4685" s="170"/>
      <c r="TIB4685" s="170"/>
      <c r="TIC4685" s="170"/>
      <c r="TID4685" s="170"/>
      <c r="TIE4685" s="170"/>
      <c r="TIF4685" s="170"/>
      <c r="TIG4685" s="170"/>
      <c r="TIH4685" s="170"/>
      <c r="TII4685" s="170"/>
      <c r="TIJ4685" s="170"/>
      <c r="TIK4685" s="170"/>
      <c r="TIL4685" s="170"/>
      <c r="TIM4685" s="170"/>
      <c r="TIN4685" s="170"/>
      <c r="TIO4685" s="170"/>
      <c r="TIP4685" s="170"/>
      <c r="TIQ4685" s="170"/>
      <c r="TIR4685" s="170"/>
      <c r="TIS4685" s="170"/>
      <c r="TIT4685" s="170"/>
      <c r="TIU4685" s="170"/>
      <c r="TIV4685" s="170"/>
      <c r="TIW4685" s="170"/>
      <c r="TIX4685" s="170"/>
      <c r="TIY4685" s="170"/>
      <c r="TIZ4685" s="170"/>
      <c r="TJA4685" s="170"/>
      <c r="TJB4685" s="170"/>
      <c r="TJC4685" s="170"/>
      <c r="TJD4685" s="170"/>
      <c r="TJE4685" s="170"/>
      <c r="TJF4685" s="170"/>
      <c r="TJG4685" s="170"/>
      <c r="TJH4685" s="170"/>
      <c r="TJI4685" s="170"/>
      <c r="TJJ4685" s="170"/>
      <c r="TJK4685" s="170"/>
      <c r="TJL4685" s="170"/>
      <c r="TJM4685" s="170"/>
      <c r="TJN4685" s="170"/>
      <c r="TJO4685" s="170"/>
      <c r="TJP4685" s="170"/>
      <c r="TJQ4685" s="170"/>
      <c r="TJR4685" s="170"/>
      <c r="TJS4685" s="170"/>
      <c r="TJT4685" s="170"/>
      <c r="TJU4685" s="170"/>
      <c r="TJV4685" s="170"/>
      <c r="TJW4685" s="170"/>
      <c r="TJX4685" s="170"/>
      <c r="TJY4685" s="170"/>
      <c r="TJZ4685" s="170"/>
      <c r="TKA4685" s="170"/>
      <c r="TKB4685" s="170"/>
      <c r="TKC4685" s="170"/>
      <c r="TKD4685" s="170"/>
      <c r="TKE4685" s="170"/>
      <c r="TKF4685" s="170"/>
      <c r="TKG4685" s="170"/>
      <c r="TKH4685" s="170"/>
      <c r="TKI4685" s="170"/>
      <c r="TKJ4685" s="170"/>
      <c r="TKK4685" s="170"/>
      <c r="TKL4685" s="170"/>
      <c r="TKM4685" s="170"/>
      <c r="TKN4685" s="170"/>
      <c r="TKO4685" s="170"/>
      <c r="TKP4685" s="170"/>
      <c r="TKQ4685" s="170"/>
      <c r="TKR4685" s="170"/>
      <c r="TKS4685" s="170"/>
      <c r="TKT4685" s="170"/>
      <c r="TKU4685" s="170"/>
      <c r="TKV4685" s="170"/>
      <c r="TKW4685" s="170"/>
      <c r="TKX4685" s="170"/>
      <c r="TKY4685" s="170"/>
      <c r="TKZ4685" s="170"/>
      <c r="TLA4685" s="170"/>
      <c r="TLB4685" s="170"/>
      <c r="TLC4685" s="170"/>
      <c r="TLD4685" s="170"/>
      <c r="TLE4685" s="170"/>
      <c r="TLF4685" s="170"/>
      <c r="TLG4685" s="170"/>
      <c r="TLH4685" s="170"/>
      <c r="TLI4685" s="170"/>
      <c r="TLJ4685" s="170"/>
      <c r="TLK4685" s="170"/>
      <c r="TLL4685" s="170"/>
      <c r="TLM4685" s="170"/>
      <c r="TLN4685" s="170"/>
      <c r="TLO4685" s="170"/>
      <c r="TLP4685" s="170"/>
      <c r="TLQ4685" s="170"/>
      <c r="TLR4685" s="170"/>
      <c r="TLS4685" s="170"/>
      <c r="TLT4685" s="170"/>
      <c r="TLU4685" s="170"/>
      <c r="TLV4685" s="170"/>
      <c r="TLW4685" s="170"/>
      <c r="TLX4685" s="170"/>
      <c r="TLY4685" s="170"/>
      <c r="TLZ4685" s="170"/>
      <c r="TMA4685" s="170"/>
      <c r="TMB4685" s="170"/>
      <c r="TMC4685" s="170"/>
      <c r="TMD4685" s="170"/>
      <c r="TME4685" s="170"/>
      <c r="TMF4685" s="170"/>
      <c r="TMG4685" s="170"/>
      <c r="TMH4685" s="170"/>
      <c r="TMI4685" s="170"/>
      <c r="TMJ4685" s="170"/>
      <c r="TMK4685" s="170"/>
      <c r="TML4685" s="170"/>
      <c r="TMM4685" s="170"/>
      <c r="TMN4685" s="170"/>
      <c r="TMO4685" s="170"/>
      <c r="TMP4685" s="170"/>
      <c r="TMQ4685" s="170"/>
      <c r="TMR4685" s="170"/>
      <c r="TMS4685" s="170"/>
      <c r="TMT4685" s="170"/>
      <c r="TMU4685" s="170"/>
      <c r="TMV4685" s="170"/>
      <c r="TMW4685" s="170"/>
      <c r="TMX4685" s="170"/>
      <c r="TMY4685" s="170"/>
      <c r="TMZ4685" s="170"/>
      <c r="TNA4685" s="170"/>
      <c r="TNB4685" s="170"/>
      <c r="TNC4685" s="170"/>
      <c r="TND4685" s="170"/>
      <c r="TNE4685" s="170"/>
      <c r="TNF4685" s="170"/>
      <c r="TNG4685" s="170"/>
      <c r="TNH4685" s="170"/>
      <c r="TNI4685" s="170"/>
      <c r="TNJ4685" s="170"/>
      <c r="TNK4685" s="170"/>
      <c r="TNL4685" s="170"/>
      <c r="TNM4685" s="170"/>
      <c r="TNN4685" s="170"/>
      <c r="TNO4685" s="170"/>
      <c r="TNP4685" s="170"/>
      <c r="TNQ4685" s="170"/>
      <c r="TNR4685" s="170"/>
      <c r="TNS4685" s="170"/>
      <c r="TNT4685" s="170"/>
      <c r="TNU4685" s="170"/>
      <c r="TNV4685" s="170"/>
      <c r="TNW4685" s="170"/>
      <c r="TNX4685" s="170"/>
      <c r="TNY4685" s="170"/>
      <c r="TNZ4685" s="170"/>
      <c r="TOA4685" s="170"/>
      <c r="TOB4685" s="170"/>
      <c r="TOC4685" s="170"/>
      <c r="TOD4685" s="170"/>
      <c r="TOE4685" s="170"/>
      <c r="TOF4685" s="170"/>
      <c r="TOG4685" s="170"/>
      <c r="TOH4685" s="170"/>
      <c r="TOI4685" s="170"/>
      <c r="TOJ4685" s="170"/>
      <c r="TOK4685" s="170"/>
      <c r="TOL4685" s="170"/>
      <c r="TOM4685" s="170"/>
      <c r="TON4685" s="170"/>
      <c r="TOO4685" s="170"/>
      <c r="TOP4685" s="170"/>
      <c r="TOQ4685" s="170"/>
      <c r="TOR4685" s="170"/>
      <c r="TOS4685" s="170"/>
      <c r="TOT4685" s="170"/>
      <c r="TOU4685" s="170"/>
      <c r="TOV4685" s="170"/>
      <c r="TOW4685" s="170"/>
      <c r="TOX4685" s="170"/>
      <c r="TOY4685" s="170"/>
      <c r="TOZ4685" s="170"/>
      <c r="TPA4685" s="170"/>
      <c r="TPB4685" s="170"/>
      <c r="TPC4685" s="170"/>
      <c r="TPD4685" s="170"/>
      <c r="TPE4685" s="170"/>
      <c r="TPF4685" s="170"/>
      <c r="TPG4685" s="170"/>
      <c r="TPH4685" s="170"/>
      <c r="TPI4685" s="170"/>
      <c r="TPJ4685" s="170"/>
      <c r="TPK4685" s="170"/>
      <c r="TPL4685" s="170"/>
      <c r="TPM4685" s="170"/>
      <c r="TPN4685" s="170"/>
      <c r="TPO4685" s="170"/>
      <c r="TPP4685" s="170"/>
      <c r="TPQ4685" s="170"/>
      <c r="TPR4685" s="170"/>
      <c r="TPS4685" s="170"/>
      <c r="TPT4685" s="170"/>
      <c r="TPU4685" s="170"/>
      <c r="TPV4685" s="170"/>
      <c r="TPW4685" s="170"/>
      <c r="TPX4685" s="170"/>
      <c r="TPY4685" s="170"/>
      <c r="TPZ4685" s="170"/>
      <c r="TQA4685" s="170"/>
      <c r="TQB4685" s="170"/>
      <c r="TQC4685" s="170"/>
      <c r="TQD4685" s="170"/>
      <c r="TQE4685" s="170"/>
      <c r="TQF4685" s="170"/>
      <c r="TQG4685" s="170"/>
      <c r="TQH4685" s="170"/>
      <c r="TQI4685" s="170"/>
      <c r="TQJ4685" s="170"/>
      <c r="TQK4685" s="170"/>
      <c r="TQL4685" s="170"/>
      <c r="TQM4685" s="170"/>
      <c r="TQN4685" s="170"/>
      <c r="TQO4685" s="170"/>
      <c r="TQP4685" s="170"/>
      <c r="TQQ4685" s="170"/>
      <c r="TQR4685" s="170"/>
      <c r="TQS4685" s="170"/>
      <c r="TQT4685" s="170"/>
      <c r="TQU4685" s="170"/>
      <c r="TQV4685" s="170"/>
      <c r="TQW4685" s="170"/>
      <c r="TQX4685" s="170"/>
      <c r="TQY4685" s="170"/>
      <c r="TQZ4685" s="170"/>
      <c r="TRA4685" s="170"/>
      <c r="TRB4685" s="170"/>
      <c r="TRC4685" s="170"/>
      <c r="TRD4685" s="170"/>
      <c r="TRE4685" s="170"/>
      <c r="TRF4685" s="170"/>
      <c r="TRG4685" s="170"/>
      <c r="TRH4685" s="170"/>
      <c r="TRI4685" s="170"/>
      <c r="TRJ4685" s="170"/>
      <c r="TRK4685" s="170"/>
      <c r="TRL4685" s="170"/>
      <c r="TRM4685" s="170"/>
      <c r="TRN4685" s="170"/>
      <c r="TRO4685" s="170"/>
      <c r="TRP4685" s="170"/>
      <c r="TRQ4685" s="170"/>
      <c r="TRR4685" s="170"/>
      <c r="TRS4685" s="170"/>
      <c r="TRT4685" s="170"/>
      <c r="TRU4685" s="170"/>
      <c r="TRV4685" s="170"/>
      <c r="TRW4685" s="170"/>
      <c r="TRX4685" s="170"/>
      <c r="TRY4685" s="170"/>
      <c r="TRZ4685" s="170"/>
      <c r="TSA4685" s="170"/>
      <c r="TSB4685" s="170"/>
      <c r="TSC4685" s="170"/>
      <c r="TSD4685" s="170"/>
      <c r="TSE4685" s="170"/>
      <c r="TSF4685" s="170"/>
      <c r="TSG4685" s="170"/>
      <c r="TSH4685" s="170"/>
      <c r="TSI4685" s="170"/>
      <c r="TSJ4685" s="170"/>
      <c r="TSK4685" s="170"/>
      <c r="TSL4685" s="170"/>
      <c r="TSM4685" s="170"/>
      <c r="TSN4685" s="170"/>
      <c r="TSO4685" s="170"/>
      <c r="TSP4685" s="170"/>
      <c r="TSQ4685" s="170"/>
      <c r="TSR4685" s="170"/>
      <c r="TSS4685" s="170"/>
      <c r="TST4685" s="170"/>
      <c r="TSU4685" s="170"/>
      <c r="TSV4685" s="170"/>
      <c r="TSW4685" s="170"/>
      <c r="TSX4685" s="170"/>
      <c r="TSY4685" s="170"/>
      <c r="TSZ4685" s="170"/>
      <c r="TTA4685" s="170"/>
      <c r="TTB4685" s="170"/>
      <c r="TTC4685" s="170"/>
      <c r="TTD4685" s="170"/>
      <c r="TTE4685" s="170"/>
      <c r="TTF4685" s="170"/>
      <c r="TTG4685" s="170"/>
      <c r="TTH4685" s="170"/>
      <c r="TTI4685" s="170"/>
      <c r="TTJ4685" s="170"/>
      <c r="TTK4685" s="170"/>
      <c r="TTL4685" s="170"/>
      <c r="TTM4685" s="170"/>
      <c r="TTN4685" s="170"/>
      <c r="TTO4685" s="170"/>
      <c r="TTP4685" s="170"/>
      <c r="TTQ4685" s="170"/>
      <c r="TTR4685" s="170"/>
      <c r="TTS4685" s="170"/>
      <c r="TTT4685" s="170"/>
      <c r="TTU4685" s="170"/>
      <c r="TTV4685" s="170"/>
      <c r="TTW4685" s="170"/>
      <c r="TTX4685" s="170"/>
      <c r="TTY4685" s="170"/>
      <c r="TTZ4685" s="170"/>
      <c r="TUA4685" s="170"/>
      <c r="TUB4685" s="170"/>
      <c r="TUC4685" s="170"/>
      <c r="TUD4685" s="170"/>
      <c r="TUE4685" s="170"/>
      <c r="TUF4685" s="170"/>
      <c r="TUG4685" s="170"/>
      <c r="TUH4685" s="170"/>
      <c r="TUI4685" s="170"/>
      <c r="TUJ4685" s="170"/>
      <c r="TUK4685" s="170"/>
      <c r="TUL4685" s="170"/>
      <c r="TUM4685" s="170"/>
      <c r="TUN4685" s="170"/>
      <c r="TUO4685" s="170"/>
      <c r="TUP4685" s="170"/>
      <c r="TUQ4685" s="170"/>
      <c r="TUR4685" s="170"/>
      <c r="TUS4685" s="170"/>
      <c r="TUT4685" s="170"/>
      <c r="TUU4685" s="170"/>
      <c r="TUV4685" s="170"/>
      <c r="TUW4685" s="170"/>
      <c r="TUX4685" s="170"/>
      <c r="TUY4685" s="170"/>
      <c r="TUZ4685" s="170"/>
      <c r="TVA4685" s="170"/>
      <c r="TVB4685" s="170"/>
      <c r="TVC4685" s="170"/>
      <c r="TVD4685" s="170"/>
      <c r="TVE4685" s="170"/>
      <c r="TVF4685" s="170"/>
      <c r="TVG4685" s="170"/>
      <c r="TVH4685" s="170"/>
      <c r="TVI4685" s="170"/>
      <c r="TVJ4685" s="170"/>
      <c r="TVK4685" s="170"/>
      <c r="TVL4685" s="170"/>
      <c r="TVM4685" s="170"/>
      <c r="TVN4685" s="170"/>
      <c r="TVO4685" s="170"/>
      <c r="TVP4685" s="170"/>
      <c r="TVQ4685" s="170"/>
      <c r="TVR4685" s="170"/>
      <c r="TVS4685" s="170"/>
      <c r="TVT4685" s="170"/>
      <c r="TVU4685" s="170"/>
      <c r="TVV4685" s="170"/>
      <c r="TVW4685" s="170"/>
      <c r="TVX4685" s="170"/>
      <c r="TVY4685" s="170"/>
      <c r="TVZ4685" s="170"/>
      <c r="TWA4685" s="170"/>
      <c r="TWB4685" s="170"/>
      <c r="TWC4685" s="170"/>
      <c r="TWD4685" s="170"/>
      <c r="TWE4685" s="170"/>
      <c r="TWF4685" s="170"/>
      <c r="TWG4685" s="170"/>
      <c r="TWH4685" s="170"/>
      <c r="TWI4685" s="170"/>
      <c r="TWJ4685" s="170"/>
      <c r="TWK4685" s="170"/>
      <c r="TWL4685" s="170"/>
      <c r="TWM4685" s="170"/>
      <c r="TWN4685" s="170"/>
      <c r="TWO4685" s="170"/>
      <c r="TWP4685" s="170"/>
      <c r="TWQ4685" s="170"/>
      <c r="TWR4685" s="170"/>
      <c r="TWS4685" s="170"/>
      <c r="TWT4685" s="170"/>
      <c r="TWU4685" s="170"/>
      <c r="TWV4685" s="170"/>
      <c r="TWW4685" s="170"/>
      <c r="TWX4685" s="170"/>
      <c r="TWY4685" s="170"/>
      <c r="TWZ4685" s="170"/>
      <c r="TXA4685" s="170"/>
      <c r="TXB4685" s="170"/>
      <c r="TXC4685" s="170"/>
      <c r="TXD4685" s="170"/>
      <c r="TXE4685" s="170"/>
      <c r="TXF4685" s="170"/>
      <c r="TXG4685" s="170"/>
      <c r="TXH4685" s="170"/>
      <c r="TXI4685" s="170"/>
      <c r="TXJ4685" s="170"/>
      <c r="TXK4685" s="170"/>
      <c r="TXL4685" s="170"/>
      <c r="TXM4685" s="170"/>
      <c r="TXN4685" s="170"/>
      <c r="TXO4685" s="170"/>
      <c r="TXP4685" s="170"/>
      <c r="TXQ4685" s="170"/>
      <c r="TXR4685" s="170"/>
      <c r="TXS4685" s="170"/>
      <c r="TXT4685" s="170"/>
      <c r="TXU4685" s="170"/>
      <c r="TXV4685" s="170"/>
      <c r="TXW4685" s="170"/>
      <c r="TXX4685" s="170"/>
      <c r="TXY4685" s="170"/>
      <c r="TXZ4685" s="170"/>
      <c r="TYA4685" s="170"/>
      <c r="TYB4685" s="170"/>
      <c r="TYC4685" s="170"/>
      <c r="TYD4685" s="170"/>
      <c r="TYE4685" s="170"/>
      <c r="TYF4685" s="170"/>
      <c r="TYG4685" s="170"/>
      <c r="TYH4685" s="170"/>
      <c r="TYI4685" s="170"/>
      <c r="TYJ4685" s="170"/>
      <c r="TYK4685" s="170"/>
      <c r="TYL4685" s="170"/>
      <c r="TYM4685" s="170"/>
      <c r="TYN4685" s="170"/>
      <c r="TYO4685" s="170"/>
      <c r="TYP4685" s="170"/>
      <c r="TYQ4685" s="170"/>
      <c r="TYR4685" s="170"/>
      <c r="TYS4685" s="170"/>
      <c r="TYT4685" s="170"/>
      <c r="TYU4685" s="170"/>
      <c r="TYV4685" s="170"/>
      <c r="TYW4685" s="170"/>
      <c r="TYX4685" s="170"/>
      <c r="TYY4685" s="170"/>
      <c r="TYZ4685" s="170"/>
      <c r="TZA4685" s="170"/>
      <c r="TZB4685" s="170"/>
      <c r="TZC4685" s="170"/>
      <c r="TZD4685" s="170"/>
      <c r="TZE4685" s="170"/>
      <c r="TZF4685" s="170"/>
      <c r="TZG4685" s="170"/>
      <c r="TZH4685" s="170"/>
      <c r="TZI4685" s="170"/>
      <c r="TZJ4685" s="170"/>
      <c r="TZK4685" s="170"/>
      <c r="TZL4685" s="170"/>
      <c r="TZM4685" s="170"/>
      <c r="TZN4685" s="170"/>
      <c r="TZO4685" s="170"/>
      <c r="TZP4685" s="170"/>
      <c r="TZQ4685" s="170"/>
      <c r="TZR4685" s="170"/>
      <c r="TZS4685" s="170"/>
      <c r="TZT4685" s="170"/>
      <c r="TZU4685" s="170"/>
      <c r="TZV4685" s="170"/>
      <c r="TZW4685" s="170"/>
      <c r="TZX4685" s="170"/>
      <c r="TZY4685" s="170"/>
      <c r="TZZ4685" s="170"/>
      <c r="UAA4685" s="170"/>
      <c r="UAB4685" s="170"/>
      <c r="UAC4685" s="170"/>
      <c r="UAD4685" s="170"/>
      <c r="UAE4685" s="170"/>
      <c r="UAF4685" s="170"/>
      <c r="UAG4685" s="170"/>
      <c r="UAH4685" s="170"/>
      <c r="UAI4685" s="170"/>
      <c r="UAJ4685" s="170"/>
      <c r="UAK4685" s="170"/>
      <c r="UAL4685" s="170"/>
      <c r="UAM4685" s="170"/>
      <c r="UAN4685" s="170"/>
      <c r="UAO4685" s="170"/>
      <c r="UAP4685" s="170"/>
      <c r="UAQ4685" s="170"/>
      <c r="UAR4685" s="170"/>
      <c r="UAS4685" s="170"/>
      <c r="UAT4685" s="170"/>
      <c r="UAU4685" s="170"/>
      <c r="UAV4685" s="170"/>
      <c r="UAW4685" s="170"/>
      <c r="UAX4685" s="170"/>
      <c r="UAY4685" s="170"/>
      <c r="UAZ4685" s="170"/>
      <c r="UBA4685" s="170"/>
      <c r="UBB4685" s="170"/>
      <c r="UBC4685" s="170"/>
      <c r="UBD4685" s="170"/>
      <c r="UBE4685" s="170"/>
      <c r="UBF4685" s="170"/>
      <c r="UBG4685" s="170"/>
      <c r="UBH4685" s="170"/>
      <c r="UBI4685" s="170"/>
      <c r="UBJ4685" s="170"/>
      <c r="UBK4685" s="170"/>
      <c r="UBL4685" s="170"/>
      <c r="UBM4685" s="170"/>
      <c r="UBN4685" s="170"/>
      <c r="UBO4685" s="170"/>
      <c r="UBP4685" s="170"/>
      <c r="UBQ4685" s="170"/>
      <c r="UBR4685" s="170"/>
      <c r="UBS4685" s="170"/>
      <c r="UBT4685" s="170"/>
      <c r="UBU4685" s="170"/>
      <c r="UBV4685" s="170"/>
      <c r="UBW4685" s="170"/>
      <c r="UBX4685" s="170"/>
      <c r="UBY4685" s="170"/>
      <c r="UBZ4685" s="170"/>
      <c r="UCA4685" s="170"/>
      <c r="UCB4685" s="170"/>
      <c r="UCC4685" s="170"/>
      <c r="UCD4685" s="170"/>
      <c r="UCE4685" s="170"/>
      <c r="UCF4685" s="170"/>
      <c r="UCG4685" s="170"/>
      <c r="UCH4685" s="170"/>
      <c r="UCI4685" s="170"/>
      <c r="UCJ4685" s="170"/>
      <c r="UCK4685" s="170"/>
      <c r="UCL4685" s="170"/>
      <c r="UCM4685" s="170"/>
      <c r="UCN4685" s="170"/>
      <c r="UCO4685" s="170"/>
      <c r="UCP4685" s="170"/>
      <c r="UCQ4685" s="170"/>
      <c r="UCR4685" s="170"/>
      <c r="UCS4685" s="170"/>
      <c r="UCT4685" s="170"/>
      <c r="UCU4685" s="170"/>
      <c r="UCV4685" s="170"/>
      <c r="UCW4685" s="170"/>
      <c r="UCX4685" s="170"/>
      <c r="UCY4685" s="170"/>
      <c r="UCZ4685" s="170"/>
      <c r="UDA4685" s="170"/>
      <c r="UDB4685" s="170"/>
      <c r="UDC4685" s="170"/>
      <c r="UDD4685" s="170"/>
      <c r="UDE4685" s="170"/>
      <c r="UDF4685" s="170"/>
      <c r="UDG4685" s="170"/>
      <c r="UDH4685" s="170"/>
      <c r="UDI4685" s="170"/>
      <c r="UDJ4685" s="170"/>
      <c r="UDK4685" s="170"/>
      <c r="UDL4685" s="170"/>
      <c r="UDM4685" s="170"/>
      <c r="UDN4685" s="170"/>
      <c r="UDO4685" s="170"/>
      <c r="UDP4685" s="170"/>
      <c r="UDQ4685" s="170"/>
      <c r="UDR4685" s="170"/>
      <c r="UDS4685" s="170"/>
      <c r="UDT4685" s="170"/>
      <c r="UDU4685" s="170"/>
      <c r="UDV4685" s="170"/>
      <c r="UDW4685" s="170"/>
      <c r="UDX4685" s="170"/>
      <c r="UDY4685" s="170"/>
      <c r="UDZ4685" s="170"/>
      <c r="UEA4685" s="170"/>
      <c r="UEB4685" s="170"/>
      <c r="UEC4685" s="170"/>
      <c r="UED4685" s="170"/>
      <c r="UEE4685" s="170"/>
      <c r="UEF4685" s="170"/>
      <c r="UEG4685" s="170"/>
      <c r="UEH4685" s="170"/>
      <c r="UEI4685" s="170"/>
      <c r="UEJ4685" s="170"/>
      <c r="UEK4685" s="170"/>
      <c r="UEL4685" s="170"/>
      <c r="UEM4685" s="170"/>
      <c r="UEN4685" s="170"/>
      <c r="UEO4685" s="170"/>
      <c r="UEP4685" s="170"/>
      <c r="UEQ4685" s="170"/>
      <c r="UER4685" s="170"/>
      <c r="UES4685" s="170"/>
      <c r="UET4685" s="170"/>
      <c r="UEU4685" s="170"/>
      <c r="UEV4685" s="170"/>
      <c r="UEW4685" s="170"/>
      <c r="UEX4685" s="170"/>
      <c r="UEY4685" s="170"/>
      <c r="UEZ4685" s="170"/>
      <c r="UFA4685" s="170"/>
      <c r="UFB4685" s="170"/>
      <c r="UFC4685" s="170"/>
      <c r="UFD4685" s="170"/>
      <c r="UFE4685" s="170"/>
      <c r="UFF4685" s="170"/>
      <c r="UFG4685" s="170"/>
      <c r="UFH4685" s="170"/>
      <c r="UFI4685" s="170"/>
      <c r="UFJ4685" s="170"/>
      <c r="UFK4685" s="170"/>
      <c r="UFL4685" s="170"/>
      <c r="UFM4685" s="170"/>
      <c r="UFN4685" s="170"/>
      <c r="UFO4685" s="170"/>
      <c r="UFP4685" s="170"/>
      <c r="UFQ4685" s="170"/>
      <c r="UFR4685" s="170"/>
      <c r="UFS4685" s="170"/>
      <c r="UFT4685" s="170"/>
      <c r="UFU4685" s="170"/>
      <c r="UFV4685" s="170"/>
      <c r="UFW4685" s="170"/>
      <c r="UFX4685" s="170"/>
      <c r="UFY4685" s="170"/>
      <c r="UFZ4685" s="170"/>
      <c r="UGA4685" s="170"/>
      <c r="UGB4685" s="170"/>
      <c r="UGC4685" s="170"/>
      <c r="UGD4685" s="170"/>
      <c r="UGE4685" s="170"/>
      <c r="UGF4685" s="170"/>
      <c r="UGG4685" s="170"/>
      <c r="UGH4685" s="170"/>
      <c r="UGI4685" s="170"/>
      <c r="UGJ4685" s="170"/>
      <c r="UGK4685" s="170"/>
      <c r="UGL4685" s="170"/>
      <c r="UGM4685" s="170"/>
      <c r="UGN4685" s="170"/>
      <c r="UGO4685" s="170"/>
      <c r="UGP4685" s="170"/>
      <c r="UGQ4685" s="170"/>
      <c r="UGR4685" s="170"/>
      <c r="UGS4685" s="170"/>
      <c r="UGT4685" s="170"/>
      <c r="UGU4685" s="170"/>
      <c r="UGV4685" s="170"/>
      <c r="UGW4685" s="170"/>
      <c r="UGX4685" s="170"/>
      <c r="UGY4685" s="170"/>
      <c r="UGZ4685" s="170"/>
      <c r="UHA4685" s="170"/>
      <c r="UHB4685" s="170"/>
      <c r="UHC4685" s="170"/>
      <c r="UHD4685" s="170"/>
      <c r="UHE4685" s="170"/>
      <c r="UHF4685" s="170"/>
      <c r="UHG4685" s="170"/>
      <c r="UHH4685" s="170"/>
      <c r="UHI4685" s="170"/>
      <c r="UHJ4685" s="170"/>
      <c r="UHK4685" s="170"/>
      <c r="UHL4685" s="170"/>
      <c r="UHM4685" s="170"/>
      <c r="UHN4685" s="170"/>
      <c r="UHO4685" s="170"/>
      <c r="UHP4685" s="170"/>
      <c r="UHQ4685" s="170"/>
      <c r="UHR4685" s="170"/>
      <c r="UHS4685" s="170"/>
      <c r="UHT4685" s="170"/>
      <c r="UHU4685" s="170"/>
      <c r="UHV4685" s="170"/>
      <c r="UHW4685" s="170"/>
      <c r="UHX4685" s="170"/>
      <c r="UHY4685" s="170"/>
      <c r="UHZ4685" s="170"/>
      <c r="UIA4685" s="170"/>
      <c r="UIB4685" s="170"/>
      <c r="UIC4685" s="170"/>
      <c r="UID4685" s="170"/>
      <c r="UIE4685" s="170"/>
      <c r="UIF4685" s="170"/>
      <c r="UIG4685" s="170"/>
      <c r="UIH4685" s="170"/>
      <c r="UII4685" s="170"/>
      <c r="UIJ4685" s="170"/>
      <c r="UIK4685" s="170"/>
      <c r="UIL4685" s="170"/>
      <c r="UIM4685" s="170"/>
      <c r="UIN4685" s="170"/>
      <c r="UIO4685" s="170"/>
      <c r="UIP4685" s="170"/>
      <c r="UIQ4685" s="170"/>
      <c r="UIR4685" s="170"/>
      <c r="UIS4685" s="170"/>
      <c r="UIT4685" s="170"/>
      <c r="UIU4685" s="170"/>
      <c r="UIV4685" s="170"/>
      <c r="UIW4685" s="170"/>
      <c r="UIX4685" s="170"/>
      <c r="UIY4685" s="170"/>
      <c r="UIZ4685" s="170"/>
      <c r="UJA4685" s="170"/>
      <c r="UJB4685" s="170"/>
      <c r="UJC4685" s="170"/>
      <c r="UJD4685" s="170"/>
      <c r="UJE4685" s="170"/>
      <c r="UJF4685" s="170"/>
      <c r="UJG4685" s="170"/>
      <c r="UJH4685" s="170"/>
      <c r="UJI4685" s="170"/>
      <c r="UJJ4685" s="170"/>
      <c r="UJK4685" s="170"/>
      <c r="UJL4685" s="170"/>
      <c r="UJM4685" s="170"/>
      <c r="UJN4685" s="170"/>
      <c r="UJO4685" s="170"/>
      <c r="UJP4685" s="170"/>
      <c r="UJQ4685" s="170"/>
      <c r="UJR4685" s="170"/>
      <c r="UJS4685" s="170"/>
      <c r="UJT4685" s="170"/>
      <c r="UJU4685" s="170"/>
      <c r="UJV4685" s="170"/>
      <c r="UJW4685" s="170"/>
      <c r="UJX4685" s="170"/>
      <c r="UJY4685" s="170"/>
      <c r="UJZ4685" s="170"/>
      <c r="UKA4685" s="170"/>
      <c r="UKB4685" s="170"/>
      <c r="UKC4685" s="170"/>
      <c r="UKD4685" s="170"/>
      <c r="UKE4685" s="170"/>
      <c r="UKF4685" s="170"/>
      <c r="UKG4685" s="170"/>
      <c r="UKH4685" s="170"/>
      <c r="UKI4685" s="170"/>
      <c r="UKJ4685" s="170"/>
      <c r="UKK4685" s="170"/>
      <c r="UKL4685" s="170"/>
      <c r="UKM4685" s="170"/>
      <c r="UKN4685" s="170"/>
      <c r="UKO4685" s="170"/>
      <c r="UKP4685" s="170"/>
      <c r="UKQ4685" s="170"/>
      <c r="UKR4685" s="170"/>
      <c r="UKS4685" s="170"/>
      <c r="UKT4685" s="170"/>
      <c r="UKU4685" s="170"/>
      <c r="UKV4685" s="170"/>
      <c r="UKW4685" s="170"/>
      <c r="UKX4685" s="170"/>
      <c r="UKY4685" s="170"/>
      <c r="UKZ4685" s="170"/>
      <c r="ULA4685" s="170"/>
      <c r="ULB4685" s="170"/>
      <c r="ULC4685" s="170"/>
      <c r="ULD4685" s="170"/>
      <c r="ULE4685" s="170"/>
      <c r="ULF4685" s="170"/>
      <c r="ULG4685" s="170"/>
      <c r="ULH4685" s="170"/>
      <c r="ULI4685" s="170"/>
      <c r="ULJ4685" s="170"/>
      <c r="ULK4685" s="170"/>
      <c r="ULL4685" s="170"/>
      <c r="ULM4685" s="170"/>
      <c r="ULN4685" s="170"/>
      <c r="ULO4685" s="170"/>
      <c r="ULP4685" s="170"/>
      <c r="ULQ4685" s="170"/>
      <c r="ULR4685" s="170"/>
      <c r="ULS4685" s="170"/>
      <c r="ULT4685" s="170"/>
      <c r="ULU4685" s="170"/>
      <c r="ULV4685" s="170"/>
      <c r="ULW4685" s="170"/>
      <c r="ULX4685" s="170"/>
      <c r="ULY4685" s="170"/>
      <c r="ULZ4685" s="170"/>
      <c r="UMA4685" s="170"/>
      <c r="UMB4685" s="170"/>
      <c r="UMC4685" s="170"/>
      <c r="UMD4685" s="170"/>
      <c r="UME4685" s="170"/>
      <c r="UMF4685" s="170"/>
      <c r="UMG4685" s="170"/>
      <c r="UMH4685" s="170"/>
      <c r="UMI4685" s="170"/>
      <c r="UMJ4685" s="170"/>
      <c r="UMK4685" s="170"/>
      <c r="UML4685" s="170"/>
      <c r="UMM4685" s="170"/>
      <c r="UMN4685" s="170"/>
      <c r="UMO4685" s="170"/>
      <c r="UMP4685" s="170"/>
      <c r="UMQ4685" s="170"/>
      <c r="UMR4685" s="170"/>
      <c r="UMS4685" s="170"/>
      <c r="UMT4685" s="170"/>
      <c r="UMU4685" s="170"/>
      <c r="UMV4685" s="170"/>
      <c r="UMW4685" s="170"/>
      <c r="UMX4685" s="170"/>
      <c r="UMY4685" s="170"/>
      <c r="UMZ4685" s="170"/>
      <c r="UNA4685" s="170"/>
      <c r="UNB4685" s="170"/>
      <c r="UNC4685" s="170"/>
      <c r="UND4685" s="170"/>
      <c r="UNE4685" s="170"/>
      <c r="UNF4685" s="170"/>
      <c r="UNG4685" s="170"/>
      <c r="UNH4685" s="170"/>
      <c r="UNI4685" s="170"/>
      <c r="UNJ4685" s="170"/>
      <c r="UNK4685" s="170"/>
      <c r="UNL4685" s="170"/>
      <c r="UNM4685" s="170"/>
      <c r="UNN4685" s="170"/>
      <c r="UNO4685" s="170"/>
      <c r="UNP4685" s="170"/>
      <c r="UNQ4685" s="170"/>
      <c r="UNR4685" s="170"/>
      <c r="UNS4685" s="170"/>
      <c r="UNT4685" s="170"/>
      <c r="UNU4685" s="170"/>
      <c r="UNV4685" s="170"/>
      <c r="UNW4685" s="170"/>
      <c r="UNX4685" s="170"/>
      <c r="UNY4685" s="170"/>
      <c r="UNZ4685" s="170"/>
      <c r="UOA4685" s="170"/>
      <c r="UOB4685" s="170"/>
      <c r="UOC4685" s="170"/>
      <c r="UOD4685" s="170"/>
      <c r="UOE4685" s="170"/>
      <c r="UOF4685" s="170"/>
      <c r="UOG4685" s="170"/>
      <c r="UOH4685" s="170"/>
      <c r="UOI4685" s="170"/>
      <c r="UOJ4685" s="170"/>
      <c r="UOK4685" s="170"/>
      <c r="UOL4685" s="170"/>
      <c r="UOM4685" s="170"/>
      <c r="UON4685" s="170"/>
      <c r="UOO4685" s="170"/>
      <c r="UOP4685" s="170"/>
      <c r="UOQ4685" s="170"/>
      <c r="UOR4685" s="170"/>
      <c r="UOS4685" s="170"/>
      <c r="UOT4685" s="170"/>
      <c r="UOU4685" s="170"/>
      <c r="UOV4685" s="170"/>
      <c r="UOW4685" s="170"/>
      <c r="UOX4685" s="170"/>
      <c r="UOY4685" s="170"/>
      <c r="UOZ4685" s="170"/>
      <c r="UPA4685" s="170"/>
      <c r="UPB4685" s="170"/>
      <c r="UPC4685" s="170"/>
      <c r="UPD4685" s="170"/>
      <c r="UPE4685" s="170"/>
      <c r="UPF4685" s="170"/>
      <c r="UPG4685" s="170"/>
      <c r="UPH4685" s="170"/>
      <c r="UPI4685" s="170"/>
      <c r="UPJ4685" s="170"/>
      <c r="UPK4685" s="170"/>
      <c r="UPL4685" s="170"/>
      <c r="UPM4685" s="170"/>
      <c r="UPN4685" s="170"/>
      <c r="UPO4685" s="170"/>
      <c r="UPP4685" s="170"/>
      <c r="UPQ4685" s="170"/>
      <c r="UPR4685" s="170"/>
      <c r="UPS4685" s="170"/>
      <c r="UPT4685" s="170"/>
      <c r="UPU4685" s="170"/>
      <c r="UPV4685" s="170"/>
      <c r="UPW4685" s="170"/>
      <c r="UPX4685" s="170"/>
      <c r="UPY4685" s="170"/>
      <c r="UPZ4685" s="170"/>
      <c r="UQA4685" s="170"/>
      <c r="UQB4685" s="170"/>
      <c r="UQC4685" s="170"/>
      <c r="UQD4685" s="170"/>
      <c r="UQE4685" s="170"/>
      <c r="UQF4685" s="170"/>
      <c r="UQG4685" s="170"/>
      <c r="UQH4685" s="170"/>
      <c r="UQI4685" s="170"/>
      <c r="UQJ4685" s="170"/>
      <c r="UQK4685" s="170"/>
      <c r="UQL4685" s="170"/>
      <c r="UQM4685" s="170"/>
      <c r="UQN4685" s="170"/>
      <c r="UQO4685" s="170"/>
      <c r="UQP4685" s="170"/>
      <c r="UQQ4685" s="170"/>
      <c r="UQR4685" s="170"/>
      <c r="UQS4685" s="170"/>
      <c r="UQT4685" s="170"/>
      <c r="UQU4685" s="170"/>
      <c r="UQV4685" s="170"/>
      <c r="UQW4685" s="170"/>
      <c r="UQX4685" s="170"/>
      <c r="UQY4685" s="170"/>
      <c r="UQZ4685" s="170"/>
      <c r="URA4685" s="170"/>
      <c r="URB4685" s="170"/>
      <c r="URC4685" s="170"/>
      <c r="URD4685" s="170"/>
      <c r="URE4685" s="170"/>
      <c r="URF4685" s="170"/>
      <c r="URG4685" s="170"/>
      <c r="URH4685" s="170"/>
      <c r="URI4685" s="170"/>
      <c r="URJ4685" s="170"/>
      <c r="URK4685" s="170"/>
      <c r="URL4685" s="170"/>
      <c r="URM4685" s="170"/>
      <c r="URN4685" s="170"/>
      <c r="URO4685" s="170"/>
      <c r="URP4685" s="170"/>
      <c r="URQ4685" s="170"/>
      <c r="URR4685" s="170"/>
      <c r="URS4685" s="170"/>
      <c r="URT4685" s="170"/>
      <c r="URU4685" s="170"/>
      <c r="URV4685" s="170"/>
      <c r="URW4685" s="170"/>
      <c r="URX4685" s="170"/>
      <c r="URY4685" s="170"/>
      <c r="URZ4685" s="170"/>
      <c r="USA4685" s="170"/>
      <c r="USB4685" s="170"/>
      <c r="USC4685" s="170"/>
      <c r="USD4685" s="170"/>
      <c r="USE4685" s="170"/>
      <c r="USF4685" s="170"/>
      <c r="USG4685" s="170"/>
      <c r="USH4685" s="170"/>
      <c r="USI4685" s="170"/>
      <c r="USJ4685" s="170"/>
      <c r="USK4685" s="170"/>
      <c r="USL4685" s="170"/>
      <c r="USM4685" s="170"/>
      <c r="USN4685" s="170"/>
      <c r="USO4685" s="170"/>
      <c r="USP4685" s="170"/>
      <c r="USQ4685" s="170"/>
      <c r="USR4685" s="170"/>
      <c r="USS4685" s="170"/>
      <c r="UST4685" s="170"/>
      <c r="USU4685" s="170"/>
      <c r="USV4685" s="170"/>
      <c r="USW4685" s="170"/>
      <c r="USX4685" s="170"/>
      <c r="USY4685" s="170"/>
      <c r="USZ4685" s="170"/>
      <c r="UTA4685" s="170"/>
      <c r="UTB4685" s="170"/>
      <c r="UTC4685" s="170"/>
      <c r="UTD4685" s="170"/>
      <c r="UTE4685" s="170"/>
      <c r="UTF4685" s="170"/>
      <c r="UTG4685" s="170"/>
      <c r="UTH4685" s="170"/>
      <c r="UTI4685" s="170"/>
      <c r="UTJ4685" s="170"/>
      <c r="UTK4685" s="170"/>
      <c r="UTL4685" s="170"/>
      <c r="UTM4685" s="170"/>
      <c r="UTN4685" s="170"/>
      <c r="UTO4685" s="170"/>
      <c r="UTP4685" s="170"/>
      <c r="UTQ4685" s="170"/>
      <c r="UTR4685" s="170"/>
      <c r="UTS4685" s="170"/>
      <c r="UTT4685" s="170"/>
      <c r="UTU4685" s="170"/>
      <c r="UTV4685" s="170"/>
      <c r="UTW4685" s="170"/>
      <c r="UTX4685" s="170"/>
      <c r="UTY4685" s="170"/>
      <c r="UTZ4685" s="170"/>
      <c r="UUA4685" s="170"/>
      <c r="UUB4685" s="170"/>
      <c r="UUC4685" s="170"/>
      <c r="UUD4685" s="170"/>
      <c r="UUE4685" s="170"/>
      <c r="UUF4685" s="170"/>
      <c r="UUG4685" s="170"/>
      <c r="UUH4685" s="170"/>
      <c r="UUI4685" s="170"/>
      <c r="UUJ4685" s="170"/>
      <c r="UUK4685" s="170"/>
      <c r="UUL4685" s="170"/>
      <c r="UUM4685" s="170"/>
      <c r="UUN4685" s="170"/>
      <c r="UUO4685" s="170"/>
      <c r="UUP4685" s="170"/>
      <c r="UUQ4685" s="170"/>
      <c r="UUR4685" s="170"/>
      <c r="UUS4685" s="170"/>
      <c r="UUT4685" s="170"/>
      <c r="UUU4685" s="170"/>
      <c r="UUV4685" s="170"/>
      <c r="UUW4685" s="170"/>
      <c r="UUX4685" s="170"/>
      <c r="UUY4685" s="170"/>
      <c r="UUZ4685" s="170"/>
      <c r="UVA4685" s="170"/>
      <c r="UVB4685" s="170"/>
      <c r="UVC4685" s="170"/>
      <c r="UVD4685" s="170"/>
      <c r="UVE4685" s="170"/>
      <c r="UVF4685" s="170"/>
      <c r="UVG4685" s="170"/>
      <c r="UVH4685" s="170"/>
      <c r="UVI4685" s="170"/>
      <c r="UVJ4685" s="170"/>
      <c r="UVK4685" s="170"/>
      <c r="UVL4685" s="170"/>
      <c r="UVM4685" s="170"/>
      <c r="UVN4685" s="170"/>
      <c r="UVO4685" s="170"/>
      <c r="UVP4685" s="170"/>
      <c r="UVQ4685" s="170"/>
      <c r="UVR4685" s="170"/>
      <c r="UVS4685" s="170"/>
      <c r="UVT4685" s="170"/>
      <c r="UVU4685" s="170"/>
      <c r="UVV4685" s="170"/>
      <c r="UVW4685" s="170"/>
      <c r="UVX4685" s="170"/>
      <c r="UVY4685" s="170"/>
      <c r="UVZ4685" s="170"/>
      <c r="UWA4685" s="170"/>
      <c r="UWB4685" s="170"/>
      <c r="UWC4685" s="170"/>
      <c r="UWD4685" s="170"/>
      <c r="UWE4685" s="170"/>
      <c r="UWF4685" s="170"/>
      <c r="UWG4685" s="170"/>
      <c r="UWH4685" s="170"/>
      <c r="UWI4685" s="170"/>
      <c r="UWJ4685" s="170"/>
      <c r="UWK4685" s="170"/>
      <c r="UWL4685" s="170"/>
      <c r="UWM4685" s="170"/>
      <c r="UWN4685" s="170"/>
      <c r="UWO4685" s="170"/>
      <c r="UWP4685" s="170"/>
      <c r="UWQ4685" s="170"/>
      <c r="UWR4685" s="170"/>
      <c r="UWS4685" s="170"/>
      <c r="UWT4685" s="170"/>
      <c r="UWU4685" s="170"/>
      <c r="UWV4685" s="170"/>
      <c r="UWW4685" s="170"/>
      <c r="UWX4685" s="170"/>
      <c r="UWY4685" s="170"/>
      <c r="UWZ4685" s="170"/>
      <c r="UXA4685" s="170"/>
      <c r="UXB4685" s="170"/>
      <c r="UXC4685" s="170"/>
      <c r="UXD4685" s="170"/>
      <c r="UXE4685" s="170"/>
      <c r="UXF4685" s="170"/>
      <c r="UXG4685" s="170"/>
      <c r="UXH4685" s="170"/>
      <c r="UXI4685" s="170"/>
      <c r="UXJ4685" s="170"/>
      <c r="UXK4685" s="170"/>
      <c r="UXL4685" s="170"/>
      <c r="UXM4685" s="170"/>
      <c r="UXN4685" s="170"/>
      <c r="UXO4685" s="170"/>
      <c r="UXP4685" s="170"/>
      <c r="UXQ4685" s="170"/>
      <c r="UXR4685" s="170"/>
      <c r="UXS4685" s="170"/>
      <c r="UXT4685" s="170"/>
      <c r="UXU4685" s="170"/>
      <c r="UXV4685" s="170"/>
      <c r="UXW4685" s="170"/>
      <c r="UXX4685" s="170"/>
      <c r="UXY4685" s="170"/>
      <c r="UXZ4685" s="170"/>
      <c r="UYA4685" s="170"/>
      <c r="UYB4685" s="170"/>
      <c r="UYC4685" s="170"/>
      <c r="UYD4685" s="170"/>
      <c r="UYE4685" s="170"/>
      <c r="UYF4685" s="170"/>
      <c r="UYG4685" s="170"/>
      <c r="UYH4685" s="170"/>
      <c r="UYI4685" s="170"/>
      <c r="UYJ4685" s="170"/>
      <c r="UYK4685" s="170"/>
      <c r="UYL4685" s="170"/>
      <c r="UYM4685" s="170"/>
      <c r="UYN4685" s="170"/>
      <c r="UYO4685" s="170"/>
      <c r="UYP4685" s="170"/>
      <c r="UYQ4685" s="170"/>
      <c r="UYR4685" s="170"/>
      <c r="UYS4685" s="170"/>
      <c r="UYT4685" s="170"/>
      <c r="UYU4685" s="170"/>
      <c r="UYV4685" s="170"/>
      <c r="UYW4685" s="170"/>
      <c r="UYX4685" s="170"/>
      <c r="UYY4685" s="170"/>
      <c r="UYZ4685" s="170"/>
      <c r="UZA4685" s="170"/>
      <c r="UZB4685" s="170"/>
      <c r="UZC4685" s="170"/>
      <c r="UZD4685" s="170"/>
      <c r="UZE4685" s="170"/>
      <c r="UZF4685" s="170"/>
      <c r="UZG4685" s="170"/>
      <c r="UZH4685" s="170"/>
      <c r="UZI4685" s="170"/>
      <c r="UZJ4685" s="170"/>
      <c r="UZK4685" s="170"/>
      <c r="UZL4685" s="170"/>
      <c r="UZM4685" s="170"/>
      <c r="UZN4685" s="170"/>
      <c r="UZO4685" s="170"/>
      <c r="UZP4685" s="170"/>
      <c r="UZQ4685" s="170"/>
      <c r="UZR4685" s="170"/>
      <c r="UZS4685" s="170"/>
      <c r="UZT4685" s="170"/>
      <c r="UZU4685" s="170"/>
      <c r="UZV4685" s="170"/>
      <c r="UZW4685" s="170"/>
      <c r="UZX4685" s="170"/>
      <c r="UZY4685" s="170"/>
      <c r="UZZ4685" s="170"/>
      <c r="VAA4685" s="170"/>
      <c r="VAB4685" s="170"/>
      <c r="VAC4685" s="170"/>
      <c r="VAD4685" s="170"/>
      <c r="VAE4685" s="170"/>
      <c r="VAF4685" s="170"/>
      <c r="VAG4685" s="170"/>
      <c r="VAH4685" s="170"/>
      <c r="VAI4685" s="170"/>
      <c r="VAJ4685" s="170"/>
      <c r="VAK4685" s="170"/>
      <c r="VAL4685" s="170"/>
      <c r="VAM4685" s="170"/>
      <c r="VAN4685" s="170"/>
      <c r="VAO4685" s="170"/>
      <c r="VAP4685" s="170"/>
      <c r="VAQ4685" s="170"/>
      <c r="VAR4685" s="170"/>
      <c r="VAS4685" s="170"/>
      <c r="VAT4685" s="170"/>
      <c r="VAU4685" s="170"/>
      <c r="VAV4685" s="170"/>
      <c r="VAW4685" s="170"/>
      <c r="VAX4685" s="170"/>
      <c r="VAY4685" s="170"/>
      <c r="VAZ4685" s="170"/>
      <c r="VBA4685" s="170"/>
      <c r="VBB4685" s="170"/>
      <c r="VBC4685" s="170"/>
      <c r="VBD4685" s="170"/>
      <c r="VBE4685" s="170"/>
      <c r="VBF4685" s="170"/>
      <c r="VBG4685" s="170"/>
      <c r="VBH4685" s="170"/>
      <c r="VBI4685" s="170"/>
      <c r="VBJ4685" s="170"/>
      <c r="VBK4685" s="170"/>
      <c r="VBL4685" s="170"/>
      <c r="VBM4685" s="170"/>
      <c r="VBN4685" s="170"/>
      <c r="VBO4685" s="170"/>
      <c r="VBP4685" s="170"/>
      <c r="VBQ4685" s="170"/>
      <c r="VBR4685" s="170"/>
      <c r="VBS4685" s="170"/>
      <c r="VBT4685" s="170"/>
      <c r="VBU4685" s="170"/>
      <c r="VBV4685" s="170"/>
      <c r="VBW4685" s="170"/>
      <c r="VBX4685" s="170"/>
      <c r="VBY4685" s="170"/>
      <c r="VBZ4685" s="170"/>
      <c r="VCA4685" s="170"/>
      <c r="VCB4685" s="170"/>
      <c r="VCC4685" s="170"/>
      <c r="VCD4685" s="170"/>
      <c r="VCE4685" s="170"/>
      <c r="VCF4685" s="170"/>
      <c r="VCG4685" s="170"/>
      <c r="VCH4685" s="170"/>
      <c r="VCI4685" s="170"/>
      <c r="VCJ4685" s="170"/>
      <c r="VCK4685" s="170"/>
      <c r="VCL4685" s="170"/>
      <c r="VCM4685" s="170"/>
      <c r="VCN4685" s="170"/>
      <c r="VCO4685" s="170"/>
      <c r="VCP4685" s="170"/>
      <c r="VCQ4685" s="170"/>
      <c r="VCR4685" s="170"/>
      <c r="VCS4685" s="170"/>
      <c r="VCT4685" s="170"/>
      <c r="VCU4685" s="170"/>
      <c r="VCV4685" s="170"/>
      <c r="VCW4685" s="170"/>
      <c r="VCX4685" s="170"/>
      <c r="VCY4685" s="170"/>
      <c r="VCZ4685" s="170"/>
      <c r="VDA4685" s="170"/>
      <c r="VDB4685" s="170"/>
      <c r="VDC4685" s="170"/>
      <c r="VDD4685" s="170"/>
      <c r="VDE4685" s="170"/>
      <c r="VDF4685" s="170"/>
      <c r="VDG4685" s="170"/>
      <c r="VDH4685" s="170"/>
      <c r="VDI4685" s="170"/>
      <c r="VDJ4685" s="170"/>
      <c r="VDK4685" s="170"/>
      <c r="VDL4685" s="170"/>
      <c r="VDM4685" s="170"/>
      <c r="VDN4685" s="170"/>
      <c r="VDO4685" s="170"/>
      <c r="VDP4685" s="170"/>
      <c r="VDQ4685" s="170"/>
      <c r="VDR4685" s="170"/>
      <c r="VDS4685" s="170"/>
      <c r="VDT4685" s="170"/>
      <c r="VDU4685" s="170"/>
      <c r="VDV4685" s="170"/>
      <c r="VDW4685" s="170"/>
      <c r="VDX4685" s="170"/>
      <c r="VDY4685" s="170"/>
      <c r="VDZ4685" s="170"/>
      <c r="VEA4685" s="170"/>
      <c r="VEB4685" s="170"/>
      <c r="VEC4685" s="170"/>
      <c r="VED4685" s="170"/>
      <c r="VEE4685" s="170"/>
      <c r="VEF4685" s="170"/>
      <c r="VEG4685" s="170"/>
      <c r="VEH4685" s="170"/>
      <c r="VEI4685" s="170"/>
      <c r="VEJ4685" s="170"/>
      <c r="VEK4685" s="170"/>
      <c r="VEL4685" s="170"/>
      <c r="VEM4685" s="170"/>
      <c r="VEN4685" s="170"/>
      <c r="VEO4685" s="170"/>
      <c r="VEP4685" s="170"/>
      <c r="VEQ4685" s="170"/>
      <c r="VER4685" s="170"/>
      <c r="VES4685" s="170"/>
      <c r="VET4685" s="170"/>
      <c r="VEU4685" s="170"/>
      <c r="VEV4685" s="170"/>
      <c r="VEW4685" s="170"/>
      <c r="VEX4685" s="170"/>
      <c r="VEY4685" s="170"/>
      <c r="VEZ4685" s="170"/>
      <c r="VFA4685" s="170"/>
      <c r="VFB4685" s="170"/>
      <c r="VFC4685" s="170"/>
      <c r="VFD4685" s="170"/>
      <c r="VFE4685" s="170"/>
      <c r="VFF4685" s="170"/>
      <c r="VFG4685" s="170"/>
      <c r="VFH4685" s="170"/>
      <c r="VFI4685" s="170"/>
      <c r="VFJ4685" s="170"/>
      <c r="VFK4685" s="170"/>
      <c r="VFL4685" s="170"/>
      <c r="VFM4685" s="170"/>
      <c r="VFN4685" s="170"/>
      <c r="VFO4685" s="170"/>
      <c r="VFP4685" s="170"/>
      <c r="VFQ4685" s="170"/>
      <c r="VFR4685" s="170"/>
      <c r="VFS4685" s="170"/>
      <c r="VFT4685" s="170"/>
      <c r="VFU4685" s="170"/>
      <c r="VFV4685" s="170"/>
      <c r="VFW4685" s="170"/>
      <c r="VFX4685" s="170"/>
      <c r="VFY4685" s="170"/>
      <c r="VFZ4685" s="170"/>
      <c r="VGA4685" s="170"/>
      <c r="VGB4685" s="170"/>
      <c r="VGC4685" s="170"/>
      <c r="VGD4685" s="170"/>
      <c r="VGE4685" s="170"/>
      <c r="VGF4685" s="170"/>
      <c r="VGG4685" s="170"/>
      <c r="VGH4685" s="170"/>
      <c r="VGI4685" s="170"/>
      <c r="VGJ4685" s="170"/>
      <c r="VGK4685" s="170"/>
      <c r="VGL4685" s="170"/>
      <c r="VGM4685" s="170"/>
      <c r="VGN4685" s="170"/>
      <c r="VGO4685" s="170"/>
      <c r="VGP4685" s="170"/>
      <c r="VGQ4685" s="170"/>
      <c r="VGR4685" s="170"/>
      <c r="VGS4685" s="170"/>
      <c r="VGT4685" s="170"/>
      <c r="VGU4685" s="170"/>
      <c r="VGV4685" s="170"/>
      <c r="VGW4685" s="170"/>
      <c r="VGX4685" s="170"/>
      <c r="VGY4685" s="170"/>
      <c r="VGZ4685" s="170"/>
      <c r="VHA4685" s="170"/>
      <c r="VHB4685" s="170"/>
      <c r="VHC4685" s="170"/>
      <c r="VHD4685" s="170"/>
      <c r="VHE4685" s="170"/>
      <c r="VHF4685" s="170"/>
      <c r="VHG4685" s="170"/>
      <c r="VHH4685" s="170"/>
      <c r="VHI4685" s="170"/>
      <c r="VHJ4685" s="170"/>
      <c r="VHK4685" s="170"/>
      <c r="VHL4685" s="170"/>
      <c r="VHM4685" s="170"/>
      <c r="VHN4685" s="170"/>
      <c r="VHO4685" s="170"/>
      <c r="VHP4685" s="170"/>
      <c r="VHQ4685" s="170"/>
      <c r="VHR4685" s="170"/>
      <c r="VHS4685" s="170"/>
      <c r="VHT4685" s="170"/>
      <c r="VHU4685" s="170"/>
      <c r="VHV4685" s="170"/>
      <c r="VHW4685" s="170"/>
      <c r="VHX4685" s="170"/>
      <c r="VHY4685" s="170"/>
      <c r="VHZ4685" s="170"/>
      <c r="VIA4685" s="170"/>
      <c r="VIB4685" s="170"/>
      <c r="VIC4685" s="170"/>
      <c r="VID4685" s="170"/>
      <c r="VIE4685" s="170"/>
      <c r="VIF4685" s="170"/>
      <c r="VIG4685" s="170"/>
      <c r="VIH4685" s="170"/>
      <c r="VII4685" s="170"/>
      <c r="VIJ4685" s="170"/>
      <c r="VIK4685" s="170"/>
      <c r="VIL4685" s="170"/>
      <c r="VIM4685" s="170"/>
      <c r="VIN4685" s="170"/>
      <c r="VIO4685" s="170"/>
      <c r="VIP4685" s="170"/>
      <c r="VIQ4685" s="170"/>
      <c r="VIR4685" s="170"/>
      <c r="VIS4685" s="170"/>
      <c r="VIT4685" s="170"/>
      <c r="VIU4685" s="170"/>
      <c r="VIV4685" s="170"/>
      <c r="VIW4685" s="170"/>
      <c r="VIX4685" s="170"/>
      <c r="VIY4685" s="170"/>
      <c r="VIZ4685" s="170"/>
      <c r="VJA4685" s="170"/>
      <c r="VJB4685" s="170"/>
      <c r="VJC4685" s="170"/>
      <c r="VJD4685" s="170"/>
      <c r="VJE4685" s="170"/>
      <c r="VJF4685" s="170"/>
      <c r="VJG4685" s="170"/>
      <c r="VJH4685" s="170"/>
      <c r="VJI4685" s="170"/>
      <c r="VJJ4685" s="170"/>
      <c r="VJK4685" s="170"/>
      <c r="VJL4685" s="170"/>
      <c r="VJM4685" s="170"/>
      <c r="VJN4685" s="170"/>
      <c r="VJO4685" s="170"/>
      <c r="VJP4685" s="170"/>
      <c r="VJQ4685" s="170"/>
      <c r="VJR4685" s="170"/>
      <c r="VJS4685" s="170"/>
      <c r="VJT4685" s="170"/>
      <c r="VJU4685" s="170"/>
      <c r="VJV4685" s="170"/>
      <c r="VJW4685" s="170"/>
      <c r="VJX4685" s="170"/>
      <c r="VJY4685" s="170"/>
      <c r="VJZ4685" s="170"/>
      <c r="VKA4685" s="170"/>
      <c r="VKB4685" s="170"/>
      <c r="VKC4685" s="170"/>
      <c r="VKD4685" s="170"/>
      <c r="VKE4685" s="170"/>
      <c r="VKF4685" s="170"/>
      <c r="VKG4685" s="170"/>
      <c r="VKH4685" s="170"/>
      <c r="VKI4685" s="170"/>
      <c r="VKJ4685" s="170"/>
      <c r="VKK4685" s="170"/>
      <c r="VKL4685" s="170"/>
      <c r="VKM4685" s="170"/>
      <c r="VKN4685" s="170"/>
      <c r="VKO4685" s="170"/>
      <c r="VKP4685" s="170"/>
      <c r="VKQ4685" s="170"/>
      <c r="VKR4685" s="170"/>
      <c r="VKS4685" s="170"/>
      <c r="VKT4685" s="170"/>
      <c r="VKU4685" s="170"/>
      <c r="VKV4685" s="170"/>
      <c r="VKW4685" s="170"/>
      <c r="VKX4685" s="170"/>
      <c r="VKY4685" s="170"/>
      <c r="VKZ4685" s="170"/>
      <c r="VLA4685" s="170"/>
      <c r="VLB4685" s="170"/>
      <c r="VLC4685" s="170"/>
      <c r="VLD4685" s="170"/>
      <c r="VLE4685" s="170"/>
      <c r="VLF4685" s="170"/>
      <c r="VLG4685" s="170"/>
      <c r="VLH4685" s="170"/>
      <c r="VLI4685" s="170"/>
      <c r="VLJ4685" s="170"/>
      <c r="VLK4685" s="170"/>
      <c r="VLL4685" s="170"/>
      <c r="VLM4685" s="170"/>
      <c r="VLN4685" s="170"/>
      <c r="VLO4685" s="170"/>
      <c r="VLP4685" s="170"/>
      <c r="VLQ4685" s="170"/>
      <c r="VLR4685" s="170"/>
      <c r="VLS4685" s="170"/>
      <c r="VLT4685" s="170"/>
      <c r="VLU4685" s="170"/>
      <c r="VLV4685" s="170"/>
      <c r="VLW4685" s="170"/>
      <c r="VLX4685" s="170"/>
      <c r="VLY4685" s="170"/>
      <c r="VLZ4685" s="170"/>
      <c r="VMA4685" s="170"/>
      <c r="VMB4685" s="170"/>
      <c r="VMC4685" s="170"/>
      <c r="VMD4685" s="170"/>
      <c r="VME4685" s="170"/>
      <c r="VMF4685" s="170"/>
      <c r="VMG4685" s="170"/>
      <c r="VMH4685" s="170"/>
      <c r="VMI4685" s="170"/>
      <c r="VMJ4685" s="170"/>
      <c r="VMK4685" s="170"/>
      <c r="VML4685" s="170"/>
      <c r="VMM4685" s="170"/>
      <c r="VMN4685" s="170"/>
      <c r="VMO4685" s="170"/>
      <c r="VMP4685" s="170"/>
      <c r="VMQ4685" s="170"/>
      <c r="VMR4685" s="170"/>
      <c r="VMS4685" s="170"/>
      <c r="VMT4685" s="170"/>
      <c r="VMU4685" s="170"/>
      <c r="VMV4685" s="170"/>
      <c r="VMW4685" s="170"/>
      <c r="VMX4685" s="170"/>
      <c r="VMY4685" s="170"/>
      <c r="VMZ4685" s="170"/>
      <c r="VNA4685" s="170"/>
      <c r="VNB4685" s="170"/>
      <c r="VNC4685" s="170"/>
      <c r="VND4685" s="170"/>
      <c r="VNE4685" s="170"/>
      <c r="VNF4685" s="170"/>
      <c r="VNG4685" s="170"/>
      <c r="VNH4685" s="170"/>
      <c r="VNI4685" s="170"/>
      <c r="VNJ4685" s="170"/>
      <c r="VNK4685" s="170"/>
      <c r="VNL4685" s="170"/>
      <c r="VNM4685" s="170"/>
      <c r="VNN4685" s="170"/>
      <c r="VNO4685" s="170"/>
      <c r="VNP4685" s="170"/>
      <c r="VNQ4685" s="170"/>
      <c r="VNR4685" s="170"/>
      <c r="VNS4685" s="170"/>
      <c r="VNT4685" s="170"/>
      <c r="VNU4685" s="170"/>
      <c r="VNV4685" s="170"/>
      <c r="VNW4685" s="170"/>
      <c r="VNX4685" s="170"/>
      <c r="VNY4685" s="170"/>
      <c r="VNZ4685" s="170"/>
      <c r="VOA4685" s="170"/>
      <c r="VOB4685" s="170"/>
      <c r="VOC4685" s="170"/>
      <c r="VOD4685" s="170"/>
      <c r="VOE4685" s="170"/>
      <c r="VOF4685" s="170"/>
      <c r="VOG4685" s="170"/>
      <c r="VOH4685" s="170"/>
      <c r="VOI4685" s="170"/>
      <c r="VOJ4685" s="170"/>
      <c r="VOK4685" s="170"/>
      <c r="VOL4685" s="170"/>
      <c r="VOM4685" s="170"/>
      <c r="VON4685" s="170"/>
      <c r="VOO4685" s="170"/>
      <c r="VOP4685" s="170"/>
      <c r="VOQ4685" s="170"/>
      <c r="VOR4685" s="170"/>
      <c r="VOS4685" s="170"/>
      <c r="VOT4685" s="170"/>
      <c r="VOU4685" s="170"/>
      <c r="VOV4685" s="170"/>
      <c r="VOW4685" s="170"/>
      <c r="VOX4685" s="170"/>
      <c r="VOY4685" s="170"/>
      <c r="VOZ4685" s="170"/>
      <c r="VPA4685" s="170"/>
      <c r="VPB4685" s="170"/>
      <c r="VPC4685" s="170"/>
      <c r="VPD4685" s="170"/>
      <c r="VPE4685" s="170"/>
      <c r="VPF4685" s="170"/>
      <c r="VPG4685" s="170"/>
      <c r="VPH4685" s="170"/>
      <c r="VPI4685" s="170"/>
      <c r="VPJ4685" s="170"/>
      <c r="VPK4685" s="170"/>
      <c r="VPL4685" s="170"/>
      <c r="VPM4685" s="170"/>
      <c r="VPN4685" s="170"/>
      <c r="VPO4685" s="170"/>
      <c r="VPP4685" s="170"/>
      <c r="VPQ4685" s="170"/>
      <c r="VPR4685" s="170"/>
      <c r="VPS4685" s="170"/>
      <c r="VPT4685" s="170"/>
      <c r="VPU4685" s="170"/>
      <c r="VPV4685" s="170"/>
      <c r="VPW4685" s="170"/>
      <c r="VPX4685" s="170"/>
      <c r="VPY4685" s="170"/>
      <c r="VPZ4685" s="170"/>
      <c r="VQA4685" s="170"/>
      <c r="VQB4685" s="170"/>
      <c r="VQC4685" s="170"/>
      <c r="VQD4685" s="170"/>
      <c r="VQE4685" s="170"/>
      <c r="VQF4685" s="170"/>
      <c r="VQG4685" s="170"/>
      <c r="VQH4685" s="170"/>
      <c r="VQI4685" s="170"/>
      <c r="VQJ4685" s="170"/>
      <c r="VQK4685" s="170"/>
      <c r="VQL4685" s="170"/>
      <c r="VQM4685" s="170"/>
      <c r="VQN4685" s="170"/>
      <c r="VQO4685" s="170"/>
      <c r="VQP4685" s="170"/>
      <c r="VQQ4685" s="170"/>
      <c r="VQR4685" s="170"/>
      <c r="VQS4685" s="170"/>
      <c r="VQT4685" s="170"/>
      <c r="VQU4685" s="170"/>
      <c r="VQV4685" s="170"/>
      <c r="VQW4685" s="170"/>
      <c r="VQX4685" s="170"/>
      <c r="VQY4685" s="170"/>
      <c r="VQZ4685" s="170"/>
      <c r="VRA4685" s="170"/>
      <c r="VRB4685" s="170"/>
      <c r="VRC4685" s="170"/>
      <c r="VRD4685" s="170"/>
      <c r="VRE4685" s="170"/>
      <c r="VRF4685" s="170"/>
      <c r="VRG4685" s="170"/>
      <c r="VRH4685" s="170"/>
      <c r="VRI4685" s="170"/>
      <c r="VRJ4685" s="170"/>
      <c r="VRK4685" s="170"/>
      <c r="VRL4685" s="170"/>
      <c r="VRM4685" s="170"/>
      <c r="VRN4685" s="170"/>
      <c r="VRO4685" s="170"/>
      <c r="VRP4685" s="170"/>
      <c r="VRQ4685" s="170"/>
      <c r="VRR4685" s="170"/>
      <c r="VRS4685" s="170"/>
      <c r="VRT4685" s="170"/>
      <c r="VRU4685" s="170"/>
      <c r="VRV4685" s="170"/>
      <c r="VRW4685" s="170"/>
      <c r="VRX4685" s="170"/>
      <c r="VRY4685" s="170"/>
      <c r="VRZ4685" s="170"/>
      <c r="VSA4685" s="170"/>
      <c r="VSB4685" s="170"/>
      <c r="VSC4685" s="170"/>
      <c r="VSD4685" s="170"/>
      <c r="VSE4685" s="170"/>
      <c r="VSF4685" s="170"/>
      <c r="VSG4685" s="170"/>
      <c r="VSH4685" s="170"/>
      <c r="VSI4685" s="170"/>
      <c r="VSJ4685" s="170"/>
      <c r="VSK4685" s="170"/>
      <c r="VSL4685" s="170"/>
      <c r="VSM4685" s="170"/>
      <c r="VSN4685" s="170"/>
      <c r="VSO4685" s="170"/>
      <c r="VSP4685" s="170"/>
      <c r="VSQ4685" s="170"/>
      <c r="VSR4685" s="170"/>
      <c r="VSS4685" s="170"/>
      <c r="VST4685" s="170"/>
      <c r="VSU4685" s="170"/>
      <c r="VSV4685" s="170"/>
      <c r="VSW4685" s="170"/>
      <c r="VSX4685" s="170"/>
      <c r="VSY4685" s="170"/>
      <c r="VSZ4685" s="170"/>
      <c r="VTA4685" s="170"/>
      <c r="VTB4685" s="170"/>
      <c r="VTC4685" s="170"/>
      <c r="VTD4685" s="170"/>
      <c r="VTE4685" s="170"/>
      <c r="VTF4685" s="170"/>
      <c r="VTG4685" s="170"/>
      <c r="VTH4685" s="170"/>
      <c r="VTI4685" s="170"/>
      <c r="VTJ4685" s="170"/>
      <c r="VTK4685" s="170"/>
      <c r="VTL4685" s="170"/>
      <c r="VTM4685" s="170"/>
      <c r="VTN4685" s="170"/>
      <c r="VTO4685" s="170"/>
      <c r="VTP4685" s="170"/>
      <c r="VTQ4685" s="170"/>
      <c r="VTR4685" s="170"/>
      <c r="VTS4685" s="170"/>
      <c r="VTT4685" s="170"/>
      <c r="VTU4685" s="170"/>
      <c r="VTV4685" s="170"/>
      <c r="VTW4685" s="170"/>
      <c r="VTX4685" s="170"/>
      <c r="VTY4685" s="170"/>
      <c r="VTZ4685" s="170"/>
      <c r="VUA4685" s="170"/>
      <c r="VUB4685" s="170"/>
      <c r="VUC4685" s="170"/>
      <c r="VUD4685" s="170"/>
      <c r="VUE4685" s="170"/>
      <c r="VUF4685" s="170"/>
      <c r="VUG4685" s="170"/>
      <c r="VUH4685" s="170"/>
      <c r="VUI4685" s="170"/>
      <c r="VUJ4685" s="170"/>
      <c r="VUK4685" s="170"/>
      <c r="VUL4685" s="170"/>
      <c r="VUM4685" s="170"/>
      <c r="VUN4685" s="170"/>
      <c r="VUO4685" s="170"/>
      <c r="VUP4685" s="170"/>
      <c r="VUQ4685" s="170"/>
      <c r="VUR4685" s="170"/>
      <c r="VUS4685" s="170"/>
      <c r="VUT4685" s="170"/>
      <c r="VUU4685" s="170"/>
      <c r="VUV4685" s="170"/>
      <c r="VUW4685" s="170"/>
      <c r="VUX4685" s="170"/>
      <c r="VUY4685" s="170"/>
      <c r="VUZ4685" s="170"/>
      <c r="VVA4685" s="170"/>
      <c r="VVB4685" s="170"/>
      <c r="VVC4685" s="170"/>
      <c r="VVD4685" s="170"/>
      <c r="VVE4685" s="170"/>
      <c r="VVF4685" s="170"/>
      <c r="VVG4685" s="170"/>
      <c r="VVH4685" s="170"/>
      <c r="VVI4685" s="170"/>
      <c r="VVJ4685" s="170"/>
      <c r="VVK4685" s="170"/>
      <c r="VVL4685" s="170"/>
      <c r="VVM4685" s="170"/>
      <c r="VVN4685" s="170"/>
      <c r="VVO4685" s="170"/>
      <c r="VVP4685" s="170"/>
      <c r="VVQ4685" s="170"/>
      <c r="VVR4685" s="170"/>
      <c r="VVS4685" s="170"/>
      <c r="VVT4685" s="170"/>
      <c r="VVU4685" s="170"/>
      <c r="VVV4685" s="170"/>
      <c r="VVW4685" s="170"/>
      <c r="VVX4685" s="170"/>
      <c r="VVY4685" s="170"/>
      <c r="VVZ4685" s="170"/>
      <c r="VWA4685" s="170"/>
      <c r="VWB4685" s="170"/>
      <c r="VWC4685" s="170"/>
      <c r="VWD4685" s="170"/>
      <c r="VWE4685" s="170"/>
      <c r="VWF4685" s="170"/>
      <c r="VWG4685" s="170"/>
      <c r="VWH4685" s="170"/>
      <c r="VWI4685" s="170"/>
      <c r="VWJ4685" s="170"/>
      <c r="VWK4685" s="170"/>
      <c r="VWL4685" s="170"/>
      <c r="VWM4685" s="170"/>
      <c r="VWN4685" s="170"/>
      <c r="VWO4685" s="170"/>
      <c r="VWP4685" s="170"/>
      <c r="VWQ4685" s="170"/>
      <c r="VWR4685" s="170"/>
      <c r="VWS4685" s="170"/>
      <c r="VWT4685" s="170"/>
      <c r="VWU4685" s="170"/>
      <c r="VWV4685" s="170"/>
      <c r="VWW4685" s="170"/>
      <c r="VWX4685" s="170"/>
      <c r="VWY4685" s="170"/>
      <c r="VWZ4685" s="170"/>
      <c r="VXA4685" s="170"/>
      <c r="VXB4685" s="170"/>
      <c r="VXC4685" s="170"/>
      <c r="VXD4685" s="170"/>
      <c r="VXE4685" s="170"/>
      <c r="VXF4685" s="170"/>
      <c r="VXG4685" s="170"/>
      <c r="VXH4685" s="170"/>
      <c r="VXI4685" s="170"/>
      <c r="VXJ4685" s="170"/>
      <c r="VXK4685" s="170"/>
      <c r="VXL4685" s="170"/>
      <c r="VXM4685" s="170"/>
      <c r="VXN4685" s="170"/>
      <c r="VXO4685" s="170"/>
      <c r="VXP4685" s="170"/>
      <c r="VXQ4685" s="170"/>
      <c r="VXR4685" s="170"/>
      <c r="VXS4685" s="170"/>
      <c r="VXT4685" s="170"/>
      <c r="VXU4685" s="170"/>
      <c r="VXV4685" s="170"/>
      <c r="VXW4685" s="170"/>
      <c r="VXX4685" s="170"/>
      <c r="VXY4685" s="170"/>
      <c r="VXZ4685" s="170"/>
      <c r="VYA4685" s="170"/>
      <c r="VYB4685" s="170"/>
      <c r="VYC4685" s="170"/>
      <c r="VYD4685" s="170"/>
      <c r="VYE4685" s="170"/>
      <c r="VYF4685" s="170"/>
      <c r="VYG4685" s="170"/>
      <c r="VYH4685" s="170"/>
      <c r="VYI4685" s="170"/>
      <c r="VYJ4685" s="170"/>
      <c r="VYK4685" s="170"/>
      <c r="VYL4685" s="170"/>
      <c r="VYM4685" s="170"/>
      <c r="VYN4685" s="170"/>
      <c r="VYO4685" s="170"/>
      <c r="VYP4685" s="170"/>
      <c r="VYQ4685" s="170"/>
      <c r="VYR4685" s="170"/>
      <c r="VYS4685" s="170"/>
      <c r="VYT4685" s="170"/>
      <c r="VYU4685" s="170"/>
      <c r="VYV4685" s="170"/>
      <c r="VYW4685" s="170"/>
      <c r="VYX4685" s="170"/>
      <c r="VYY4685" s="170"/>
      <c r="VYZ4685" s="170"/>
      <c r="VZA4685" s="170"/>
      <c r="VZB4685" s="170"/>
      <c r="VZC4685" s="170"/>
      <c r="VZD4685" s="170"/>
      <c r="VZE4685" s="170"/>
      <c r="VZF4685" s="170"/>
      <c r="VZG4685" s="170"/>
      <c r="VZH4685" s="170"/>
      <c r="VZI4685" s="170"/>
      <c r="VZJ4685" s="170"/>
      <c r="VZK4685" s="170"/>
      <c r="VZL4685" s="170"/>
      <c r="VZM4685" s="170"/>
      <c r="VZN4685" s="170"/>
      <c r="VZO4685" s="170"/>
      <c r="VZP4685" s="170"/>
      <c r="VZQ4685" s="170"/>
      <c r="VZR4685" s="170"/>
      <c r="VZS4685" s="170"/>
      <c r="VZT4685" s="170"/>
      <c r="VZU4685" s="170"/>
      <c r="VZV4685" s="170"/>
      <c r="VZW4685" s="170"/>
      <c r="VZX4685" s="170"/>
      <c r="VZY4685" s="170"/>
      <c r="VZZ4685" s="170"/>
      <c r="WAA4685" s="170"/>
      <c r="WAB4685" s="170"/>
      <c r="WAC4685" s="170"/>
      <c r="WAD4685" s="170"/>
      <c r="WAE4685" s="170"/>
      <c r="WAF4685" s="170"/>
      <c r="WAG4685" s="170"/>
      <c r="WAH4685" s="170"/>
      <c r="WAI4685" s="170"/>
      <c r="WAJ4685" s="170"/>
      <c r="WAK4685" s="170"/>
      <c r="WAL4685" s="170"/>
      <c r="WAM4685" s="170"/>
      <c r="WAN4685" s="170"/>
      <c r="WAO4685" s="170"/>
      <c r="WAP4685" s="170"/>
      <c r="WAQ4685" s="170"/>
      <c r="WAR4685" s="170"/>
      <c r="WAS4685" s="170"/>
      <c r="WAT4685" s="170"/>
      <c r="WAU4685" s="170"/>
      <c r="WAV4685" s="170"/>
      <c r="WAW4685" s="170"/>
      <c r="WAX4685" s="170"/>
      <c r="WAY4685" s="170"/>
      <c r="WAZ4685" s="170"/>
      <c r="WBA4685" s="170"/>
      <c r="WBB4685" s="170"/>
      <c r="WBC4685" s="170"/>
      <c r="WBD4685" s="170"/>
      <c r="WBE4685" s="170"/>
      <c r="WBF4685" s="170"/>
      <c r="WBG4685" s="170"/>
      <c r="WBH4685" s="170"/>
      <c r="WBI4685" s="170"/>
      <c r="WBJ4685" s="170"/>
      <c r="WBK4685" s="170"/>
      <c r="WBL4685" s="170"/>
      <c r="WBM4685" s="170"/>
      <c r="WBN4685" s="170"/>
      <c r="WBO4685" s="170"/>
      <c r="WBP4685" s="170"/>
      <c r="WBQ4685" s="170"/>
      <c r="WBR4685" s="170"/>
      <c r="WBS4685" s="170"/>
      <c r="WBT4685" s="170"/>
      <c r="WBU4685" s="170"/>
      <c r="WBV4685" s="170"/>
      <c r="WBW4685" s="170"/>
      <c r="WBX4685" s="170"/>
      <c r="WBY4685" s="170"/>
      <c r="WBZ4685" s="170"/>
      <c r="WCA4685" s="170"/>
      <c r="WCB4685" s="170"/>
      <c r="WCC4685" s="170"/>
      <c r="WCD4685" s="170"/>
      <c r="WCE4685" s="170"/>
      <c r="WCF4685" s="170"/>
      <c r="WCG4685" s="170"/>
      <c r="WCH4685" s="170"/>
      <c r="WCI4685" s="170"/>
      <c r="WCJ4685" s="170"/>
      <c r="WCK4685" s="170"/>
      <c r="WCL4685" s="170"/>
      <c r="WCM4685" s="170"/>
      <c r="WCN4685" s="170"/>
      <c r="WCO4685" s="170"/>
      <c r="WCP4685" s="170"/>
      <c r="WCQ4685" s="170"/>
      <c r="WCR4685" s="170"/>
      <c r="WCS4685" s="170"/>
      <c r="WCT4685" s="170"/>
      <c r="WCU4685" s="170"/>
      <c r="WCV4685" s="170"/>
      <c r="WCW4685" s="170"/>
      <c r="WCX4685" s="170"/>
      <c r="WCY4685" s="170"/>
      <c r="WCZ4685" s="170"/>
      <c r="WDA4685" s="170"/>
      <c r="WDB4685" s="170"/>
      <c r="WDC4685" s="170"/>
      <c r="WDD4685" s="170"/>
      <c r="WDE4685" s="170"/>
      <c r="WDF4685" s="170"/>
      <c r="WDG4685" s="170"/>
      <c r="WDH4685" s="170"/>
      <c r="WDI4685" s="170"/>
      <c r="WDJ4685" s="170"/>
      <c r="WDK4685" s="170"/>
      <c r="WDL4685" s="170"/>
      <c r="WDM4685" s="170"/>
      <c r="WDN4685" s="170"/>
      <c r="WDO4685" s="170"/>
      <c r="WDP4685" s="170"/>
      <c r="WDQ4685" s="170"/>
      <c r="WDR4685" s="170"/>
      <c r="WDS4685" s="170"/>
      <c r="WDT4685" s="170"/>
      <c r="WDU4685" s="170"/>
      <c r="WDV4685" s="170"/>
      <c r="WDW4685" s="170"/>
      <c r="WDX4685" s="170"/>
      <c r="WDY4685" s="170"/>
      <c r="WDZ4685" s="170"/>
      <c r="WEA4685" s="170"/>
      <c r="WEB4685" s="170"/>
      <c r="WEC4685" s="170"/>
      <c r="WED4685" s="170"/>
      <c r="WEE4685" s="170"/>
      <c r="WEF4685" s="170"/>
      <c r="WEG4685" s="170"/>
      <c r="WEH4685" s="170"/>
      <c r="WEI4685" s="170"/>
      <c r="WEJ4685" s="170"/>
      <c r="WEK4685" s="170"/>
      <c r="WEL4685" s="170"/>
      <c r="WEM4685" s="170"/>
      <c r="WEN4685" s="170"/>
      <c r="WEO4685" s="170"/>
      <c r="WEP4685" s="170"/>
      <c r="WEQ4685" s="170"/>
      <c r="WER4685" s="170"/>
      <c r="WES4685" s="170"/>
      <c r="WET4685" s="170"/>
      <c r="WEU4685" s="170"/>
      <c r="WEV4685" s="170"/>
      <c r="WEW4685" s="170"/>
      <c r="WEX4685" s="170"/>
      <c r="WEY4685" s="170"/>
      <c r="WEZ4685" s="170"/>
      <c r="WFA4685" s="170"/>
      <c r="WFB4685" s="170"/>
      <c r="WFC4685" s="170"/>
      <c r="WFD4685" s="170"/>
      <c r="WFE4685" s="170"/>
      <c r="WFF4685" s="170"/>
      <c r="WFG4685" s="170"/>
      <c r="WFH4685" s="170"/>
      <c r="WFI4685" s="170"/>
      <c r="WFJ4685" s="170"/>
      <c r="WFK4685" s="170"/>
      <c r="WFL4685" s="170"/>
      <c r="WFM4685" s="170"/>
      <c r="WFN4685" s="170"/>
      <c r="WFO4685" s="170"/>
      <c r="WFP4685" s="170"/>
      <c r="WFQ4685" s="170"/>
      <c r="WFR4685" s="170"/>
      <c r="WFS4685" s="170"/>
      <c r="WFT4685" s="170"/>
      <c r="WFU4685" s="170"/>
      <c r="WFV4685" s="170"/>
      <c r="WFW4685" s="170"/>
      <c r="WFX4685" s="170"/>
      <c r="WFY4685" s="170"/>
      <c r="WFZ4685" s="170"/>
      <c r="WGA4685" s="170"/>
      <c r="WGB4685" s="170"/>
      <c r="WGC4685" s="170"/>
      <c r="WGD4685" s="170"/>
      <c r="WGE4685" s="170"/>
      <c r="WGF4685" s="170"/>
      <c r="WGG4685" s="170"/>
      <c r="WGH4685" s="170"/>
      <c r="WGI4685" s="170"/>
      <c r="WGJ4685" s="170"/>
      <c r="WGK4685" s="170"/>
      <c r="WGL4685" s="170"/>
      <c r="WGM4685" s="170"/>
      <c r="WGN4685" s="170"/>
      <c r="WGO4685" s="170"/>
      <c r="WGP4685" s="170"/>
      <c r="WGQ4685" s="170"/>
      <c r="WGR4685" s="170"/>
      <c r="WGS4685" s="170"/>
      <c r="WGT4685" s="170"/>
      <c r="WGU4685" s="170"/>
      <c r="WGV4685" s="170"/>
      <c r="WGW4685" s="170"/>
      <c r="WGX4685" s="170"/>
      <c r="WGY4685" s="170"/>
      <c r="WGZ4685" s="170"/>
      <c r="WHA4685" s="170"/>
      <c r="WHB4685" s="170"/>
      <c r="WHC4685" s="170"/>
      <c r="WHD4685" s="170"/>
      <c r="WHE4685" s="170"/>
      <c r="WHF4685" s="170"/>
      <c r="WHG4685" s="170"/>
      <c r="WHH4685" s="170"/>
      <c r="WHI4685" s="170"/>
      <c r="WHJ4685" s="170"/>
      <c r="WHK4685" s="170"/>
      <c r="WHL4685" s="170"/>
      <c r="WHM4685" s="170"/>
      <c r="WHN4685" s="170"/>
      <c r="WHO4685" s="170"/>
      <c r="WHP4685" s="170"/>
      <c r="WHQ4685" s="170"/>
      <c r="WHR4685" s="170"/>
      <c r="WHS4685" s="170"/>
      <c r="WHT4685" s="170"/>
      <c r="WHU4685" s="170"/>
      <c r="WHV4685" s="170"/>
      <c r="WHW4685" s="170"/>
      <c r="WHX4685" s="170"/>
      <c r="WHY4685" s="170"/>
      <c r="WHZ4685" s="170"/>
      <c r="WIA4685" s="170"/>
      <c r="WIB4685" s="170"/>
      <c r="WIC4685" s="170"/>
      <c r="WID4685" s="170"/>
      <c r="WIE4685" s="170"/>
      <c r="WIF4685" s="170"/>
      <c r="WIG4685" s="170"/>
      <c r="WIH4685" s="170"/>
      <c r="WII4685" s="170"/>
      <c r="WIJ4685" s="170"/>
      <c r="WIK4685" s="170"/>
      <c r="WIL4685" s="170"/>
      <c r="WIM4685" s="170"/>
      <c r="WIN4685" s="170"/>
      <c r="WIO4685" s="170"/>
      <c r="WIP4685" s="170"/>
      <c r="WIQ4685" s="170"/>
      <c r="WIR4685" s="170"/>
      <c r="WIS4685" s="170"/>
      <c r="WIT4685" s="170"/>
      <c r="WIU4685" s="170"/>
      <c r="WIV4685" s="170"/>
      <c r="WIW4685" s="170"/>
      <c r="WIX4685" s="170"/>
      <c r="WIY4685" s="170"/>
      <c r="WIZ4685" s="170"/>
      <c r="WJA4685" s="170"/>
      <c r="WJB4685" s="170"/>
      <c r="WJC4685" s="170"/>
      <c r="WJD4685" s="170"/>
      <c r="WJE4685" s="170"/>
      <c r="WJF4685" s="170"/>
      <c r="WJG4685" s="170"/>
      <c r="WJH4685" s="170"/>
      <c r="WJI4685" s="170"/>
      <c r="WJJ4685" s="170"/>
      <c r="WJK4685" s="170"/>
      <c r="WJL4685" s="170"/>
      <c r="WJM4685" s="170"/>
      <c r="WJN4685" s="170"/>
      <c r="WJO4685" s="170"/>
      <c r="WJP4685" s="170"/>
      <c r="WJQ4685" s="170"/>
      <c r="WJR4685" s="170"/>
      <c r="WJS4685" s="170"/>
      <c r="WJT4685" s="170"/>
      <c r="WJU4685" s="170"/>
      <c r="WJV4685" s="170"/>
      <c r="WJW4685" s="170"/>
      <c r="WJX4685" s="170"/>
      <c r="WJY4685" s="170"/>
      <c r="WJZ4685" s="170"/>
      <c r="WKA4685" s="170"/>
      <c r="WKB4685" s="170"/>
      <c r="WKC4685" s="170"/>
      <c r="WKD4685" s="170"/>
      <c r="WKE4685" s="170"/>
      <c r="WKF4685" s="170"/>
      <c r="WKG4685" s="170"/>
      <c r="WKH4685" s="170"/>
      <c r="WKI4685" s="170"/>
      <c r="WKJ4685" s="170"/>
      <c r="WKK4685" s="170"/>
      <c r="WKL4685" s="170"/>
      <c r="WKM4685" s="170"/>
      <c r="WKN4685" s="170"/>
      <c r="WKO4685" s="170"/>
      <c r="WKP4685" s="170"/>
      <c r="WKQ4685" s="170"/>
      <c r="WKR4685" s="170"/>
      <c r="WKS4685" s="170"/>
      <c r="WKT4685" s="170"/>
      <c r="WKU4685" s="170"/>
      <c r="WKV4685" s="170"/>
      <c r="WKW4685" s="170"/>
      <c r="WKX4685" s="170"/>
      <c r="WKY4685" s="170"/>
      <c r="WKZ4685" s="170"/>
      <c r="WLA4685" s="170"/>
      <c r="WLB4685" s="170"/>
      <c r="WLC4685" s="170"/>
      <c r="WLD4685" s="170"/>
      <c r="WLE4685" s="170"/>
      <c r="WLF4685" s="170"/>
      <c r="WLG4685" s="170"/>
      <c r="WLH4685" s="170"/>
      <c r="WLI4685" s="170"/>
      <c r="WLJ4685" s="170"/>
      <c r="WLK4685" s="170"/>
      <c r="WLL4685" s="170"/>
      <c r="WLM4685" s="170"/>
      <c r="WLN4685" s="170"/>
      <c r="WLO4685" s="170"/>
      <c r="WLP4685" s="170"/>
      <c r="WLQ4685" s="170"/>
      <c r="WLR4685" s="170"/>
      <c r="WLS4685" s="170"/>
      <c r="WLT4685" s="170"/>
      <c r="WLU4685" s="170"/>
      <c r="WLV4685" s="170"/>
      <c r="WLW4685" s="170"/>
      <c r="WLX4685" s="170"/>
      <c r="WLY4685" s="170"/>
      <c r="WLZ4685" s="170"/>
      <c r="WMA4685" s="170"/>
      <c r="WMB4685" s="170"/>
      <c r="WMC4685" s="170"/>
      <c r="WMD4685" s="170"/>
      <c r="WME4685" s="170"/>
      <c r="WMF4685" s="170"/>
      <c r="WMG4685" s="170"/>
      <c r="WMH4685" s="170"/>
      <c r="WMI4685" s="170"/>
      <c r="WMJ4685" s="170"/>
      <c r="WMK4685" s="170"/>
      <c r="WML4685" s="170"/>
      <c r="WMM4685" s="170"/>
      <c r="WMN4685" s="170"/>
      <c r="WMO4685" s="170"/>
      <c r="WMP4685" s="170"/>
      <c r="WMQ4685" s="170"/>
      <c r="WMR4685" s="170"/>
      <c r="WMS4685" s="170"/>
      <c r="WMT4685" s="170"/>
      <c r="WMU4685" s="170"/>
      <c r="WMV4685" s="170"/>
      <c r="WMW4685" s="170"/>
      <c r="WMX4685" s="170"/>
      <c r="WMY4685" s="170"/>
      <c r="WMZ4685" s="170"/>
      <c r="WNA4685" s="170"/>
      <c r="WNB4685" s="170"/>
      <c r="WNC4685" s="170"/>
      <c r="WND4685" s="170"/>
      <c r="WNE4685" s="170"/>
      <c r="WNF4685" s="170"/>
      <c r="WNG4685" s="170"/>
      <c r="WNH4685" s="170"/>
      <c r="WNI4685" s="170"/>
      <c r="WNJ4685" s="170"/>
      <c r="WNK4685" s="170"/>
      <c r="WNL4685" s="170"/>
      <c r="WNM4685" s="170"/>
      <c r="WNN4685" s="170"/>
      <c r="WNO4685" s="170"/>
      <c r="WNP4685" s="170"/>
      <c r="WNQ4685" s="170"/>
      <c r="WNR4685" s="170"/>
      <c r="WNS4685" s="170"/>
      <c r="WNT4685" s="170"/>
      <c r="WNU4685" s="170"/>
      <c r="WNV4685" s="170"/>
      <c r="WNW4685" s="170"/>
      <c r="WNX4685" s="170"/>
      <c r="WNY4685" s="170"/>
      <c r="WNZ4685" s="170"/>
      <c r="WOA4685" s="170"/>
      <c r="WOB4685" s="170"/>
      <c r="WOC4685" s="170"/>
      <c r="WOD4685" s="170"/>
      <c r="WOE4685" s="170"/>
      <c r="WOF4685" s="170"/>
      <c r="WOG4685" s="170"/>
      <c r="WOH4685" s="170"/>
      <c r="WOI4685" s="170"/>
      <c r="WOJ4685" s="170"/>
      <c r="WOK4685" s="170"/>
      <c r="WOL4685" s="170"/>
      <c r="WOM4685" s="170"/>
      <c r="WON4685" s="170"/>
      <c r="WOO4685" s="170"/>
      <c r="WOP4685" s="170"/>
      <c r="WOQ4685" s="170"/>
      <c r="WOR4685" s="170"/>
      <c r="WOS4685" s="170"/>
      <c r="WOT4685" s="170"/>
      <c r="WOU4685" s="170"/>
      <c r="WOV4685" s="170"/>
      <c r="WOW4685" s="170"/>
      <c r="WOX4685" s="170"/>
      <c r="WOY4685" s="170"/>
      <c r="WOZ4685" s="170"/>
      <c r="WPA4685" s="170"/>
      <c r="WPB4685" s="170"/>
      <c r="WPC4685" s="170"/>
      <c r="WPD4685" s="170"/>
      <c r="WPE4685" s="170"/>
      <c r="WPF4685" s="170"/>
      <c r="WPG4685" s="170"/>
      <c r="WPH4685" s="170"/>
      <c r="WPI4685" s="170"/>
      <c r="WPJ4685" s="170"/>
      <c r="WPK4685" s="170"/>
      <c r="WPL4685" s="170"/>
      <c r="WPM4685" s="170"/>
      <c r="WPN4685" s="170"/>
      <c r="WPO4685" s="170"/>
      <c r="WPP4685" s="170"/>
      <c r="WPQ4685" s="170"/>
      <c r="WPR4685" s="170"/>
      <c r="WPS4685" s="170"/>
      <c r="WPT4685" s="170"/>
      <c r="WPU4685" s="170"/>
      <c r="WPV4685" s="170"/>
      <c r="WPW4685" s="170"/>
      <c r="WPX4685" s="170"/>
      <c r="WPY4685" s="170"/>
      <c r="WPZ4685" s="170"/>
      <c r="WQA4685" s="170"/>
      <c r="WQB4685" s="170"/>
      <c r="WQC4685" s="170"/>
      <c r="WQD4685" s="170"/>
      <c r="WQE4685" s="170"/>
      <c r="WQF4685" s="170"/>
      <c r="WQG4685" s="170"/>
      <c r="WQH4685" s="170"/>
      <c r="WQI4685" s="170"/>
      <c r="WQJ4685" s="170"/>
      <c r="WQK4685" s="170"/>
      <c r="WQL4685" s="170"/>
      <c r="WQM4685" s="170"/>
      <c r="WQN4685" s="170"/>
      <c r="WQO4685" s="170"/>
      <c r="WQP4685" s="170"/>
      <c r="WQQ4685" s="170"/>
      <c r="WQR4685" s="170"/>
      <c r="WQS4685" s="170"/>
      <c r="WQT4685" s="170"/>
      <c r="WQU4685" s="170"/>
      <c r="WQV4685" s="170"/>
      <c r="WQW4685" s="170"/>
      <c r="WQX4685" s="170"/>
      <c r="WQY4685" s="170"/>
      <c r="WQZ4685" s="170"/>
      <c r="WRA4685" s="170"/>
      <c r="WRB4685" s="170"/>
      <c r="WRC4685" s="170"/>
      <c r="WRD4685" s="170"/>
      <c r="WRE4685" s="170"/>
      <c r="WRF4685" s="170"/>
      <c r="WRG4685" s="170"/>
      <c r="WRH4685" s="170"/>
      <c r="WRI4685" s="170"/>
      <c r="WRJ4685" s="170"/>
      <c r="WRK4685" s="170"/>
      <c r="WRL4685" s="170"/>
      <c r="WRM4685" s="170"/>
      <c r="WRN4685" s="170"/>
      <c r="WRO4685" s="170"/>
      <c r="WRP4685" s="170"/>
      <c r="WRQ4685" s="170"/>
      <c r="WRR4685" s="170"/>
      <c r="WRS4685" s="170"/>
      <c r="WRT4685" s="170"/>
      <c r="WRU4685" s="170"/>
      <c r="WRV4685" s="170"/>
      <c r="WRW4685" s="170"/>
      <c r="WRX4685" s="170"/>
      <c r="WRY4685" s="170"/>
      <c r="WRZ4685" s="170"/>
      <c r="WSA4685" s="170"/>
      <c r="WSB4685" s="170"/>
      <c r="WSC4685" s="170"/>
      <c r="WSD4685" s="170"/>
      <c r="WSE4685" s="170"/>
      <c r="WSF4685" s="170"/>
      <c r="WSG4685" s="170"/>
      <c r="WSH4685" s="170"/>
      <c r="WSI4685" s="170"/>
      <c r="WSJ4685" s="170"/>
      <c r="WSK4685" s="170"/>
      <c r="WSL4685" s="170"/>
      <c r="WSM4685" s="170"/>
      <c r="WSN4685" s="170"/>
      <c r="WSO4685" s="170"/>
      <c r="WSP4685" s="170"/>
      <c r="WSQ4685" s="170"/>
      <c r="WSR4685" s="170"/>
      <c r="WSS4685" s="170"/>
      <c r="WST4685" s="170"/>
      <c r="WSU4685" s="170"/>
      <c r="WSV4685" s="170"/>
      <c r="WSW4685" s="170"/>
      <c r="WSX4685" s="170"/>
      <c r="WSY4685" s="170"/>
      <c r="WSZ4685" s="170"/>
      <c r="WTA4685" s="170"/>
      <c r="WTB4685" s="170"/>
      <c r="WTC4685" s="170"/>
      <c r="WTD4685" s="170"/>
      <c r="WTE4685" s="170"/>
      <c r="WTF4685" s="170"/>
      <c r="WTG4685" s="170"/>
      <c r="WTH4685" s="170"/>
      <c r="WTI4685" s="170"/>
      <c r="WTJ4685" s="170"/>
      <c r="WTK4685" s="170"/>
      <c r="WTL4685" s="170"/>
      <c r="WTM4685" s="170"/>
      <c r="WTN4685" s="170"/>
      <c r="WTO4685" s="170"/>
      <c r="WTP4685" s="170"/>
      <c r="WTQ4685" s="170"/>
      <c r="WTR4685" s="170"/>
      <c r="WTS4685" s="170"/>
      <c r="WTT4685" s="170"/>
      <c r="WTU4685" s="170"/>
      <c r="WTV4685" s="170"/>
      <c r="WTW4685" s="170"/>
      <c r="WTX4685" s="170"/>
      <c r="WTY4685" s="170"/>
      <c r="WTZ4685" s="170"/>
      <c r="WUA4685" s="170"/>
      <c r="WUB4685" s="170"/>
      <c r="WUC4685" s="170"/>
      <c r="WUD4685" s="170"/>
      <c r="WUE4685" s="170"/>
      <c r="WUF4685" s="170"/>
      <c r="WUG4685" s="170"/>
      <c r="WUH4685" s="170"/>
      <c r="WUI4685" s="170"/>
      <c r="WUJ4685" s="170"/>
      <c r="WUK4685" s="170"/>
      <c r="WUL4685" s="170"/>
      <c r="WUM4685" s="170"/>
      <c r="WUN4685" s="170"/>
      <c r="WUO4685" s="170"/>
      <c r="WUP4685" s="170"/>
      <c r="WUQ4685" s="170"/>
      <c r="WUR4685" s="170"/>
      <c r="WUS4685" s="170"/>
      <c r="WUT4685" s="170"/>
      <c r="WUU4685" s="170"/>
      <c r="WUV4685" s="170"/>
      <c r="WUW4685" s="170"/>
      <c r="WUX4685" s="170"/>
      <c r="WUY4685" s="170"/>
      <c r="WUZ4685" s="170"/>
      <c r="WVA4685" s="170"/>
      <c r="WVB4685" s="170"/>
      <c r="WVC4685" s="170"/>
      <c r="WVD4685" s="170"/>
      <c r="WVE4685" s="170"/>
      <c r="WVF4685" s="170"/>
      <c r="WVG4685" s="170"/>
      <c r="WVH4685" s="170"/>
      <c r="WVI4685" s="170"/>
      <c r="WVJ4685" s="170"/>
      <c r="WVK4685" s="170"/>
      <c r="WVL4685" s="170"/>
      <c r="WVM4685" s="170"/>
      <c r="WVN4685" s="170"/>
      <c r="WVO4685" s="170"/>
      <c r="WVP4685" s="170"/>
      <c r="WVQ4685" s="170"/>
      <c r="WVR4685" s="170"/>
      <c r="WVS4685" s="170"/>
      <c r="WVT4685" s="170"/>
      <c r="WVU4685" s="170"/>
      <c r="WVV4685" s="170"/>
      <c r="WVW4685" s="170"/>
      <c r="WVX4685" s="170"/>
      <c r="WVY4685" s="170"/>
      <c r="WVZ4685" s="170"/>
      <c r="WWA4685" s="170"/>
      <c r="WWB4685" s="170"/>
      <c r="WWC4685" s="170"/>
      <c r="WWD4685" s="170"/>
      <c r="WWE4685" s="170"/>
      <c r="WWF4685" s="170"/>
      <c r="WWG4685" s="170"/>
      <c r="WWH4685" s="170"/>
      <c r="WWI4685" s="170"/>
      <c r="WWJ4685" s="170"/>
      <c r="WWK4685" s="170"/>
      <c r="WWL4685" s="170"/>
      <c r="WWM4685" s="170"/>
      <c r="WWN4685" s="170"/>
      <c r="WWO4685" s="170"/>
      <c r="WWP4685" s="170"/>
      <c r="WWQ4685" s="170"/>
      <c r="WWR4685" s="170"/>
      <c r="WWS4685" s="170"/>
      <c r="WWT4685" s="170"/>
      <c r="WWU4685" s="170"/>
      <c r="WWV4685" s="170"/>
      <c r="WWW4685" s="170"/>
      <c r="WWX4685" s="170"/>
      <c r="WWY4685" s="170"/>
      <c r="WWZ4685" s="170"/>
      <c r="WXA4685" s="170"/>
      <c r="WXB4685" s="170"/>
      <c r="WXC4685" s="170"/>
      <c r="WXD4685" s="170"/>
      <c r="WXE4685" s="170"/>
      <c r="WXF4685" s="170"/>
      <c r="WXG4685" s="170"/>
      <c r="WXH4685" s="170"/>
      <c r="WXI4685" s="170"/>
      <c r="WXJ4685" s="170"/>
      <c r="WXK4685" s="170"/>
      <c r="WXL4685" s="170"/>
      <c r="WXM4685" s="170"/>
      <c r="WXN4685" s="170"/>
      <c r="WXO4685" s="170"/>
      <c r="WXP4685" s="170"/>
      <c r="WXQ4685" s="170"/>
      <c r="WXR4685" s="170"/>
      <c r="WXS4685" s="170"/>
      <c r="WXT4685" s="170"/>
      <c r="WXU4685" s="170"/>
      <c r="WXV4685" s="170"/>
      <c r="WXW4685" s="170"/>
      <c r="WXX4685" s="170"/>
      <c r="WXY4685" s="170"/>
      <c r="WXZ4685" s="170"/>
      <c r="WYA4685" s="170"/>
      <c r="WYB4685" s="170"/>
      <c r="WYC4685" s="170"/>
      <c r="WYD4685" s="170"/>
      <c r="WYE4685" s="170"/>
      <c r="WYF4685" s="170"/>
      <c r="WYG4685" s="170"/>
      <c r="WYH4685" s="170"/>
      <c r="WYI4685" s="170"/>
      <c r="WYJ4685" s="170"/>
      <c r="WYK4685" s="170"/>
      <c r="WYL4685" s="170"/>
      <c r="WYM4685" s="170"/>
      <c r="WYN4685" s="170"/>
      <c r="WYO4685" s="170"/>
      <c r="WYP4685" s="170"/>
      <c r="WYQ4685" s="170"/>
      <c r="WYR4685" s="170"/>
      <c r="WYS4685" s="170"/>
      <c r="WYT4685" s="170"/>
      <c r="WYU4685" s="170"/>
      <c r="WYV4685" s="170"/>
      <c r="WYW4685" s="170"/>
      <c r="WYX4685" s="170"/>
      <c r="WYY4685" s="170"/>
      <c r="WYZ4685" s="170"/>
      <c r="WZA4685" s="170"/>
      <c r="WZB4685" s="170"/>
      <c r="WZC4685" s="170"/>
      <c r="WZD4685" s="170"/>
      <c r="WZE4685" s="170"/>
      <c r="WZF4685" s="170"/>
      <c r="WZG4685" s="170"/>
      <c r="WZH4685" s="170"/>
      <c r="WZI4685" s="170"/>
      <c r="WZJ4685" s="170"/>
      <c r="WZK4685" s="170"/>
      <c r="WZL4685" s="170"/>
      <c r="WZM4685" s="170"/>
      <c r="WZN4685" s="170"/>
      <c r="WZO4685" s="170"/>
      <c r="WZP4685" s="170"/>
      <c r="WZQ4685" s="170"/>
      <c r="WZR4685" s="170"/>
      <c r="WZS4685" s="170"/>
      <c r="WZT4685" s="170"/>
      <c r="WZU4685" s="170"/>
      <c r="WZV4685" s="170"/>
      <c r="WZW4685" s="170"/>
      <c r="WZX4685" s="170"/>
      <c r="WZY4685" s="170"/>
      <c r="WZZ4685" s="170"/>
      <c r="XAA4685" s="170"/>
      <c r="XAB4685" s="170"/>
      <c r="XAC4685" s="170"/>
      <c r="XAD4685" s="170"/>
      <c r="XAE4685" s="170"/>
      <c r="XAF4685" s="170"/>
      <c r="XAG4685" s="170"/>
      <c r="XAH4685" s="170"/>
      <c r="XAI4685" s="170"/>
      <c r="XAJ4685" s="170"/>
      <c r="XAK4685" s="170"/>
      <c r="XAL4685" s="170"/>
      <c r="XAM4685" s="170"/>
      <c r="XAN4685" s="170"/>
      <c r="XAO4685" s="170"/>
      <c r="XAP4685" s="170"/>
      <c r="XAQ4685" s="170"/>
      <c r="XAR4685" s="170"/>
      <c r="XAS4685" s="170"/>
      <c r="XAT4685" s="170"/>
      <c r="XAU4685" s="170"/>
      <c r="XAV4685" s="170"/>
      <c r="XAW4685" s="170"/>
      <c r="XAX4685" s="170"/>
      <c r="XAY4685" s="170"/>
      <c r="XAZ4685" s="170"/>
      <c r="XBA4685" s="170"/>
      <c r="XBB4685" s="170"/>
      <c r="XBC4685" s="170"/>
      <c r="XBD4685" s="170"/>
      <c r="XBE4685" s="170"/>
      <c r="XBF4685" s="170"/>
      <c r="XBG4685" s="170"/>
      <c r="XBH4685" s="170"/>
      <c r="XBI4685" s="170"/>
      <c r="XBJ4685" s="170"/>
      <c r="XBK4685" s="170"/>
      <c r="XBL4685" s="170"/>
      <c r="XBM4685" s="170"/>
      <c r="XBN4685" s="170"/>
      <c r="XBO4685" s="170"/>
      <c r="XBP4685" s="170"/>
      <c r="XBQ4685" s="170"/>
      <c r="XBR4685" s="170"/>
      <c r="XBS4685" s="170"/>
      <c r="XBT4685" s="170"/>
      <c r="XBU4685" s="170"/>
      <c r="XBV4685" s="170"/>
      <c r="XBW4685" s="170"/>
      <c r="XBX4685" s="170"/>
      <c r="XBY4685" s="170"/>
      <c r="XBZ4685" s="170"/>
      <c r="XCA4685" s="170"/>
      <c r="XCB4685" s="170"/>
      <c r="XCC4685" s="170"/>
      <c r="XCD4685" s="170"/>
      <c r="XCE4685" s="170"/>
      <c r="XCF4685" s="170"/>
      <c r="XCG4685" s="170"/>
      <c r="XCH4685" s="170"/>
      <c r="XCI4685" s="170"/>
      <c r="XCJ4685" s="170"/>
      <c r="XCK4685" s="170"/>
      <c r="XCL4685" s="170"/>
      <c r="XCM4685" s="170"/>
      <c r="XCN4685" s="170"/>
      <c r="XCO4685" s="170"/>
      <c r="XCP4685" s="170"/>
      <c r="XCQ4685" s="170"/>
      <c r="XCR4685" s="170"/>
      <c r="XCS4685" s="170"/>
      <c r="XCT4685" s="170"/>
      <c r="XCU4685" s="170"/>
      <c r="XCV4685" s="170"/>
      <c r="XCW4685" s="170"/>
      <c r="XCX4685" s="170"/>
      <c r="XCY4685" s="170"/>
      <c r="XCZ4685" s="170"/>
      <c r="XDA4685" s="170"/>
      <c r="XDB4685" s="170"/>
      <c r="XDC4685" s="170"/>
      <c r="XDD4685" s="170"/>
      <c r="XDE4685" s="170"/>
      <c r="XDF4685" s="170"/>
      <c r="XDG4685" s="170"/>
      <c r="XDH4685" s="170"/>
      <c r="XDI4685" s="170"/>
      <c r="XDJ4685" s="170"/>
      <c r="XDK4685" s="170"/>
      <c r="XDL4685" s="170"/>
      <c r="XDM4685" s="170"/>
      <c r="XDN4685" s="170"/>
      <c r="XDO4685" s="170"/>
      <c r="XDP4685" s="170"/>
      <c r="XDQ4685" s="170"/>
      <c r="XDR4685" s="170"/>
      <c r="XDS4685" s="170"/>
      <c r="XDT4685" s="170"/>
      <c r="XDU4685" s="170"/>
      <c r="XDV4685" s="170"/>
      <c r="XDW4685" s="170"/>
      <c r="XDX4685" s="170"/>
      <c r="XDY4685" s="170"/>
      <c r="XDZ4685" s="170"/>
      <c r="XEA4685" s="170"/>
      <c r="XEB4685" s="170"/>
      <c r="XEC4685" s="170"/>
      <c r="XED4685" s="170"/>
      <c r="XEE4685" s="170"/>
      <c r="XEF4685" s="170"/>
      <c r="XEG4685" s="170"/>
      <c r="XEH4685" s="170"/>
      <c r="XEI4685" s="170"/>
      <c r="XEJ4685" s="170"/>
      <c r="XEK4685" s="170"/>
      <c r="XEL4685" s="170"/>
      <c r="XEM4685" s="170"/>
      <c r="XEN4685" s="170"/>
      <c r="XEO4685" s="170"/>
      <c r="XEP4685" s="170"/>
      <c r="XEQ4685" s="170"/>
      <c r="XER4685" s="170"/>
      <c r="XES4685" s="170"/>
      <c r="XET4685" s="170"/>
      <c r="XEU4685" s="170"/>
      <c r="XEV4685" s="170"/>
      <c r="XEW4685" s="170"/>
      <c r="XEX4685" s="170"/>
      <c r="XEY4685" s="170"/>
      <c r="XEZ4685" s="170"/>
      <c r="XFA4685" s="170"/>
      <c r="XFB4685" s="170"/>
    </row>
    <row r="4686" spans="1:16382" ht="22.5" hidden="1" customHeight="1" x14ac:dyDescent="0.25">
      <c r="A4686" s="3">
        <v>2025</v>
      </c>
      <c r="B4686" s="3" t="s">
        <v>435</v>
      </c>
      <c r="C4686" s="5">
        <v>45847</v>
      </c>
      <c r="D4686" s="10" t="s">
        <v>461</v>
      </c>
      <c r="E4686" s="3" t="s">
        <v>22</v>
      </c>
      <c r="F4686" s="88">
        <v>21465</v>
      </c>
      <c r="G4686" s="88"/>
      <c r="H4686" s="4">
        <f t="shared" si="90"/>
        <v>125976.85000000005</v>
      </c>
      <c r="I4686" s="1" t="s">
        <v>4618</v>
      </c>
      <c r="J4686" s="3" t="s">
        <v>4620</v>
      </c>
      <c r="K4686" s="1"/>
    </row>
    <row r="4687" spans="1:16382" ht="22.5" hidden="1" customHeight="1" x14ac:dyDescent="0.25">
      <c r="A4687" s="3">
        <v>2025</v>
      </c>
      <c r="B4687" s="3" t="s">
        <v>435</v>
      </c>
      <c r="C4687" s="5">
        <v>45847</v>
      </c>
      <c r="D4687" s="10" t="s">
        <v>608</v>
      </c>
      <c r="E4687" s="3" t="s">
        <v>22</v>
      </c>
      <c r="F4687" s="239">
        <v>1350</v>
      </c>
      <c r="G4687" s="239"/>
      <c r="H4687" s="4">
        <f t="shared" si="90"/>
        <v>127326.85000000005</v>
      </c>
      <c r="J4687" s="3" t="s">
        <v>4640</v>
      </c>
      <c r="K4687" s="1"/>
    </row>
    <row r="4688" spans="1:16382" ht="22.5" hidden="1" customHeight="1" x14ac:dyDescent="0.25">
      <c r="A4688" s="3">
        <v>2025</v>
      </c>
      <c r="B4688" s="3" t="s">
        <v>435</v>
      </c>
      <c r="C4688" s="5">
        <v>45849</v>
      </c>
      <c r="D4688" s="10" t="s">
        <v>45</v>
      </c>
      <c r="E4688" s="3" t="s">
        <v>22</v>
      </c>
      <c r="F4688" s="2">
        <v>1650</v>
      </c>
      <c r="H4688" s="4">
        <f t="shared" si="90"/>
        <v>128976.85000000005</v>
      </c>
      <c r="J4688" s="3" t="s">
        <v>4509</v>
      </c>
    </row>
    <row r="4689" spans="1:12" ht="22.5" hidden="1" customHeight="1" x14ac:dyDescent="0.25">
      <c r="A4689" s="3">
        <v>2025</v>
      </c>
      <c r="B4689" s="3" t="s">
        <v>435</v>
      </c>
      <c r="C4689" s="5">
        <v>45849</v>
      </c>
      <c r="D4689" s="10" t="s">
        <v>548</v>
      </c>
      <c r="E4689" s="3" t="s">
        <v>22</v>
      </c>
      <c r="F4689" s="2">
        <v>3400</v>
      </c>
      <c r="H4689" s="4">
        <f t="shared" si="90"/>
        <v>132376.85000000003</v>
      </c>
      <c r="J4689" s="3" t="s">
        <v>4521</v>
      </c>
      <c r="K4689" s="146" t="s">
        <v>4522</v>
      </c>
    </row>
    <row r="4690" spans="1:12" ht="22.5" hidden="1" customHeight="1" x14ac:dyDescent="0.25">
      <c r="A4690" s="3">
        <v>2025</v>
      </c>
      <c r="B4690" s="3" t="s">
        <v>435</v>
      </c>
      <c r="C4690" s="5">
        <v>45850</v>
      </c>
      <c r="D4690" s="10" t="s">
        <v>4503</v>
      </c>
      <c r="E4690" s="3" t="s">
        <v>71</v>
      </c>
      <c r="G4690" s="2">
        <v>3650</v>
      </c>
      <c r="H4690" s="4">
        <f t="shared" si="90"/>
        <v>128726.85000000003</v>
      </c>
      <c r="I4690" s="1" t="s">
        <v>4504</v>
      </c>
      <c r="J4690" s="3" t="s">
        <v>4510</v>
      </c>
    </row>
    <row r="4691" spans="1:12" ht="22.5" hidden="1" customHeight="1" x14ac:dyDescent="0.25">
      <c r="A4691" s="3">
        <v>2025</v>
      </c>
      <c r="B4691" s="3" t="s">
        <v>435</v>
      </c>
      <c r="C4691" s="5">
        <v>45850</v>
      </c>
      <c r="D4691" s="10" t="s">
        <v>112</v>
      </c>
      <c r="E4691" s="3" t="s">
        <v>99</v>
      </c>
      <c r="G4691" s="2">
        <v>80.599999999999994</v>
      </c>
      <c r="H4691" s="4">
        <f t="shared" si="90"/>
        <v>128646.25000000003</v>
      </c>
      <c r="J4691" s="3" t="s">
        <v>4513</v>
      </c>
    </row>
    <row r="4692" spans="1:12" ht="22.5" hidden="1" customHeight="1" x14ac:dyDescent="0.25">
      <c r="A4692" s="3">
        <v>2025</v>
      </c>
      <c r="B4692" s="3" t="s">
        <v>435</v>
      </c>
      <c r="C4692" s="5">
        <v>45850</v>
      </c>
      <c r="D4692" s="10" t="s">
        <v>42</v>
      </c>
      <c r="E4692" s="3" t="s">
        <v>99</v>
      </c>
      <c r="G4692" s="25">
        <v>5520</v>
      </c>
      <c r="H4692" s="4">
        <f t="shared" si="90"/>
        <v>123126.25000000003</v>
      </c>
      <c r="J4692" s="35" t="s">
        <v>4516</v>
      </c>
    </row>
    <row r="4693" spans="1:12" ht="22.5" hidden="1" customHeight="1" x14ac:dyDescent="0.25">
      <c r="A4693" s="3">
        <v>2025</v>
      </c>
      <c r="B4693" s="3" t="s">
        <v>435</v>
      </c>
      <c r="C4693" s="5">
        <v>45850</v>
      </c>
      <c r="D4693" s="10" t="s">
        <v>3711</v>
      </c>
      <c r="E4693" s="3" t="s">
        <v>71</v>
      </c>
      <c r="G4693" s="2">
        <v>23450.17</v>
      </c>
      <c r="H4693" s="4">
        <f t="shared" si="90"/>
        <v>99676.080000000031</v>
      </c>
      <c r="I4693" s="1" t="s">
        <v>179</v>
      </c>
      <c r="J4693" s="3" t="s">
        <v>4535</v>
      </c>
    </row>
    <row r="4694" spans="1:12" ht="22.5" hidden="1" customHeight="1" x14ac:dyDescent="0.25">
      <c r="A4694" s="3">
        <v>2025</v>
      </c>
      <c r="B4694" s="3" t="s">
        <v>435</v>
      </c>
      <c r="C4694" s="5">
        <v>45850</v>
      </c>
      <c r="D4694" s="10" t="s">
        <v>35</v>
      </c>
      <c r="E4694" s="3" t="s">
        <v>99</v>
      </c>
      <c r="G4694" s="2">
        <v>216</v>
      </c>
      <c r="H4694" s="4">
        <f t="shared" si="90"/>
        <v>99460.080000000031</v>
      </c>
      <c r="J4694" s="3" t="s">
        <v>4514</v>
      </c>
    </row>
    <row r="4695" spans="1:12" s="36" customFormat="1" ht="22.5" hidden="1" customHeight="1" x14ac:dyDescent="0.25">
      <c r="A4695" s="3">
        <v>2025</v>
      </c>
      <c r="B4695" s="3" t="s">
        <v>435</v>
      </c>
      <c r="C4695" s="5">
        <v>45850</v>
      </c>
      <c r="D4695" s="10" t="s">
        <v>30</v>
      </c>
      <c r="E4695" s="3" t="s">
        <v>99</v>
      </c>
      <c r="F4695" s="2"/>
      <c r="G4695" s="2">
        <v>484</v>
      </c>
      <c r="H4695" s="4">
        <f t="shared" si="90"/>
        <v>98976.080000000031</v>
      </c>
      <c r="I4695" s="1"/>
      <c r="J4695" s="3" t="s">
        <v>4523</v>
      </c>
      <c r="K4695" s="10"/>
      <c r="L4695" s="1"/>
    </row>
    <row r="4696" spans="1:12" s="36" customFormat="1" ht="22.5" hidden="1" customHeight="1" x14ac:dyDescent="0.25">
      <c r="A4696" s="3">
        <v>2025</v>
      </c>
      <c r="B4696" s="3" t="s">
        <v>435</v>
      </c>
      <c r="C4696" s="5">
        <v>45853</v>
      </c>
      <c r="D4696" s="10" t="s">
        <v>323</v>
      </c>
      <c r="E4696" s="3" t="s">
        <v>99</v>
      </c>
      <c r="F4696" s="26"/>
      <c r="G4696" s="26">
        <v>5000</v>
      </c>
      <c r="H4696" s="4">
        <f t="shared" si="90"/>
        <v>93976.080000000031</v>
      </c>
      <c r="I4696" s="1"/>
      <c r="J4696" s="3" t="s">
        <v>4524</v>
      </c>
      <c r="K4696" s="10"/>
      <c r="L4696" s="1"/>
    </row>
    <row r="4697" spans="1:12" ht="22.5" hidden="1" customHeight="1" x14ac:dyDescent="0.25">
      <c r="A4697" s="35">
        <v>2025</v>
      </c>
      <c r="B4697" s="35" t="s">
        <v>435</v>
      </c>
      <c r="C4697" s="63">
        <v>45854</v>
      </c>
      <c r="D4697" s="146" t="s">
        <v>4527</v>
      </c>
      <c r="E4697" s="35" t="s">
        <v>71</v>
      </c>
      <c r="F4697" s="25"/>
      <c r="G4697" s="25">
        <v>900</v>
      </c>
      <c r="H4697" s="70">
        <f t="shared" si="90"/>
        <v>93076.080000000031</v>
      </c>
      <c r="I4697" s="36" t="s">
        <v>4954</v>
      </c>
      <c r="J4697" s="35" t="s">
        <v>4956</v>
      </c>
      <c r="K4697" s="146"/>
      <c r="L4697" s="36"/>
    </row>
    <row r="4698" spans="1:12" ht="22.5" hidden="1" customHeight="1" x14ac:dyDescent="0.25">
      <c r="A4698" s="35">
        <v>2025</v>
      </c>
      <c r="B4698" s="35" t="s">
        <v>435</v>
      </c>
      <c r="C4698" s="63">
        <v>45854</v>
      </c>
      <c r="D4698" s="146" t="s">
        <v>4435</v>
      </c>
      <c r="E4698" s="35" t="s">
        <v>71</v>
      </c>
      <c r="F4698" s="25"/>
      <c r="G4698" s="25">
        <v>7175</v>
      </c>
      <c r="H4698" s="70">
        <f t="shared" si="90"/>
        <v>85901.080000000031</v>
      </c>
      <c r="I4698" s="36" t="s">
        <v>4954</v>
      </c>
      <c r="J4698" s="35" t="s">
        <v>4957</v>
      </c>
      <c r="K4698" s="146"/>
      <c r="L4698" s="36"/>
    </row>
    <row r="4699" spans="1:12" ht="22.5" hidden="1" customHeight="1" x14ac:dyDescent="0.25">
      <c r="A4699" s="3">
        <v>2025</v>
      </c>
      <c r="B4699" s="3" t="s">
        <v>435</v>
      </c>
      <c r="C4699" s="5">
        <v>45854</v>
      </c>
      <c r="D4699" s="10" t="s">
        <v>169</v>
      </c>
      <c r="E4699" s="3" t="s">
        <v>99</v>
      </c>
      <c r="G4699" s="2">
        <v>5000</v>
      </c>
      <c r="H4699" s="4">
        <f t="shared" si="90"/>
        <v>80901.080000000031</v>
      </c>
      <c r="J4699" s="3" t="s">
        <v>4530</v>
      </c>
    </row>
    <row r="4700" spans="1:12" ht="22.5" hidden="1" customHeight="1" x14ac:dyDescent="0.25">
      <c r="A4700" s="3">
        <v>2025</v>
      </c>
      <c r="B4700" s="3" t="s">
        <v>435</v>
      </c>
      <c r="C4700" s="5">
        <v>45854</v>
      </c>
      <c r="D4700" s="10" t="s">
        <v>404</v>
      </c>
      <c r="E4700" s="3" t="s">
        <v>71</v>
      </c>
      <c r="G4700" s="2">
        <v>20360.2</v>
      </c>
      <c r="H4700" s="4">
        <f t="shared" si="90"/>
        <v>60540.880000000034</v>
      </c>
      <c r="J4700" s="3" t="s">
        <v>4531</v>
      </c>
    </row>
    <row r="4701" spans="1:12" ht="22.5" hidden="1" customHeight="1" x14ac:dyDescent="0.25">
      <c r="A4701" s="3">
        <v>2025</v>
      </c>
      <c r="B4701" s="3" t="s">
        <v>435</v>
      </c>
      <c r="C4701" s="5">
        <v>45854</v>
      </c>
      <c r="D4701" s="10" t="s">
        <v>611</v>
      </c>
      <c r="E4701" s="3" t="s">
        <v>71</v>
      </c>
      <c r="G4701" s="2">
        <v>5696</v>
      </c>
      <c r="H4701" s="4">
        <f t="shared" si="90"/>
        <v>54844.880000000034</v>
      </c>
      <c r="J4701" s="3" t="s">
        <v>4532</v>
      </c>
    </row>
    <row r="4702" spans="1:12" s="105" customFormat="1" ht="22.5" hidden="1" customHeight="1" thickBot="1" x14ac:dyDescent="0.3">
      <c r="A4702" s="104">
        <v>2025</v>
      </c>
      <c r="B4702" s="104" t="s">
        <v>435</v>
      </c>
      <c r="C4702" s="222">
        <v>45854</v>
      </c>
      <c r="D4702" s="223" t="s">
        <v>3362</v>
      </c>
      <c r="E4702" s="104" t="s">
        <v>71</v>
      </c>
      <c r="F4702" s="106"/>
      <c r="G4702" s="106">
        <v>18634.27</v>
      </c>
      <c r="H4702" s="107">
        <f t="shared" si="90"/>
        <v>36210.61000000003</v>
      </c>
      <c r="J4702" s="104" t="s">
        <v>4533</v>
      </c>
      <c r="K4702" s="223"/>
    </row>
    <row r="4703" spans="1:12" ht="22.5" hidden="1" customHeight="1" x14ac:dyDescent="0.25">
      <c r="A4703" s="3">
        <v>2025</v>
      </c>
      <c r="B4703" s="3" t="s">
        <v>435</v>
      </c>
      <c r="C4703" s="5">
        <v>45854</v>
      </c>
      <c r="D4703" s="10" t="s">
        <v>4528</v>
      </c>
      <c r="E4703" s="3" t="s">
        <v>71</v>
      </c>
      <c r="G4703" s="2">
        <v>6986.64</v>
      </c>
      <c r="H4703" s="4">
        <f t="shared" si="90"/>
        <v>29223.97000000003</v>
      </c>
      <c r="J4703" s="3" t="s">
        <v>4615</v>
      </c>
    </row>
    <row r="4704" spans="1:12" ht="22.5" hidden="1" customHeight="1" x14ac:dyDescent="0.25">
      <c r="A4704" s="3">
        <v>2025</v>
      </c>
      <c r="B4704" s="3" t="s">
        <v>435</v>
      </c>
      <c r="C4704" s="5">
        <v>45854</v>
      </c>
      <c r="D4704" s="10" t="s">
        <v>3884</v>
      </c>
      <c r="E4704" s="3" t="s">
        <v>71</v>
      </c>
      <c r="F4704" s="26"/>
      <c r="G4704" s="26">
        <v>3972.66</v>
      </c>
      <c r="H4704" s="4">
        <f t="shared" si="90"/>
        <v>25251.31000000003</v>
      </c>
      <c r="J4704" s="3" t="s">
        <v>4534</v>
      </c>
    </row>
    <row r="4705" spans="1:11" ht="22.5" hidden="1" customHeight="1" x14ac:dyDescent="0.25">
      <c r="A4705" s="3">
        <v>2025</v>
      </c>
      <c r="B4705" s="3" t="s">
        <v>435</v>
      </c>
      <c r="C4705" s="5">
        <v>45858</v>
      </c>
      <c r="D4705" s="10" t="s">
        <v>313</v>
      </c>
      <c r="E4705" s="3" t="s">
        <v>99</v>
      </c>
      <c r="F4705" s="2">
        <v>40000</v>
      </c>
      <c r="H4705" s="4">
        <f t="shared" si="90"/>
        <v>65251.310000000027</v>
      </c>
      <c r="J4705" s="3" t="s">
        <v>4541</v>
      </c>
    </row>
    <row r="4706" spans="1:11" ht="22.5" hidden="1" customHeight="1" x14ac:dyDescent="0.25">
      <c r="A4706" s="3">
        <v>2025</v>
      </c>
      <c r="B4706" s="3" t="s">
        <v>435</v>
      </c>
      <c r="C4706" s="5">
        <v>45858</v>
      </c>
      <c r="D4706" s="10" t="s">
        <v>1211</v>
      </c>
      <c r="E4706" s="3" t="s">
        <v>71</v>
      </c>
      <c r="G4706" s="2">
        <v>30763.75</v>
      </c>
      <c r="H4706" s="4">
        <f t="shared" si="90"/>
        <v>34487.560000000027</v>
      </c>
      <c r="J4706" s="3" t="s">
        <v>4540</v>
      </c>
    </row>
    <row r="4707" spans="1:11" ht="22.5" hidden="1" customHeight="1" x14ac:dyDescent="0.25">
      <c r="A4707" s="3">
        <v>2025</v>
      </c>
      <c r="B4707" s="3" t="s">
        <v>435</v>
      </c>
      <c r="C4707" s="5">
        <v>45860</v>
      </c>
      <c r="D4707" s="10" t="s">
        <v>183</v>
      </c>
      <c r="E4707" s="3" t="s">
        <v>22</v>
      </c>
      <c r="F4707" s="2">
        <v>3800</v>
      </c>
      <c r="H4707" s="4">
        <f t="shared" si="90"/>
        <v>38287.560000000027</v>
      </c>
      <c r="J4707" s="3" t="s">
        <v>4551</v>
      </c>
    </row>
    <row r="4708" spans="1:11" ht="22.5" hidden="1" customHeight="1" x14ac:dyDescent="0.25">
      <c r="A4708" s="3">
        <v>2025</v>
      </c>
      <c r="B4708" s="3" t="s">
        <v>435</v>
      </c>
      <c r="C4708" s="5">
        <v>45861</v>
      </c>
      <c r="D4708" s="10" t="s">
        <v>3519</v>
      </c>
      <c r="E4708" s="3" t="s">
        <v>71</v>
      </c>
      <c r="G4708" s="2">
        <v>80</v>
      </c>
      <c r="H4708" s="4">
        <f t="shared" si="90"/>
        <v>38207.560000000027</v>
      </c>
      <c r="J4708" s="3" t="s">
        <v>4573</v>
      </c>
    </row>
    <row r="4709" spans="1:11" ht="22.5" hidden="1" customHeight="1" x14ac:dyDescent="0.25">
      <c r="A4709" s="3">
        <v>2025</v>
      </c>
      <c r="B4709" s="3" t="s">
        <v>435</v>
      </c>
      <c r="C4709" s="5">
        <v>45861</v>
      </c>
      <c r="D4709" s="10" t="s">
        <v>461</v>
      </c>
      <c r="E4709" s="3" t="s">
        <v>22</v>
      </c>
      <c r="F4709" s="88">
        <v>12932</v>
      </c>
      <c r="G4709" s="88"/>
      <c r="H4709" s="4">
        <f t="shared" si="90"/>
        <v>51139.560000000027</v>
      </c>
      <c r="I4709" s="1" t="s">
        <v>4617</v>
      </c>
      <c r="J4709" s="3" t="s">
        <v>4621</v>
      </c>
    </row>
    <row r="4710" spans="1:11" ht="22.5" hidden="1" customHeight="1" x14ac:dyDescent="0.25">
      <c r="A4710" s="3">
        <v>2025</v>
      </c>
      <c r="B4710" s="3" t="s">
        <v>435</v>
      </c>
      <c r="C4710" s="5">
        <v>45861</v>
      </c>
      <c r="D4710" s="10" t="s">
        <v>608</v>
      </c>
      <c r="E4710" s="3" t="s">
        <v>22</v>
      </c>
      <c r="F4710" s="2">
        <v>1350</v>
      </c>
      <c r="H4710" s="4">
        <f t="shared" si="90"/>
        <v>52489.560000000027</v>
      </c>
      <c r="J4710" s="3" t="s">
        <v>4552</v>
      </c>
    </row>
    <row r="4711" spans="1:11" ht="22.5" hidden="1" customHeight="1" x14ac:dyDescent="0.25">
      <c r="A4711" s="3">
        <v>2025</v>
      </c>
      <c r="B4711" s="3" t="s">
        <v>435</v>
      </c>
      <c r="C4711" s="5">
        <v>45863</v>
      </c>
      <c r="D4711" s="10" t="s">
        <v>1808</v>
      </c>
      <c r="E4711" s="3" t="s">
        <v>22</v>
      </c>
      <c r="F4711" s="2">
        <v>3800</v>
      </c>
      <c r="H4711" s="4">
        <f t="shared" si="90"/>
        <v>56289.560000000027</v>
      </c>
      <c r="J4711" s="3" t="s">
        <v>4553</v>
      </c>
    </row>
    <row r="4712" spans="1:11" ht="22.5" hidden="1" customHeight="1" x14ac:dyDescent="0.25">
      <c r="A4712" s="3">
        <v>2025</v>
      </c>
      <c r="B4712" s="3" t="s">
        <v>435</v>
      </c>
      <c r="C4712" s="5">
        <v>45863</v>
      </c>
      <c r="D4712" s="10" t="s">
        <v>323</v>
      </c>
      <c r="E4712" s="3" t="s">
        <v>99</v>
      </c>
      <c r="G4712" s="2">
        <v>5000</v>
      </c>
      <c r="H4712" s="4">
        <f t="shared" si="90"/>
        <v>51289.560000000027</v>
      </c>
      <c r="J4712" s="3" t="s">
        <v>4567</v>
      </c>
    </row>
    <row r="4713" spans="1:11" ht="22.5" hidden="1" customHeight="1" x14ac:dyDescent="0.25">
      <c r="A4713" s="3">
        <v>2025</v>
      </c>
      <c r="B4713" s="3" t="s">
        <v>435</v>
      </c>
      <c r="C4713" s="5">
        <v>45864</v>
      </c>
      <c r="D4713" s="10" t="s">
        <v>313</v>
      </c>
      <c r="E4713" s="3" t="s">
        <v>99</v>
      </c>
      <c r="F4713" s="2">
        <v>40000</v>
      </c>
      <c r="H4713" s="4">
        <f t="shared" si="90"/>
        <v>91289.560000000027</v>
      </c>
      <c r="J4713" s="3" t="s">
        <v>4562</v>
      </c>
    </row>
    <row r="4714" spans="1:11" ht="22.5" hidden="1" customHeight="1" x14ac:dyDescent="0.25">
      <c r="A4714" s="3">
        <v>2025</v>
      </c>
      <c r="B4714" s="3" t="s">
        <v>435</v>
      </c>
      <c r="C4714" s="5">
        <v>45865</v>
      </c>
      <c r="D4714" s="10" t="s">
        <v>4503</v>
      </c>
      <c r="E4714" s="3" t="s">
        <v>71</v>
      </c>
      <c r="G4714" s="2">
        <v>3650</v>
      </c>
      <c r="H4714" s="4">
        <f t="shared" ref="H4714:H4745" si="91">H4713+F4714-G4714</f>
        <v>87639.560000000027</v>
      </c>
      <c r="I4714" s="1" t="s">
        <v>4547</v>
      </c>
      <c r="J4714" s="3" t="s">
        <v>5037</v>
      </c>
    </row>
    <row r="4715" spans="1:11" ht="22.5" hidden="1" customHeight="1" x14ac:dyDescent="0.25">
      <c r="A4715" s="3">
        <v>2025</v>
      </c>
      <c r="B4715" s="3" t="s">
        <v>435</v>
      </c>
      <c r="C4715" s="5">
        <v>45865</v>
      </c>
      <c r="D4715" s="10" t="s">
        <v>169</v>
      </c>
      <c r="E4715" s="3" t="s">
        <v>99</v>
      </c>
      <c r="G4715" s="2">
        <v>5000</v>
      </c>
      <c r="H4715" s="4">
        <f t="shared" si="91"/>
        <v>82639.560000000027</v>
      </c>
      <c r="J4715" s="3" t="s">
        <v>4568</v>
      </c>
    </row>
    <row r="4716" spans="1:11" ht="22.5" hidden="1" customHeight="1" x14ac:dyDescent="0.25">
      <c r="A4716" s="3">
        <v>2025</v>
      </c>
      <c r="B4716" s="3" t="s">
        <v>435</v>
      </c>
      <c r="C4716" s="5">
        <v>45865</v>
      </c>
      <c r="D4716" s="10" t="s">
        <v>3746</v>
      </c>
      <c r="E4716" s="3" t="s">
        <v>99</v>
      </c>
      <c r="G4716" s="2">
        <v>3000</v>
      </c>
      <c r="H4716" s="4">
        <f t="shared" si="91"/>
        <v>79639.560000000027</v>
      </c>
      <c r="J4716" s="3" t="s">
        <v>4569</v>
      </c>
    </row>
    <row r="4717" spans="1:11" ht="22.5" hidden="1" customHeight="1" x14ac:dyDescent="0.25">
      <c r="A4717" s="3">
        <v>2025</v>
      </c>
      <c r="B4717" s="3" t="s">
        <v>435</v>
      </c>
      <c r="C4717" s="5">
        <v>45865</v>
      </c>
      <c r="D4717" s="10" t="s">
        <v>3025</v>
      </c>
      <c r="E4717" s="3" t="s">
        <v>99</v>
      </c>
      <c r="G4717" s="2">
        <v>6000</v>
      </c>
      <c r="H4717" s="4">
        <f t="shared" si="91"/>
        <v>73639.560000000027</v>
      </c>
      <c r="J4717" s="3" t="s">
        <v>4570</v>
      </c>
    </row>
    <row r="4718" spans="1:11" ht="22.5" hidden="1" customHeight="1" x14ac:dyDescent="0.25">
      <c r="A4718" s="3">
        <v>2025</v>
      </c>
      <c r="B4718" s="3" t="s">
        <v>435</v>
      </c>
      <c r="C4718" s="5">
        <v>45865</v>
      </c>
      <c r="D4718" s="10" t="s">
        <v>285</v>
      </c>
      <c r="E4718" s="3" t="s">
        <v>99</v>
      </c>
      <c r="G4718" s="2">
        <v>2180</v>
      </c>
      <c r="H4718" s="4">
        <f t="shared" si="91"/>
        <v>71459.560000000027</v>
      </c>
      <c r="J4718" s="3" t="s">
        <v>4571</v>
      </c>
    </row>
    <row r="4719" spans="1:11" ht="22.5" hidden="1" customHeight="1" x14ac:dyDescent="0.25">
      <c r="A4719" s="3">
        <v>2025</v>
      </c>
      <c r="B4719" s="3" t="s">
        <v>435</v>
      </c>
      <c r="C4719" s="5">
        <v>45865</v>
      </c>
      <c r="D4719" s="10" t="s">
        <v>3911</v>
      </c>
      <c r="E4719" s="3" t="s">
        <v>99</v>
      </c>
      <c r="G4719" s="2">
        <v>1780</v>
      </c>
      <c r="H4719" s="4">
        <f t="shared" si="91"/>
        <v>69679.560000000027</v>
      </c>
      <c r="J4719" s="3" t="s">
        <v>4572</v>
      </c>
    </row>
    <row r="4720" spans="1:11" ht="22.5" hidden="1" customHeight="1" x14ac:dyDescent="0.25">
      <c r="A4720" s="3">
        <v>2025</v>
      </c>
      <c r="B4720" s="3" t="s">
        <v>435</v>
      </c>
      <c r="C4720" s="5">
        <v>45865</v>
      </c>
      <c r="D4720" s="10" t="s">
        <v>3083</v>
      </c>
      <c r="E4720" s="3" t="s">
        <v>71</v>
      </c>
      <c r="G4720" s="66">
        <v>2451.06</v>
      </c>
      <c r="H4720" s="4">
        <f t="shared" si="91"/>
        <v>67228.500000000029</v>
      </c>
      <c r="J4720" s="3" t="s">
        <v>4576</v>
      </c>
      <c r="K4720" s="10" t="s">
        <v>4575</v>
      </c>
    </row>
    <row r="4721" spans="1:11" ht="22.5" hidden="1" customHeight="1" x14ac:dyDescent="0.25">
      <c r="A4721" s="3">
        <v>2025</v>
      </c>
      <c r="B4721" s="3" t="s">
        <v>435</v>
      </c>
      <c r="C4721" s="5">
        <v>45865</v>
      </c>
      <c r="D4721" s="10" t="s">
        <v>610</v>
      </c>
      <c r="E4721" s="3" t="s">
        <v>71</v>
      </c>
      <c r="G4721" s="66">
        <v>31263.84</v>
      </c>
      <c r="H4721" s="4">
        <f t="shared" si="91"/>
        <v>35964.660000000033</v>
      </c>
      <c r="J4721" s="3" t="s">
        <v>4578</v>
      </c>
      <c r="K4721" s="10" t="s">
        <v>4577</v>
      </c>
    </row>
    <row r="4722" spans="1:11" ht="22.5" hidden="1" customHeight="1" x14ac:dyDescent="0.25">
      <c r="A4722" s="3">
        <v>2025</v>
      </c>
      <c r="B4722" s="3" t="s">
        <v>435</v>
      </c>
      <c r="C4722" s="5">
        <v>45865</v>
      </c>
      <c r="D4722" s="10" t="s">
        <v>513</v>
      </c>
      <c r="E4722" s="3" t="s">
        <v>71</v>
      </c>
      <c r="G4722" s="66">
        <v>5860</v>
      </c>
      <c r="H4722" s="4">
        <f t="shared" si="91"/>
        <v>30104.660000000033</v>
      </c>
      <c r="J4722" s="3" t="s">
        <v>4579</v>
      </c>
    </row>
    <row r="4723" spans="1:11" ht="22.5" hidden="1" customHeight="1" x14ac:dyDescent="0.25">
      <c r="A4723" s="3">
        <v>2025</v>
      </c>
      <c r="B4723" s="3" t="s">
        <v>435</v>
      </c>
      <c r="C4723" s="5">
        <v>45865</v>
      </c>
      <c r="D4723" s="10" t="s">
        <v>151</v>
      </c>
      <c r="E4723" s="3" t="s">
        <v>71</v>
      </c>
      <c r="G4723" s="66">
        <v>720</v>
      </c>
      <c r="H4723" s="4">
        <f t="shared" si="91"/>
        <v>29384.660000000033</v>
      </c>
      <c r="J4723" s="3" t="s">
        <v>4580</v>
      </c>
    </row>
    <row r="4724" spans="1:11" ht="22.5" hidden="1" customHeight="1" x14ac:dyDescent="0.25">
      <c r="A4724" s="3">
        <v>2025</v>
      </c>
      <c r="B4724" s="3" t="s">
        <v>435</v>
      </c>
      <c r="C4724" s="5">
        <v>45865</v>
      </c>
      <c r="D4724" s="10" t="s">
        <v>553</v>
      </c>
      <c r="E4724" s="3" t="s">
        <v>71</v>
      </c>
      <c r="G4724" s="66">
        <v>15236.4</v>
      </c>
      <c r="H4724" s="4">
        <f t="shared" si="91"/>
        <v>14148.260000000033</v>
      </c>
      <c r="J4724" s="3" t="s">
        <v>4581</v>
      </c>
    </row>
    <row r="4725" spans="1:11" ht="22.5" hidden="1" customHeight="1" x14ac:dyDescent="0.25">
      <c r="A4725" s="3">
        <v>2025</v>
      </c>
      <c r="B4725" s="3" t="s">
        <v>435</v>
      </c>
      <c r="C4725" s="5">
        <v>45865</v>
      </c>
      <c r="D4725" s="10" t="s">
        <v>547</v>
      </c>
      <c r="E4725" s="3" t="s">
        <v>71</v>
      </c>
      <c r="G4725" s="66">
        <v>360</v>
      </c>
      <c r="H4725" s="4">
        <f t="shared" si="91"/>
        <v>13788.260000000033</v>
      </c>
      <c r="J4725" s="3" t="s">
        <v>4582</v>
      </c>
    </row>
    <row r="4726" spans="1:11" ht="22.5" hidden="1" customHeight="1" x14ac:dyDescent="0.25">
      <c r="A4726" s="3">
        <v>2025</v>
      </c>
      <c r="B4726" s="3" t="s">
        <v>435</v>
      </c>
      <c r="C4726" s="5">
        <v>45865</v>
      </c>
      <c r="D4726" s="10" t="s">
        <v>287</v>
      </c>
      <c r="E4726" s="3" t="s">
        <v>71</v>
      </c>
      <c r="G4726" s="66">
        <v>1170.4000000000001</v>
      </c>
      <c r="H4726" s="4">
        <f t="shared" si="91"/>
        <v>12617.860000000033</v>
      </c>
      <c r="J4726" s="3" t="s">
        <v>4583</v>
      </c>
    </row>
    <row r="4727" spans="1:11" ht="22.5" hidden="1" customHeight="1" x14ac:dyDescent="0.25">
      <c r="A4727" s="3">
        <v>2025</v>
      </c>
      <c r="B4727" s="3" t="s">
        <v>435</v>
      </c>
      <c r="C4727" s="5">
        <v>45865</v>
      </c>
      <c r="D4727" s="10" t="s">
        <v>4548</v>
      </c>
      <c r="E4727" s="3" t="s">
        <v>99</v>
      </c>
      <c r="F4727" s="2">
        <v>10000</v>
      </c>
      <c r="H4727" s="4">
        <f t="shared" si="91"/>
        <v>22617.860000000033</v>
      </c>
      <c r="J4727" s="3" t="s">
        <v>4600</v>
      </c>
    </row>
    <row r="4728" spans="1:11" ht="22.5" hidden="1" customHeight="1" x14ac:dyDescent="0.25">
      <c r="A4728" s="3">
        <v>2025</v>
      </c>
      <c r="B4728" s="3" t="s">
        <v>435</v>
      </c>
      <c r="C4728" s="5">
        <v>45866</v>
      </c>
      <c r="D4728" s="10" t="s">
        <v>562</v>
      </c>
      <c r="E4728" s="3" t="s">
        <v>71</v>
      </c>
      <c r="G4728" s="2">
        <v>382.7</v>
      </c>
      <c r="H4728" s="4">
        <f t="shared" si="91"/>
        <v>22235.160000000033</v>
      </c>
      <c r="J4728" s="3" t="s">
        <v>4574</v>
      </c>
    </row>
    <row r="4729" spans="1:11" ht="22.5" hidden="1" customHeight="1" x14ac:dyDescent="0.25">
      <c r="A4729" s="3">
        <v>2025</v>
      </c>
      <c r="B4729" s="3" t="s">
        <v>435</v>
      </c>
      <c r="C4729" s="5">
        <v>45866</v>
      </c>
      <c r="D4729" s="10" t="s">
        <v>2662</v>
      </c>
      <c r="E4729" s="3" t="s">
        <v>71</v>
      </c>
      <c r="G4729" s="2">
        <v>1600</v>
      </c>
      <c r="H4729" s="4">
        <f t="shared" si="91"/>
        <v>20635.160000000033</v>
      </c>
      <c r="J4729" s="3" t="s">
        <v>4584</v>
      </c>
    </row>
    <row r="4730" spans="1:11" ht="22.5" hidden="1" customHeight="1" x14ac:dyDescent="0.25">
      <c r="A4730" s="3">
        <v>2025</v>
      </c>
      <c r="B4730" s="3" t="s">
        <v>435</v>
      </c>
      <c r="C4730" s="5">
        <v>45866</v>
      </c>
      <c r="D4730" s="112" t="s">
        <v>4549</v>
      </c>
      <c r="E4730" s="3" t="s">
        <v>71</v>
      </c>
      <c r="G4730" s="2">
        <v>1200</v>
      </c>
      <c r="H4730" s="4">
        <f t="shared" si="91"/>
        <v>19435.160000000033</v>
      </c>
      <c r="J4730" s="3" t="s">
        <v>4585</v>
      </c>
    </row>
    <row r="4731" spans="1:11" ht="22.5" hidden="1" customHeight="1" x14ac:dyDescent="0.25">
      <c r="A4731" s="3">
        <v>2025</v>
      </c>
      <c r="B4731" s="3" t="s">
        <v>435</v>
      </c>
      <c r="C4731" s="5">
        <v>45866</v>
      </c>
      <c r="D4731" s="10" t="s">
        <v>3229</v>
      </c>
      <c r="E4731" s="3" t="s">
        <v>22</v>
      </c>
      <c r="F4731" s="2">
        <v>15284.72</v>
      </c>
      <c r="H4731" s="4">
        <f t="shared" si="91"/>
        <v>34719.880000000034</v>
      </c>
      <c r="J4731" s="3" t="s">
        <v>4554</v>
      </c>
    </row>
    <row r="4732" spans="1:11" ht="22.5" hidden="1" customHeight="1" x14ac:dyDescent="0.25">
      <c r="A4732" s="3">
        <v>2025</v>
      </c>
      <c r="B4732" s="3" t="s">
        <v>435</v>
      </c>
      <c r="C4732" s="5">
        <v>45866</v>
      </c>
      <c r="D4732" s="10" t="s">
        <v>359</v>
      </c>
      <c r="E4732" s="3" t="s">
        <v>22</v>
      </c>
      <c r="F4732" s="2">
        <v>12610</v>
      </c>
      <c r="H4732" s="4">
        <f t="shared" si="91"/>
        <v>47329.880000000034</v>
      </c>
      <c r="J4732" s="3" t="s">
        <v>4555</v>
      </c>
    </row>
    <row r="4733" spans="1:11" ht="22.5" hidden="1" customHeight="1" x14ac:dyDescent="0.25">
      <c r="A4733" s="3">
        <v>2025</v>
      </c>
      <c r="B4733" s="3" t="s">
        <v>435</v>
      </c>
      <c r="C4733" s="5">
        <v>45866</v>
      </c>
      <c r="D4733" s="10" t="s">
        <v>313</v>
      </c>
      <c r="E4733" s="3" t="s">
        <v>99</v>
      </c>
      <c r="F4733" s="2">
        <v>100000</v>
      </c>
      <c r="G4733" s="66"/>
      <c r="H4733" s="4">
        <f t="shared" si="91"/>
        <v>147329.88000000003</v>
      </c>
      <c r="J4733" s="3" t="s">
        <v>4563</v>
      </c>
    </row>
    <row r="4734" spans="1:11" ht="22.5" hidden="1" customHeight="1" x14ac:dyDescent="0.25">
      <c r="A4734" s="3">
        <v>2025</v>
      </c>
      <c r="B4734" s="3" t="s">
        <v>435</v>
      </c>
      <c r="C4734" s="5">
        <v>45866</v>
      </c>
      <c r="D4734" s="10" t="s">
        <v>461</v>
      </c>
      <c r="E4734" s="3" t="s">
        <v>22</v>
      </c>
      <c r="F4734" s="88">
        <v>9646</v>
      </c>
      <c r="G4734" s="124"/>
      <c r="H4734" s="4">
        <f t="shared" si="91"/>
        <v>156975.88000000003</v>
      </c>
      <c r="I4734" s="1" t="s">
        <v>4619</v>
      </c>
      <c r="J4734" s="3" t="s">
        <v>4622</v>
      </c>
    </row>
    <row r="4735" spans="1:11" ht="22.5" hidden="1" customHeight="1" x14ac:dyDescent="0.25">
      <c r="A4735" s="3">
        <v>2025</v>
      </c>
      <c r="B4735" s="3" t="s">
        <v>435</v>
      </c>
      <c r="C4735" s="5">
        <v>45866</v>
      </c>
      <c r="D4735" s="10" t="s">
        <v>3533</v>
      </c>
      <c r="E4735" s="3" t="s">
        <v>71</v>
      </c>
      <c r="G4735" s="66">
        <v>1700</v>
      </c>
      <c r="H4735" s="4">
        <f t="shared" si="91"/>
        <v>155275.88000000003</v>
      </c>
      <c r="J4735" s="3" t="s">
        <v>4586</v>
      </c>
    </row>
    <row r="4736" spans="1:11" ht="22.5" hidden="1" customHeight="1" x14ac:dyDescent="0.25">
      <c r="A4736" s="3">
        <v>2025</v>
      </c>
      <c r="B4736" s="3" t="s">
        <v>435</v>
      </c>
      <c r="C4736" s="5">
        <v>45866</v>
      </c>
      <c r="D4736" s="10" t="s">
        <v>576</v>
      </c>
      <c r="E4736" s="3" t="s">
        <v>71</v>
      </c>
      <c r="G4736" s="66">
        <v>1200</v>
      </c>
      <c r="H4736" s="4">
        <f t="shared" si="91"/>
        <v>154075.88000000003</v>
      </c>
      <c r="J4736" s="3" t="s">
        <v>4587</v>
      </c>
    </row>
    <row r="4737" spans="1:11" ht="22.5" hidden="1" customHeight="1" x14ac:dyDescent="0.25">
      <c r="A4737" s="3">
        <v>2025</v>
      </c>
      <c r="B4737" s="3" t="s">
        <v>435</v>
      </c>
      <c r="C4737" s="5">
        <v>45866</v>
      </c>
      <c r="D4737" s="10" t="s">
        <v>25</v>
      </c>
      <c r="E4737" s="3" t="s">
        <v>71</v>
      </c>
      <c r="G4737" s="66">
        <v>8050</v>
      </c>
      <c r="H4737" s="4">
        <f t="shared" si="91"/>
        <v>146025.88000000003</v>
      </c>
      <c r="J4737" s="3" t="s">
        <v>4589</v>
      </c>
      <c r="K4737" s="10" t="s">
        <v>4588</v>
      </c>
    </row>
    <row r="4738" spans="1:11" ht="22.5" hidden="1" customHeight="1" x14ac:dyDescent="0.25">
      <c r="A4738" s="3">
        <v>2025</v>
      </c>
      <c r="B4738" s="3" t="s">
        <v>435</v>
      </c>
      <c r="C4738" s="5">
        <v>45866</v>
      </c>
      <c r="D4738" s="10" t="s">
        <v>77</v>
      </c>
      <c r="E4738" s="3" t="s">
        <v>71</v>
      </c>
      <c r="G4738" s="66">
        <v>9200</v>
      </c>
      <c r="H4738" s="4">
        <f t="shared" si="91"/>
        <v>136825.88000000003</v>
      </c>
      <c r="J4738" s="3" t="s">
        <v>4590</v>
      </c>
    </row>
    <row r="4739" spans="1:11" ht="22.5" hidden="1" customHeight="1" x14ac:dyDescent="0.25">
      <c r="A4739" s="3">
        <v>2025</v>
      </c>
      <c r="B4739" s="3" t="s">
        <v>435</v>
      </c>
      <c r="C4739" s="5">
        <v>45866</v>
      </c>
      <c r="D4739" s="10" t="s">
        <v>484</v>
      </c>
      <c r="E4739" s="3" t="s">
        <v>71</v>
      </c>
      <c r="G4739" s="66">
        <v>1450</v>
      </c>
      <c r="H4739" s="4">
        <f t="shared" si="91"/>
        <v>135375.88000000003</v>
      </c>
      <c r="J4739" s="3" t="s">
        <v>4591</v>
      </c>
    </row>
    <row r="4740" spans="1:11" ht="22.5" hidden="1" customHeight="1" x14ac:dyDescent="0.25">
      <c r="A4740" s="3">
        <v>2025</v>
      </c>
      <c r="B4740" s="3" t="s">
        <v>435</v>
      </c>
      <c r="C4740" s="5">
        <v>45866</v>
      </c>
      <c r="D4740" s="10" t="s">
        <v>4266</v>
      </c>
      <c r="E4740" s="3" t="s">
        <v>71</v>
      </c>
      <c r="G4740" s="66">
        <v>7482.6</v>
      </c>
      <c r="H4740" s="4">
        <f t="shared" si="91"/>
        <v>127893.28000000003</v>
      </c>
      <c r="J4740" s="3" t="s">
        <v>4592</v>
      </c>
    </row>
    <row r="4741" spans="1:11" ht="22.5" hidden="1" customHeight="1" x14ac:dyDescent="0.25">
      <c r="A4741" s="3">
        <v>2025</v>
      </c>
      <c r="B4741" s="3" t="s">
        <v>435</v>
      </c>
      <c r="C4741" s="5">
        <v>45866</v>
      </c>
      <c r="D4741" s="10" t="s">
        <v>3193</v>
      </c>
      <c r="E4741" s="3" t="s">
        <v>71</v>
      </c>
      <c r="G4741" s="66">
        <v>5004.5</v>
      </c>
      <c r="H4741" s="4">
        <f t="shared" si="91"/>
        <v>122888.78000000003</v>
      </c>
      <c r="J4741" s="3" t="s">
        <v>4594</v>
      </c>
    </row>
    <row r="4742" spans="1:11" ht="22.5" hidden="1" customHeight="1" x14ac:dyDescent="0.25">
      <c r="A4742" s="3">
        <v>2025</v>
      </c>
      <c r="B4742" s="3" t="s">
        <v>435</v>
      </c>
      <c r="C4742" s="5">
        <v>45866</v>
      </c>
      <c r="D4742" s="10" t="s">
        <v>3767</v>
      </c>
      <c r="E4742" s="3" t="s">
        <v>71</v>
      </c>
      <c r="G4742" s="66">
        <v>870</v>
      </c>
      <c r="H4742" s="4">
        <f t="shared" si="91"/>
        <v>122018.78000000003</v>
      </c>
      <c r="J4742" s="3" t="s">
        <v>4593</v>
      </c>
    </row>
    <row r="4743" spans="1:11" ht="22.5" hidden="1" customHeight="1" x14ac:dyDescent="0.25">
      <c r="A4743" s="3">
        <v>2025</v>
      </c>
      <c r="B4743" s="3" t="s">
        <v>435</v>
      </c>
      <c r="C4743" s="5">
        <v>45866</v>
      </c>
      <c r="D4743" s="10" t="s">
        <v>1842</v>
      </c>
      <c r="E4743" s="3" t="s">
        <v>71</v>
      </c>
      <c r="G4743" s="66">
        <v>2353.17</v>
      </c>
      <c r="H4743" s="4">
        <f t="shared" si="91"/>
        <v>119665.61000000003</v>
      </c>
      <c r="J4743" s="3" t="s">
        <v>4595</v>
      </c>
    </row>
    <row r="4744" spans="1:11" ht="22.5" hidden="1" customHeight="1" x14ac:dyDescent="0.25">
      <c r="A4744" s="3">
        <v>2025</v>
      </c>
      <c r="B4744" s="3" t="s">
        <v>435</v>
      </c>
      <c r="C4744" s="5">
        <v>45866</v>
      </c>
      <c r="D4744" s="10" t="s">
        <v>462</v>
      </c>
      <c r="E4744" s="3" t="s">
        <v>71</v>
      </c>
      <c r="G4744" s="66">
        <v>11200</v>
      </c>
      <c r="H4744" s="4">
        <f t="shared" si="91"/>
        <v>108465.61000000003</v>
      </c>
      <c r="J4744" s="3" t="s">
        <v>4596</v>
      </c>
    </row>
    <row r="4745" spans="1:11" ht="22.5" hidden="1" customHeight="1" x14ac:dyDescent="0.25">
      <c r="A4745" s="3">
        <v>2025</v>
      </c>
      <c r="B4745" s="3" t="s">
        <v>435</v>
      </c>
      <c r="C4745" s="5">
        <v>45866</v>
      </c>
      <c r="D4745" s="10" t="s">
        <v>502</v>
      </c>
      <c r="E4745" s="3" t="s">
        <v>71</v>
      </c>
      <c r="G4745" s="66">
        <v>726</v>
      </c>
      <c r="H4745" s="4">
        <f t="shared" si="91"/>
        <v>107739.61000000003</v>
      </c>
      <c r="J4745" s="3" t="s">
        <v>4597</v>
      </c>
    </row>
    <row r="4746" spans="1:11" ht="22.5" hidden="1" customHeight="1" x14ac:dyDescent="0.25">
      <c r="A4746" s="3">
        <v>2025</v>
      </c>
      <c r="B4746" s="3" t="s">
        <v>435</v>
      </c>
      <c r="C4746" s="5">
        <v>45866</v>
      </c>
      <c r="D4746" s="10" t="s">
        <v>45</v>
      </c>
      <c r="E4746" s="3" t="s">
        <v>71</v>
      </c>
      <c r="G4746" s="66">
        <v>1200</v>
      </c>
      <c r="H4746" s="4">
        <f t="shared" ref="H4746:H4777" si="92">H4745+F4746-G4746</f>
        <v>106539.61000000003</v>
      </c>
      <c r="J4746" s="3" t="s">
        <v>4598</v>
      </c>
    </row>
    <row r="4747" spans="1:11" ht="22.5" hidden="1" customHeight="1" x14ac:dyDescent="0.25">
      <c r="A4747" s="3">
        <v>2025</v>
      </c>
      <c r="B4747" s="3" t="s">
        <v>435</v>
      </c>
      <c r="C4747" s="5">
        <v>45866</v>
      </c>
      <c r="D4747" s="10" t="s">
        <v>4550</v>
      </c>
      <c r="E4747" s="3" t="s">
        <v>71</v>
      </c>
      <c r="G4747" s="66">
        <v>1388.8</v>
      </c>
      <c r="H4747" s="4">
        <f t="shared" si="92"/>
        <v>105150.81000000003</v>
      </c>
      <c r="J4747" s="3" t="s">
        <v>4599</v>
      </c>
    </row>
    <row r="4748" spans="1:11" ht="22.5" hidden="1" customHeight="1" x14ac:dyDescent="0.25">
      <c r="A4748" s="3">
        <v>2025</v>
      </c>
      <c r="B4748" s="3" t="s">
        <v>435</v>
      </c>
      <c r="C4748" s="5">
        <v>45868</v>
      </c>
      <c r="D4748" s="10" t="s">
        <v>1909</v>
      </c>
      <c r="E4748" s="3" t="s">
        <v>22</v>
      </c>
      <c r="F4748" s="2">
        <v>1696</v>
      </c>
      <c r="H4748" s="4">
        <f t="shared" si="92"/>
        <v>106846.81000000003</v>
      </c>
      <c r="J4748" s="3" t="s">
        <v>4606</v>
      </c>
    </row>
    <row r="4749" spans="1:11" ht="22.5" hidden="1" customHeight="1" x14ac:dyDescent="0.25">
      <c r="A4749" s="3">
        <v>2025</v>
      </c>
      <c r="B4749" s="3" t="s">
        <v>435</v>
      </c>
      <c r="C4749" s="5">
        <v>45869</v>
      </c>
      <c r="D4749" s="10" t="s">
        <v>3177</v>
      </c>
      <c r="E4749" s="3" t="s">
        <v>99</v>
      </c>
      <c r="G4749" s="2">
        <v>25685.05</v>
      </c>
      <c r="H4749" s="4">
        <f t="shared" si="92"/>
        <v>81161.760000000024</v>
      </c>
      <c r="J4749" s="3" t="s">
        <v>4607</v>
      </c>
    </row>
    <row r="4750" spans="1:11" ht="22.5" hidden="1" customHeight="1" x14ac:dyDescent="0.25">
      <c r="A4750" s="3">
        <v>2025</v>
      </c>
      <c r="B4750" s="3" t="s">
        <v>435</v>
      </c>
      <c r="C4750" s="5">
        <v>45869</v>
      </c>
      <c r="D4750" s="10" t="s">
        <v>3581</v>
      </c>
      <c r="E4750" s="3" t="s">
        <v>71</v>
      </c>
      <c r="G4750" s="115">
        <v>6549.29</v>
      </c>
      <c r="H4750" s="4">
        <f t="shared" si="92"/>
        <v>74612.47000000003</v>
      </c>
      <c r="I4750" s="1" t="s">
        <v>179</v>
      </c>
      <c r="J4750" s="3" t="s">
        <v>4616</v>
      </c>
    </row>
    <row r="4751" spans="1:11" ht="22.5" hidden="1" customHeight="1" x14ac:dyDescent="0.25">
      <c r="A4751" s="3">
        <v>2025</v>
      </c>
      <c r="B4751" s="3" t="s">
        <v>435</v>
      </c>
      <c r="C4751" s="5">
        <v>45869</v>
      </c>
      <c r="D4751" s="10" t="s">
        <v>3884</v>
      </c>
      <c r="E4751" s="3" t="s">
        <v>71</v>
      </c>
      <c r="G4751" s="2">
        <v>13024.33</v>
      </c>
      <c r="H4751" s="4">
        <f t="shared" si="92"/>
        <v>61588.140000000029</v>
      </c>
      <c r="J4751" s="3" t="s">
        <v>4608</v>
      </c>
    </row>
    <row r="4752" spans="1:11" ht="22.5" hidden="1" customHeight="1" x14ac:dyDescent="0.25">
      <c r="A4752" s="3">
        <v>2025</v>
      </c>
      <c r="B4752" s="3" t="s">
        <v>435</v>
      </c>
      <c r="C4752" s="5">
        <v>45869</v>
      </c>
      <c r="D4752" s="10" t="s">
        <v>405</v>
      </c>
      <c r="E4752" s="3" t="s">
        <v>71</v>
      </c>
      <c r="G4752" s="2">
        <v>20738.84</v>
      </c>
      <c r="H4752" s="4">
        <f t="shared" si="92"/>
        <v>40849.300000000032</v>
      </c>
      <c r="J4752" s="3" t="s">
        <v>4609</v>
      </c>
    </row>
    <row r="4753" spans="1:11" ht="22.5" hidden="1" customHeight="1" x14ac:dyDescent="0.25">
      <c r="A4753" s="3">
        <v>2025</v>
      </c>
      <c r="B4753" s="3" t="s">
        <v>435</v>
      </c>
      <c r="C4753" s="5">
        <v>45869</v>
      </c>
      <c r="D4753" s="10" t="s">
        <v>111</v>
      </c>
      <c r="E4753" s="3" t="s">
        <v>71</v>
      </c>
      <c r="G4753" s="2">
        <v>8221.58</v>
      </c>
      <c r="H4753" s="4">
        <f t="shared" si="92"/>
        <v>32627.72000000003</v>
      </c>
      <c r="J4753" s="3" t="s">
        <v>4610</v>
      </c>
    </row>
    <row r="4754" spans="1:11" ht="22.5" hidden="1" customHeight="1" x14ac:dyDescent="0.25">
      <c r="A4754" s="3">
        <v>2025</v>
      </c>
      <c r="B4754" s="3" t="s">
        <v>435</v>
      </c>
      <c r="C4754" s="5">
        <v>45869</v>
      </c>
      <c r="D4754" s="10" t="s">
        <v>385</v>
      </c>
      <c r="E4754" s="3" t="s">
        <v>71</v>
      </c>
      <c r="G4754" s="2">
        <v>4800</v>
      </c>
      <c r="H4754" s="4">
        <f t="shared" si="92"/>
        <v>27827.72000000003</v>
      </c>
      <c r="J4754" s="3" t="s">
        <v>4611</v>
      </c>
    </row>
    <row r="4755" spans="1:11" s="24" customFormat="1" ht="22.5" hidden="1" customHeight="1" thickBot="1" x14ac:dyDescent="0.3">
      <c r="A4755" s="34">
        <v>2025</v>
      </c>
      <c r="B4755" s="34" t="s">
        <v>435</v>
      </c>
      <c r="C4755" s="19">
        <v>45869</v>
      </c>
      <c r="D4755" s="20" t="s">
        <v>3761</v>
      </c>
      <c r="E4755" s="34" t="s">
        <v>99</v>
      </c>
      <c r="F4755" s="21">
        <v>20000</v>
      </c>
      <c r="G4755" s="21"/>
      <c r="H4755" s="22">
        <f t="shared" si="92"/>
        <v>47827.72000000003</v>
      </c>
      <c r="J4755" s="34" t="s">
        <v>4613</v>
      </c>
      <c r="K4755" s="20"/>
    </row>
    <row r="4756" spans="1:11" ht="22.5" hidden="1" customHeight="1" x14ac:dyDescent="0.25">
      <c r="A4756" s="3">
        <v>2025</v>
      </c>
      <c r="B4756" s="3" t="s">
        <v>135</v>
      </c>
      <c r="C4756" s="5">
        <v>45870</v>
      </c>
      <c r="D4756" s="10" t="s">
        <v>3519</v>
      </c>
      <c r="E4756" s="3" t="s">
        <v>71</v>
      </c>
      <c r="G4756" s="2">
        <v>360</v>
      </c>
      <c r="H4756" s="4">
        <f t="shared" si="92"/>
        <v>47467.72000000003</v>
      </c>
      <c r="J4756" s="3" t="s">
        <v>4636</v>
      </c>
    </row>
    <row r="4757" spans="1:11" ht="22.5" hidden="1" customHeight="1" x14ac:dyDescent="0.25">
      <c r="A4757" s="3">
        <v>2025</v>
      </c>
      <c r="B4757" s="3" t="s">
        <v>135</v>
      </c>
      <c r="C4757" s="5">
        <v>45873</v>
      </c>
      <c r="D4757" s="10" t="s">
        <v>4050</v>
      </c>
      <c r="E4757" s="3" t="s">
        <v>22</v>
      </c>
      <c r="F4757" s="2">
        <v>954</v>
      </c>
      <c r="H4757" s="4">
        <f t="shared" si="92"/>
        <v>48421.72000000003</v>
      </c>
      <c r="J4757" s="3" t="s">
        <v>4627</v>
      </c>
    </row>
    <row r="4758" spans="1:11" ht="22.5" hidden="1" customHeight="1" x14ac:dyDescent="0.25">
      <c r="A4758" s="3">
        <v>2025</v>
      </c>
      <c r="B4758" s="3" t="s">
        <v>135</v>
      </c>
      <c r="C4758" s="5">
        <v>45873</v>
      </c>
      <c r="D4758" s="10" t="s">
        <v>4358</v>
      </c>
      <c r="E4758" s="3" t="s">
        <v>22</v>
      </c>
      <c r="F4758" s="2">
        <v>11031.25</v>
      </c>
      <c r="H4758" s="4">
        <f t="shared" si="92"/>
        <v>59452.97000000003</v>
      </c>
      <c r="J4758" s="3" t="s">
        <v>4628</v>
      </c>
    </row>
    <row r="4759" spans="1:11" ht="22.5" hidden="1" customHeight="1" x14ac:dyDescent="0.25">
      <c r="A4759" s="3">
        <v>2025</v>
      </c>
      <c r="B4759" s="3" t="s">
        <v>135</v>
      </c>
      <c r="C4759" s="5">
        <v>45874</v>
      </c>
      <c r="D4759" s="10" t="s">
        <v>3956</v>
      </c>
      <c r="E4759" s="3" t="s">
        <v>22</v>
      </c>
      <c r="F4759" s="2">
        <v>13650</v>
      </c>
      <c r="H4759" s="4">
        <f t="shared" si="92"/>
        <v>73102.97000000003</v>
      </c>
      <c r="J4759" s="3" t="s">
        <v>4629</v>
      </c>
      <c r="K4759" s="10" t="s">
        <v>4630</v>
      </c>
    </row>
    <row r="4760" spans="1:11" ht="22.5" hidden="1" customHeight="1" x14ac:dyDescent="0.25">
      <c r="A4760" s="3">
        <v>2025</v>
      </c>
      <c r="B4760" s="3" t="s">
        <v>135</v>
      </c>
      <c r="C4760" s="5">
        <v>45874</v>
      </c>
      <c r="D4760" s="10" t="s">
        <v>3971</v>
      </c>
      <c r="E4760" s="3" t="s">
        <v>22</v>
      </c>
      <c r="F4760" s="2">
        <v>424</v>
      </c>
      <c r="H4760" s="4">
        <f t="shared" si="92"/>
        <v>73526.97000000003</v>
      </c>
      <c r="J4760" s="3" t="s">
        <v>4631</v>
      </c>
    </row>
    <row r="4761" spans="1:11" ht="22.5" hidden="1" customHeight="1" x14ac:dyDescent="0.25">
      <c r="A4761" s="3">
        <v>2025</v>
      </c>
      <c r="B4761" s="3" t="s">
        <v>135</v>
      </c>
      <c r="C4761" s="5">
        <v>45875</v>
      </c>
      <c r="D4761" s="10" t="s">
        <v>608</v>
      </c>
      <c r="E4761" s="3" t="s">
        <v>22</v>
      </c>
      <c r="F4761" s="2">
        <v>2700</v>
      </c>
      <c r="H4761" s="4">
        <f t="shared" si="92"/>
        <v>76226.97000000003</v>
      </c>
      <c r="J4761" s="3" t="s">
        <v>4632</v>
      </c>
      <c r="K4761" s="10" t="s">
        <v>4633</v>
      </c>
    </row>
    <row r="4762" spans="1:11" ht="22.5" hidden="1" customHeight="1" x14ac:dyDescent="0.25">
      <c r="A4762" s="3">
        <v>2025</v>
      </c>
      <c r="B4762" s="3" t="s">
        <v>135</v>
      </c>
      <c r="C4762" s="5">
        <v>45876</v>
      </c>
      <c r="D4762" s="10" t="s">
        <v>86</v>
      </c>
      <c r="E4762" s="3" t="s">
        <v>99</v>
      </c>
      <c r="G4762" s="2">
        <v>12349.4</v>
      </c>
      <c r="H4762" s="4">
        <f t="shared" si="92"/>
        <v>63877.570000000029</v>
      </c>
      <c r="J4762" s="3" t="s">
        <v>4637</v>
      </c>
    </row>
    <row r="4763" spans="1:11" ht="22.5" hidden="1" customHeight="1" x14ac:dyDescent="0.25">
      <c r="A4763" s="3">
        <v>2025</v>
      </c>
      <c r="B4763" s="3" t="s">
        <v>135</v>
      </c>
      <c r="C4763" s="5">
        <v>45876</v>
      </c>
      <c r="D4763" s="10" t="s">
        <v>1479</v>
      </c>
      <c r="E4763" s="3" t="s">
        <v>99</v>
      </c>
      <c r="G4763" s="2">
        <v>2000</v>
      </c>
      <c r="H4763" s="4">
        <f t="shared" si="92"/>
        <v>61877.570000000029</v>
      </c>
      <c r="J4763" s="3" t="s">
        <v>4638</v>
      </c>
    </row>
    <row r="4764" spans="1:11" ht="22.5" hidden="1" customHeight="1" x14ac:dyDescent="0.25">
      <c r="A4764" s="3">
        <v>2025</v>
      </c>
      <c r="B4764" s="3" t="s">
        <v>135</v>
      </c>
      <c r="C4764" s="5">
        <v>45877</v>
      </c>
      <c r="D4764" s="10" t="s">
        <v>4623</v>
      </c>
      <c r="E4764" s="3" t="s">
        <v>22</v>
      </c>
      <c r="F4764" s="2">
        <v>11946.28</v>
      </c>
      <c r="H4764" s="4">
        <f t="shared" si="92"/>
        <v>73823.850000000035</v>
      </c>
      <c r="J4764" s="3" t="s">
        <v>4634</v>
      </c>
    </row>
    <row r="4765" spans="1:11" s="105" customFormat="1" ht="22.5" hidden="1" customHeight="1" thickBot="1" x14ac:dyDescent="0.3">
      <c r="A4765" s="104">
        <v>2025</v>
      </c>
      <c r="B4765" s="104" t="s">
        <v>135</v>
      </c>
      <c r="C4765" s="222">
        <v>45882</v>
      </c>
      <c r="D4765" s="223" t="s">
        <v>5105</v>
      </c>
      <c r="E4765" s="104" t="s">
        <v>22</v>
      </c>
      <c r="F4765" s="106">
        <v>20034</v>
      </c>
      <c r="G4765" s="106"/>
      <c r="H4765" s="107">
        <f t="shared" si="92"/>
        <v>93857.850000000035</v>
      </c>
      <c r="J4765" s="104" t="s">
        <v>4635</v>
      </c>
      <c r="K4765" s="223"/>
    </row>
    <row r="4766" spans="1:11" ht="22.5" hidden="1" customHeight="1" x14ac:dyDescent="0.25">
      <c r="A4766" s="3">
        <v>2025</v>
      </c>
      <c r="B4766" s="3" t="s">
        <v>135</v>
      </c>
      <c r="C4766" s="5">
        <v>45883</v>
      </c>
      <c r="D4766" s="10" t="s">
        <v>3581</v>
      </c>
      <c r="E4766" s="3" t="s">
        <v>71</v>
      </c>
      <c r="G4766" s="2">
        <v>946</v>
      </c>
      <c r="H4766" s="4">
        <f t="shared" si="92"/>
        <v>92911.850000000035</v>
      </c>
      <c r="J4766" s="3" t="s">
        <v>4654</v>
      </c>
    </row>
    <row r="4767" spans="1:11" ht="22.5" hidden="1" customHeight="1" x14ac:dyDescent="0.25">
      <c r="A4767" s="3">
        <v>2025</v>
      </c>
      <c r="B4767" s="3" t="s">
        <v>135</v>
      </c>
      <c r="C4767" s="5">
        <v>45883</v>
      </c>
      <c r="D4767" s="10" t="s">
        <v>323</v>
      </c>
      <c r="E4767" s="3" t="s">
        <v>99</v>
      </c>
      <c r="G4767" s="2">
        <v>10000</v>
      </c>
      <c r="H4767" s="4">
        <f t="shared" si="92"/>
        <v>82911.850000000035</v>
      </c>
      <c r="J4767" s="3" t="s">
        <v>4686</v>
      </c>
    </row>
    <row r="4768" spans="1:11" ht="22.5" hidden="1" customHeight="1" x14ac:dyDescent="0.25">
      <c r="A4768" s="3">
        <v>2025</v>
      </c>
      <c r="B4768" s="3" t="s">
        <v>135</v>
      </c>
      <c r="C4768" s="5">
        <v>45883</v>
      </c>
      <c r="D4768" s="10" t="s">
        <v>4641</v>
      </c>
      <c r="E4768" s="3" t="s">
        <v>71</v>
      </c>
      <c r="G4768" s="2">
        <v>371</v>
      </c>
      <c r="H4768" s="4">
        <f t="shared" si="92"/>
        <v>82540.850000000035</v>
      </c>
      <c r="J4768" s="3" t="s">
        <v>4643</v>
      </c>
      <c r="K4768" s="10" t="s">
        <v>4642</v>
      </c>
    </row>
    <row r="4769" spans="1:11" ht="22.5" hidden="1" customHeight="1" x14ac:dyDescent="0.25">
      <c r="A4769" s="3">
        <v>2025</v>
      </c>
      <c r="B4769" s="3" t="s">
        <v>135</v>
      </c>
      <c r="C4769" s="5">
        <v>45883</v>
      </c>
      <c r="D4769" s="10" t="s">
        <v>3519</v>
      </c>
      <c r="E4769" s="3" t="s">
        <v>71</v>
      </c>
      <c r="G4769" s="2">
        <v>360</v>
      </c>
      <c r="H4769" s="4">
        <f t="shared" si="92"/>
        <v>82180.850000000035</v>
      </c>
      <c r="J4769" s="3" t="s">
        <v>4644</v>
      </c>
    </row>
    <row r="4770" spans="1:11" ht="22.5" hidden="1" customHeight="1" x14ac:dyDescent="0.25">
      <c r="A4770" s="3">
        <v>2025</v>
      </c>
      <c r="B4770" s="3" t="s">
        <v>135</v>
      </c>
      <c r="C4770" s="5">
        <v>45884</v>
      </c>
      <c r="D4770" s="10" t="s">
        <v>548</v>
      </c>
      <c r="E4770" s="3" t="s">
        <v>22</v>
      </c>
      <c r="F4770" s="2">
        <v>15950</v>
      </c>
      <c r="H4770" s="4">
        <f t="shared" si="92"/>
        <v>98130.850000000035</v>
      </c>
      <c r="J4770" s="3" t="s">
        <v>4655</v>
      </c>
    </row>
    <row r="4771" spans="1:11" ht="22.5" hidden="1" customHeight="1" x14ac:dyDescent="0.25">
      <c r="A4771" s="3">
        <v>2025</v>
      </c>
      <c r="B4771" s="3" t="s">
        <v>135</v>
      </c>
      <c r="C4771" s="5">
        <v>45884</v>
      </c>
      <c r="D4771" s="10" t="s">
        <v>42</v>
      </c>
      <c r="E4771" s="3" t="s">
        <v>99</v>
      </c>
      <c r="G4771" s="25">
        <v>5520</v>
      </c>
      <c r="H4771" s="4">
        <f t="shared" si="92"/>
        <v>92610.850000000035</v>
      </c>
      <c r="J4771" s="35" t="s">
        <v>4660</v>
      </c>
      <c r="K4771" s="10" t="s">
        <v>179</v>
      </c>
    </row>
    <row r="4772" spans="1:11" ht="22.5" hidden="1" customHeight="1" x14ac:dyDescent="0.25">
      <c r="A4772" s="3">
        <v>2025</v>
      </c>
      <c r="B4772" s="3" t="s">
        <v>135</v>
      </c>
      <c r="C4772" s="5">
        <v>45884</v>
      </c>
      <c r="D4772" s="10" t="s">
        <v>30</v>
      </c>
      <c r="E4772" s="3" t="s">
        <v>99</v>
      </c>
      <c r="G4772" s="2">
        <v>484</v>
      </c>
      <c r="H4772" s="4">
        <f t="shared" si="92"/>
        <v>92126.850000000035</v>
      </c>
      <c r="J4772" s="3" t="s">
        <v>4659</v>
      </c>
    </row>
    <row r="4773" spans="1:11" ht="22.5" hidden="1" customHeight="1" x14ac:dyDescent="0.25">
      <c r="A4773" s="3">
        <v>2025</v>
      </c>
      <c r="B4773" s="3" t="s">
        <v>135</v>
      </c>
      <c r="C4773" s="5">
        <v>45884</v>
      </c>
      <c r="D4773" s="10" t="s">
        <v>112</v>
      </c>
      <c r="E4773" s="3" t="s">
        <v>99</v>
      </c>
      <c r="G4773" s="2">
        <v>80.599999999999994</v>
      </c>
      <c r="H4773" s="4">
        <f t="shared" si="92"/>
        <v>92046.250000000029</v>
      </c>
      <c r="J4773" s="3" t="s">
        <v>4658</v>
      </c>
    </row>
    <row r="4774" spans="1:11" ht="22.5" hidden="1" customHeight="1" x14ac:dyDescent="0.25">
      <c r="A4774" s="3">
        <v>2025</v>
      </c>
      <c r="B4774" s="3" t="s">
        <v>135</v>
      </c>
      <c r="C4774" s="5">
        <v>45884</v>
      </c>
      <c r="D4774" s="10" t="s">
        <v>35</v>
      </c>
      <c r="E4774" s="3" t="s">
        <v>99</v>
      </c>
      <c r="G4774" s="2">
        <v>216</v>
      </c>
      <c r="H4774" s="4">
        <f t="shared" si="92"/>
        <v>91830.250000000029</v>
      </c>
      <c r="J4774" s="3" t="s">
        <v>4657</v>
      </c>
    </row>
    <row r="4775" spans="1:11" ht="22.5" hidden="1" customHeight="1" x14ac:dyDescent="0.25">
      <c r="A4775" s="3">
        <v>2025</v>
      </c>
      <c r="B4775" s="3" t="s">
        <v>135</v>
      </c>
      <c r="C4775" s="5">
        <v>45887</v>
      </c>
      <c r="D4775" s="10" t="s">
        <v>151</v>
      </c>
      <c r="E4775" s="3" t="s">
        <v>22</v>
      </c>
      <c r="F4775" s="2">
        <v>1500</v>
      </c>
      <c r="H4775" s="4">
        <f t="shared" si="92"/>
        <v>93330.250000000029</v>
      </c>
      <c r="J4775" s="3" t="s">
        <v>4656</v>
      </c>
    </row>
    <row r="4776" spans="1:11" ht="22.5" hidden="1" customHeight="1" x14ac:dyDescent="0.25">
      <c r="A4776" s="3">
        <v>2025</v>
      </c>
      <c r="B4776" s="3" t="s">
        <v>135</v>
      </c>
      <c r="C4776" s="5">
        <v>45887</v>
      </c>
      <c r="D4776" s="10" t="s">
        <v>3362</v>
      </c>
      <c r="E4776" s="3" t="s">
        <v>71</v>
      </c>
      <c r="G4776" s="2">
        <v>22578.99</v>
      </c>
      <c r="H4776" s="4">
        <f t="shared" si="92"/>
        <v>70751.260000000024</v>
      </c>
      <c r="J4776" s="3" t="s">
        <v>4645</v>
      </c>
    </row>
    <row r="4777" spans="1:11" ht="22.5" hidden="1" customHeight="1" x14ac:dyDescent="0.25">
      <c r="A4777" s="3">
        <v>2025</v>
      </c>
      <c r="B4777" s="3" t="s">
        <v>135</v>
      </c>
      <c r="C4777" s="5">
        <v>45889</v>
      </c>
      <c r="D4777" s="10" t="s">
        <v>1211</v>
      </c>
      <c r="E4777" s="3" t="s">
        <v>71</v>
      </c>
      <c r="G4777" s="2">
        <v>37975.32</v>
      </c>
      <c r="H4777" s="4">
        <f t="shared" si="92"/>
        <v>32775.940000000024</v>
      </c>
      <c r="J4777" s="3" t="s">
        <v>4646</v>
      </c>
    </row>
    <row r="4778" spans="1:11" ht="22.5" hidden="1" customHeight="1" x14ac:dyDescent="0.25">
      <c r="A4778" s="3">
        <v>2025</v>
      </c>
      <c r="B4778" s="3" t="s">
        <v>135</v>
      </c>
      <c r="C4778" s="5">
        <v>45891</v>
      </c>
      <c r="D4778" s="10" t="s">
        <v>404</v>
      </c>
      <c r="E4778" s="3" t="s">
        <v>71</v>
      </c>
      <c r="G4778" s="2">
        <v>8847.91</v>
      </c>
      <c r="H4778" s="4">
        <f t="shared" ref="H4778:H4795" si="93">H4777+F4778-G4778</f>
        <v>23928.030000000024</v>
      </c>
      <c r="J4778" s="3" t="s">
        <v>4647</v>
      </c>
    </row>
    <row r="4779" spans="1:11" ht="22.5" hidden="1" customHeight="1" x14ac:dyDescent="0.25">
      <c r="A4779" s="3">
        <v>2025</v>
      </c>
      <c r="B4779" s="3" t="s">
        <v>135</v>
      </c>
      <c r="C4779" s="5">
        <v>45891</v>
      </c>
      <c r="D4779" s="10" t="s">
        <v>611</v>
      </c>
      <c r="E4779" s="3" t="s">
        <v>71</v>
      </c>
      <c r="G4779" s="2">
        <v>2153</v>
      </c>
      <c r="H4779" s="4">
        <f t="shared" si="93"/>
        <v>21775.030000000024</v>
      </c>
      <c r="J4779" s="3" t="s">
        <v>4648</v>
      </c>
    </row>
    <row r="4780" spans="1:11" s="105" customFormat="1" ht="22.5" hidden="1" customHeight="1" thickBot="1" x14ac:dyDescent="0.3">
      <c r="A4780" s="104">
        <v>2025</v>
      </c>
      <c r="B4780" s="104" t="s">
        <v>135</v>
      </c>
      <c r="C4780" s="222">
        <v>45891</v>
      </c>
      <c r="D4780" s="223" t="s">
        <v>4528</v>
      </c>
      <c r="E4780" s="104" t="s">
        <v>71</v>
      </c>
      <c r="F4780" s="106"/>
      <c r="G4780" s="106">
        <v>9190.14</v>
      </c>
      <c r="H4780" s="107">
        <f t="shared" si="93"/>
        <v>12584.890000000025</v>
      </c>
      <c r="J4780" s="104" t="s">
        <v>4649</v>
      </c>
      <c r="K4780" s="223"/>
    </row>
    <row r="4781" spans="1:11" ht="22.5" hidden="1" customHeight="1" x14ac:dyDescent="0.25">
      <c r="A4781" s="3">
        <v>2025</v>
      </c>
      <c r="B4781" s="3" t="s">
        <v>135</v>
      </c>
      <c r="C4781" s="5">
        <v>45892</v>
      </c>
      <c r="D4781" s="10" t="s">
        <v>183</v>
      </c>
      <c r="E4781" s="3" t="s">
        <v>22</v>
      </c>
      <c r="F4781" s="2">
        <v>5200</v>
      </c>
      <c r="H4781" s="4">
        <f t="shared" si="93"/>
        <v>17784.890000000025</v>
      </c>
      <c r="J4781" s="3" t="s">
        <v>4662</v>
      </c>
    </row>
    <row r="4782" spans="1:11" ht="22.5" hidden="1" customHeight="1" x14ac:dyDescent="0.25">
      <c r="A4782" s="3">
        <v>2025</v>
      </c>
      <c r="B4782" s="3" t="s">
        <v>135</v>
      </c>
      <c r="C4782" s="5">
        <v>45893</v>
      </c>
      <c r="D4782" s="10" t="s">
        <v>313</v>
      </c>
      <c r="E4782" s="3" t="s">
        <v>99</v>
      </c>
      <c r="F4782" s="2">
        <v>70000</v>
      </c>
      <c r="H4782" s="4">
        <f t="shared" si="93"/>
        <v>87784.890000000029</v>
      </c>
      <c r="J4782" s="3" t="s">
        <v>4661</v>
      </c>
    </row>
    <row r="4783" spans="1:11" ht="22.5" hidden="1" customHeight="1" x14ac:dyDescent="0.25">
      <c r="A4783" s="3">
        <v>2025</v>
      </c>
      <c r="B4783" s="3" t="s">
        <v>135</v>
      </c>
      <c r="C4783" s="5">
        <v>45893</v>
      </c>
      <c r="D4783" s="10" t="s">
        <v>45</v>
      </c>
      <c r="E4783" s="3" t="s">
        <v>71</v>
      </c>
      <c r="G4783" s="66">
        <v>1200</v>
      </c>
      <c r="H4783" s="4">
        <f t="shared" si="93"/>
        <v>86584.890000000029</v>
      </c>
      <c r="J4783" s="3" t="s">
        <v>4663</v>
      </c>
    </row>
    <row r="4784" spans="1:11" ht="22.5" hidden="1" customHeight="1" x14ac:dyDescent="0.25">
      <c r="A4784" s="3">
        <v>2025</v>
      </c>
      <c r="B4784" s="3" t="s">
        <v>135</v>
      </c>
      <c r="C4784" s="5">
        <v>45893</v>
      </c>
      <c r="D4784" s="10" t="s">
        <v>3533</v>
      </c>
      <c r="E4784" s="3" t="s">
        <v>71</v>
      </c>
      <c r="G4784" s="66">
        <v>480</v>
      </c>
      <c r="H4784" s="4">
        <f t="shared" si="93"/>
        <v>86104.890000000029</v>
      </c>
      <c r="J4784" s="3" t="s">
        <v>4664</v>
      </c>
    </row>
    <row r="4785" spans="1:11" ht="22.5" hidden="1" customHeight="1" x14ac:dyDescent="0.25">
      <c r="A4785" s="3">
        <v>2025</v>
      </c>
      <c r="B4785" s="3" t="s">
        <v>135</v>
      </c>
      <c r="C4785" s="5">
        <v>45893</v>
      </c>
      <c r="D4785" s="10" t="s">
        <v>576</v>
      </c>
      <c r="E4785" s="3" t="s">
        <v>71</v>
      </c>
      <c r="G4785" s="66">
        <v>1200</v>
      </c>
      <c r="H4785" s="4">
        <f t="shared" si="93"/>
        <v>84904.890000000029</v>
      </c>
      <c r="J4785" s="3" t="s">
        <v>4665</v>
      </c>
    </row>
    <row r="4786" spans="1:11" ht="22.5" hidden="1" customHeight="1" x14ac:dyDescent="0.25">
      <c r="A4786" s="3">
        <v>2025</v>
      </c>
      <c r="B4786" s="3" t="s">
        <v>135</v>
      </c>
      <c r="C4786" s="5">
        <v>45893</v>
      </c>
      <c r="D4786" s="10" t="s">
        <v>3083</v>
      </c>
      <c r="E4786" s="3" t="s">
        <v>71</v>
      </c>
      <c r="G4786" s="66">
        <v>754.54</v>
      </c>
      <c r="H4786" s="4">
        <f t="shared" si="93"/>
        <v>84150.350000000035</v>
      </c>
      <c r="J4786" s="3" t="s">
        <v>4667</v>
      </c>
      <c r="K4786" s="10" t="s">
        <v>4666</v>
      </c>
    </row>
    <row r="4787" spans="1:11" ht="22.5" hidden="1" customHeight="1" x14ac:dyDescent="0.25">
      <c r="A4787" s="3">
        <v>2025</v>
      </c>
      <c r="B4787" s="3" t="s">
        <v>135</v>
      </c>
      <c r="C4787" s="5">
        <v>45893</v>
      </c>
      <c r="D4787" s="10" t="s">
        <v>4266</v>
      </c>
      <c r="E4787" s="3" t="s">
        <v>71</v>
      </c>
      <c r="G4787" s="66">
        <v>69.34</v>
      </c>
      <c r="H4787" s="4">
        <f t="shared" si="93"/>
        <v>84081.010000000038</v>
      </c>
      <c r="J4787" s="3" t="s">
        <v>4669</v>
      </c>
      <c r="K4787" s="10" t="s">
        <v>4668</v>
      </c>
    </row>
    <row r="4788" spans="1:11" ht="22.5" hidden="1" customHeight="1" x14ac:dyDescent="0.25">
      <c r="A4788" s="3">
        <v>2025</v>
      </c>
      <c r="B4788" s="3" t="s">
        <v>135</v>
      </c>
      <c r="C4788" s="5">
        <v>45893</v>
      </c>
      <c r="D4788" s="10" t="s">
        <v>4096</v>
      </c>
      <c r="E4788" s="3" t="s">
        <v>71</v>
      </c>
      <c r="G4788" s="66">
        <v>950</v>
      </c>
      <c r="H4788" s="4">
        <f t="shared" si="93"/>
        <v>83131.010000000038</v>
      </c>
      <c r="J4788" s="3" t="s">
        <v>4670</v>
      </c>
    </row>
    <row r="4789" spans="1:11" ht="22.5" hidden="1" customHeight="1" x14ac:dyDescent="0.25">
      <c r="A4789" s="3">
        <v>2025</v>
      </c>
      <c r="B4789" s="3" t="s">
        <v>135</v>
      </c>
      <c r="C4789" s="5">
        <v>45893</v>
      </c>
      <c r="D4789" s="10" t="s">
        <v>562</v>
      </c>
      <c r="E4789" s="3" t="s">
        <v>71</v>
      </c>
      <c r="G4789" s="66">
        <v>314.60000000000002</v>
      </c>
      <c r="H4789" s="4">
        <f t="shared" si="93"/>
        <v>82816.410000000033</v>
      </c>
      <c r="J4789" s="3" t="s">
        <v>4674</v>
      </c>
    </row>
    <row r="4790" spans="1:11" ht="22.5" hidden="1" customHeight="1" x14ac:dyDescent="0.25">
      <c r="A4790" s="3">
        <v>2025</v>
      </c>
      <c r="B4790" s="3" t="s">
        <v>135</v>
      </c>
      <c r="C4790" s="5">
        <v>45893</v>
      </c>
      <c r="D4790" s="10" t="s">
        <v>3767</v>
      </c>
      <c r="E4790" s="3" t="s">
        <v>71</v>
      </c>
      <c r="G4790" s="66">
        <v>870</v>
      </c>
      <c r="H4790" s="4">
        <f t="shared" si="93"/>
        <v>81946.410000000033</v>
      </c>
      <c r="J4790" s="3" t="s">
        <v>4675</v>
      </c>
    </row>
    <row r="4791" spans="1:11" ht="22.5" hidden="1" customHeight="1" x14ac:dyDescent="0.25">
      <c r="A4791" s="3">
        <v>2025</v>
      </c>
      <c r="B4791" s="3" t="s">
        <v>135</v>
      </c>
      <c r="C4791" s="5">
        <v>45893</v>
      </c>
      <c r="D4791" s="10" t="s">
        <v>2828</v>
      </c>
      <c r="E4791" s="3" t="s">
        <v>71</v>
      </c>
      <c r="G4791" s="66">
        <v>750</v>
      </c>
      <c r="H4791" s="4">
        <f t="shared" si="93"/>
        <v>81196.410000000033</v>
      </c>
      <c r="J4791" s="3" t="s">
        <v>4673</v>
      </c>
    </row>
    <row r="4792" spans="1:11" ht="22.5" hidden="1" customHeight="1" x14ac:dyDescent="0.25">
      <c r="A4792" s="3">
        <v>2025</v>
      </c>
      <c r="B4792" s="3" t="s">
        <v>135</v>
      </c>
      <c r="C4792" s="5">
        <v>45893</v>
      </c>
      <c r="D4792" s="10" t="s">
        <v>3841</v>
      </c>
      <c r="E4792" s="3" t="s">
        <v>71</v>
      </c>
      <c r="G4792" s="66">
        <v>796.32</v>
      </c>
      <c r="H4792" s="4">
        <f t="shared" si="93"/>
        <v>80400.090000000026</v>
      </c>
      <c r="J4792" s="3" t="s">
        <v>4676</v>
      </c>
    </row>
    <row r="4793" spans="1:11" ht="22.5" hidden="1" customHeight="1" x14ac:dyDescent="0.25">
      <c r="A4793" s="3">
        <v>2025</v>
      </c>
      <c r="B4793" s="3" t="s">
        <v>135</v>
      </c>
      <c r="C4793" s="5">
        <v>45893</v>
      </c>
      <c r="D4793" s="10" t="s">
        <v>1842</v>
      </c>
      <c r="E4793" s="3" t="s">
        <v>71</v>
      </c>
      <c r="G4793" s="66">
        <v>2415.48</v>
      </c>
      <c r="H4793" s="4">
        <f t="shared" si="93"/>
        <v>77984.61000000003</v>
      </c>
      <c r="J4793" s="3" t="s">
        <v>4677</v>
      </c>
    </row>
    <row r="4794" spans="1:11" ht="22.5" hidden="1" customHeight="1" x14ac:dyDescent="0.25">
      <c r="A4794" s="3">
        <v>2025</v>
      </c>
      <c r="B4794" s="3" t="s">
        <v>135</v>
      </c>
      <c r="C4794" s="5">
        <v>45893</v>
      </c>
      <c r="D4794" s="10" t="s">
        <v>4549</v>
      </c>
      <c r="E4794" s="3" t="s">
        <v>71</v>
      </c>
      <c r="G4794" s="66">
        <v>1750</v>
      </c>
      <c r="H4794" s="4">
        <f t="shared" si="93"/>
        <v>76234.61000000003</v>
      </c>
      <c r="J4794" s="3" t="s">
        <v>4678</v>
      </c>
    </row>
    <row r="4795" spans="1:11" ht="22.5" hidden="1" customHeight="1" x14ac:dyDescent="0.25">
      <c r="A4795" s="3">
        <v>2025</v>
      </c>
      <c r="B4795" s="3" t="s">
        <v>135</v>
      </c>
      <c r="C4795" s="5">
        <v>45893</v>
      </c>
      <c r="D4795" s="10" t="s">
        <v>462</v>
      </c>
      <c r="E4795" s="3" t="s">
        <v>71</v>
      </c>
      <c r="G4795" s="66">
        <v>8400</v>
      </c>
      <c r="H4795" s="4">
        <f t="shared" si="93"/>
        <v>67834.61000000003</v>
      </c>
      <c r="J4795" s="3" t="s">
        <v>4671</v>
      </c>
    </row>
    <row r="4796" spans="1:11" ht="22.5" hidden="1" customHeight="1" x14ac:dyDescent="0.25">
      <c r="A4796" s="3">
        <v>2025</v>
      </c>
      <c r="B4796" s="3" t="s">
        <v>135</v>
      </c>
      <c r="C4796" s="5">
        <v>45893</v>
      </c>
      <c r="D4796" s="10" t="s">
        <v>376</v>
      </c>
      <c r="E4796" s="3" t="s">
        <v>71</v>
      </c>
      <c r="G4796" s="66">
        <v>1500</v>
      </c>
      <c r="H4796" s="4">
        <f t="shared" ref="H4796:H4812" si="94">H4795+F4796-G4796</f>
        <v>66334.61000000003</v>
      </c>
      <c r="J4796" s="3" t="s">
        <v>4672</v>
      </c>
    </row>
    <row r="4797" spans="1:11" ht="22.5" hidden="1" customHeight="1" x14ac:dyDescent="0.25">
      <c r="A4797" s="3">
        <v>2025</v>
      </c>
      <c r="B4797" s="3" t="s">
        <v>135</v>
      </c>
      <c r="C4797" s="5">
        <v>45893</v>
      </c>
      <c r="D4797" s="10" t="s">
        <v>151</v>
      </c>
      <c r="E4797" s="3" t="s">
        <v>71</v>
      </c>
      <c r="G4797" s="66">
        <v>720</v>
      </c>
      <c r="H4797" s="4">
        <f t="shared" si="94"/>
        <v>65614.61000000003</v>
      </c>
      <c r="J4797" s="3" t="s">
        <v>4679</v>
      </c>
    </row>
    <row r="4798" spans="1:11" ht="22.5" hidden="1" customHeight="1" x14ac:dyDescent="0.25">
      <c r="A4798" s="3">
        <v>2025</v>
      </c>
      <c r="B4798" s="3" t="s">
        <v>135</v>
      </c>
      <c r="C4798" s="5">
        <v>45893</v>
      </c>
      <c r="D4798" s="10" t="s">
        <v>2508</v>
      </c>
      <c r="E4798" s="3" t="s">
        <v>71</v>
      </c>
      <c r="G4798" s="66">
        <v>950</v>
      </c>
      <c r="H4798" s="4">
        <f t="shared" si="94"/>
        <v>64664.61000000003</v>
      </c>
      <c r="J4798" s="3" t="s">
        <v>4683</v>
      </c>
    </row>
    <row r="4799" spans="1:11" ht="22.5" hidden="1" customHeight="1" x14ac:dyDescent="0.25">
      <c r="A4799" s="3">
        <v>2025</v>
      </c>
      <c r="B4799" s="3" t="s">
        <v>135</v>
      </c>
      <c r="C4799" s="5">
        <v>45893</v>
      </c>
      <c r="D4799" s="10" t="s">
        <v>547</v>
      </c>
      <c r="E4799" s="3" t="s">
        <v>71</v>
      </c>
      <c r="G4799" s="66">
        <v>360</v>
      </c>
      <c r="H4799" s="4">
        <f t="shared" si="94"/>
        <v>64304.61000000003</v>
      </c>
      <c r="J4799" s="3" t="s">
        <v>4680</v>
      </c>
    </row>
    <row r="4800" spans="1:11" ht="22.5" hidden="1" customHeight="1" x14ac:dyDescent="0.25">
      <c r="A4800" s="3">
        <v>2025</v>
      </c>
      <c r="B4800" s="3" t="s">
        <v>135</v>
      </c>
      <c r="C4800" s="5">
        <v>45893</v>
      </c>
      <c r="D4800" s="10" t="s">
        <v>287</v>
      </c>
      <c r="E4800" s="3" t="s">
        <v>71</v>
      </c>
      <c r="G4800" s="66">
        <v>918</v>
      </c>
      <c r="H4800" s="4">
        <f t="shared" si="94"/>
        <v>63386.61000000003</v>
      </c>
      <c r="J4800" s="3" t="s">
        <v>4681</v>
      </c>
    </row>
    <row r="4801" spans="1:11" ht="22.5" hidden="1" customHeight="1" x14ac:dyDescent="0.25">
      <c r="A4801" s="3">
        <v>2025</v>
      </c>
      <c r="B4801" s="3" t="s">
        <v>135</v>
      </c>
      <c r="C4801" s="5">
        <v>45893</v>
      </c>
      <c r="D4801" s="10" t="s">
        <v>615</v>
      </c>
      <c r="E4801" s="3" t="s">
        <v>99</v>
      </c>
      <c r="G4801" s="66">
        <v>600</v>
      </c>
      <c r="H4801" s="4">
        <f t="shared" si="94"/>
        <v>62786.61000000003</v>
      </c>
      <c r="J4801" s="3" t="s">
        <v>4682</v>
      </c>
    </row>
    <row r="4802" spans="1:11" ht="22.5" hidden="1" customHeight="1" x14ac:dyDescent="0.25">
      <c r="A4802" s="3">
        <v>2025</v>
      </c>
      <c r="B4802" s="3" t="s">
        <v>135</v>
      </c>
      <c r="C4802" s="5">
        <v>45895</v>
      </c>
      <c r="D4802" s="10" t="s">
        <v>359</v>
      </c>
      <c r="E4802" s="3" t="s">
        <v>22</v>
      </c>
      <c r="F4802" s="2">
        <v>3750</v>
      </c>
      <c r="H4802" s="4">
        <f t="shared" si="94"/>
        <v>66536.61000000003</v>
      </c>
      <c r="J4802" s="3" t="s">
        <v>4697</v>
      </c>
    </row>
    <row r="4803" spans="1:11" ht="22.5" hidden="1" customHeight="1" x14ac:dyDescent="0.25">
      <c r="A4803" s="3">
        <v>2025</v>
      </c>
      <c r="B4803" s="3" t="s">
        <v>135</v>
      </c>
      <c r="C4803" s="5">
        <v>45897</v>
      </c>
      <c r="D4803" s="10" t="s">
        <v>1808</v>
      </c>
      <c r="E4803" s="3" t="s">
        <v>22</v>
      </c>
      <c r="F4803" s="2">
        <v>9900</v>
      </c>
      <c r="H4803" s="4">
        <f t="shared" si="94"/>
        <v>76436.61000000003</v>
      </c>
      <c r="J4803" s="3" t="s">
        <v>4698</v>
      </c>
    </row>
    <row r="4804" spans="1:11" ht="22.5" hidden="1" customHeight="1" x14ac:dyDescent="0.25">
      <c r="A4804" s="3">
        <v>2025</v>
      </c>
      <c r="B4804" s="3" t="s">
        <v>135</v>
      </c>
      <c r="C4804" s="5">
        <v>45897</v>
      </c>
      <c r="D4804" s="10" t="s">
        <v>2987</v>
      </c>
      <c r="E4804" s="3" t="s">
        <v>71</v>
      </c>
      <c r="G4804" s="66">
        <v>3667.23</v>
      </c>
      <c r="H4804" s="4">
        <f t="shared" si="94"/>
        <v>72769.380000000034</v>
      </c>
      <c r="J4804" s="3" t="s">
        <v>4699</v>
      </c>
    </row>
    <row r="4805" spans="1:11" ht="22.5" hidden="1" customHeight="1" x14ac:dyDescent="0.25">
      <c r="A4805" s="3">
        <v>2025</v>
      </c>
      <c r="B4805" s="3" t="s">
        <v>135</v>
      </c>
      <c r="C4805" s="5">
        <v>45897</v>
      </c>
      <c r="D4805" s="10" t="s">
        <v>111</v>
      </c>
      <c r="E4805" s="3" t="s">
        <v>71</v>
      </c>
      <c r="G4805" s="66">
        <v>2599.94</v>
      </c>
      <c r="H4805" s="4">
        <f t="shared" si="94"/>
        <v>70169.440000000031</v>
      </c>
      <c r="J4805" s="3" t="s">
        <v>4700</v>
      </c>
      <c r="K4805" s="10" t="s">
        <v>4701</v>
      </c>
    </row>
    <row r="4806" spans="1:11" ht="22.5" hidden="1" customHeight="1" x14ac:dyDescent="0.25">
      <c r="A4806" s="3">
        <v>2025</v>
      </c>
      <c r="B4806" s="3" t="s">
        <v>135</v>
      </c>
      <c r="C4806" s="5">
        <v>45897</v>
      </c>
      <c r="D4806" s="10" t="s">
        <v>573</v>
      </c>
      <c r="E4806" s="3" t="s">
        <v>71</v>
      </c>
      <c r="G4806" s="66">
        <v>1536.8</v>
      </c>
      <c r="H4806" s="4">
        <f t="shared" si="94"/>
        <v>68632.640000000029</v>
      </c>
      <c r="J4806" s="3" t="s">
        <v>4702</v>
      </c>
    </row>
    <row r="4807" spans="1:11" ht="22.5" hidden="1" customHeight="1" x14ac:dyDescent="0.25">
      <c r="A4807" s="3">
        <v>2025</v>
      </c>
      <c r="B4807" s="3" t="s">
        <v>135</v>
      </c>
      <c r="C4807" s="5">
        <v>45897</v>
      </c>
      <c r="D4807" s="10" t="s">
        <v>610</v>
      </c>
      <c r="E4807" s="3" t="s">
        <v>71</v>
      </c>
      <c r="G4807" s="66">
        <v>40630.050000000003</v>
      </c>
      <c r="H4807" s="4">
        <f t="shared" si="94"/>
        <v>28002.590000000026</v>
      </c>
      <c r="J4807" s="3" t="s">
        <v>4704</v>
      </c>
      <c r="K4807" s="10" t="s">
        <v>4703</v>
      </c>
    </row>
    <row r="4808" spans="1:11" ht="22.5" hidden="1" customHeight="1" x14ac:dyDescent="0.25">
      <c r="A4808" s="3">
        <v>2025</v>
      </c>
      <c r="B4808" s="3" t="s">
        <v>135</v>
      </c>
      <c r="C4808" s="5">
        <v>45897</v>
      </c>
      <c r="D4808" s="10" t="s">
        <v>4684</v>
      </c>
      <c r="E4808" s="3" t="s">
        <v>71</v>
      </c>
      <c r="G4808" s="66">
        <v>1680</v>
      </c>
      <c r="H4808" s="4">
        <f t="shared" si="94"/>
        <v>26322.590000000026</v>
      </c>
      <c r="J4808" s="3" t="s">
        <v>4705</v>
      </c>
    </row>
    <row r="4809" spans="1:11" ht="22.5" hidden="1" customHeight="1" x14ac:dyDescent="0.25">
      <c r="A4809" s="3">
        <v>2025</v>
      </c>
      <c r="B4809" s="3" t="s">
        <v>135</v>
      </c>
      <c r="C4809" s="5">
        <v>45897</v>
      </c>
      <c r="D4809" s="10" t="s">
        <v>502</v>
      </c>
      <c r="E4809" s="3" t="s">
        <v>71</v>
      </c>
      <c r="G4809" s="66">
        <v>2312.5</v>
      </c>
      <c r="H4809" s="4">
        <f t="shared" si="94"/>
        <v>24010.090000000026</v>
      </c>
      <c r="J4809" s="3" t="s">
        <v>4706</v>
      </c>
    </row>
    <row r="4810" spans="1:11" ht="22.5" hidden="1" customHeight="1" x14ac:dyDescent="0.25">
      <c r="A4810" s="3">
        <v>2025</v>
      </c>
      <c r="B4810" s="3" t="s">
        <v>135</v>
      </c>
      <c r="C4810" s="5">
        <v>45897</v>
      </c>
      <c r="D4810" s="10" t="s">
        <v>513</v>
      </c>
      <c r="E4810" s="3" t="s">
        <v>71</v>
      </c>
      <c r="G4810" s="66">
        <v>4205</v>
      </c>
      <c r="H4810" s="4">
        <f t="shared" si="94"/>
        <v>19805.090000000026</v>
      </c>
      <c r="J4810" s="3" t="s">
        <v>4707</v>
      </c>
    </row>
    <row r="4811" spans="1:11" ht="22.5" hidden="1" customHeight="1" x14ac:dyDescent="0.25">
      <c r="A4811" s="3">
        <v>2025</v>
      </c>
      <c r="B4811" s="3" t="s">
        <v>135</v>
      </c>
      <c r="C4811" s="5">
        <v>45897</v>
      </c>
      <c r="D4811" s="10" t="s">
        <v>553</v>
      </c>
      <c r="E4811" s="3" t="s">
        <v>71</v>
      </c>
      <c r="G4811" s="66">
        <v>3427.3</v>
      </c>
      <c r="H4811" s="4">
        <f t="shared" si="94"/>
        <v>16377.790000000026</v>
      </c>
      <c r="J4811" s="3" t="s">
        <v>4708</v>
      </c>
    </row>
    <row r="4812" spans="1:11" ht="22.5" hidden="1" customHeight="1" x14ac:dyDescent="0.25">
      <c r="A4812" s="3">
        <v>2025</v>
      </c>
      <c r="B4812" s="3" t="s">
        <v>135</v>
      </c>
      <c r="C4812" s="5">
        <v>45897</v>
      </c>
      <c r="D4812" s="10" t="s">
        <v>2989</v>
      </c>
      <c r="E4812" s="3" t="s">
        <v>71</v>
      </c>
      <c r="G4812" s="66">
        <v>900</v>
      </c>
      <c r="H4812" s="4">
        <f t="shared" si="94"/>
        <v>15477.790000000026</v>
      </c>
      <c r="J4812" s="3" t="s">
        <v>4709</v>
      </c>
    </row>
    <row r="4813" spans="1:11" ht="22.5" hidden="1" customHeight="1" x14ac:dyDescent="0.25">
      <c r="A4813" s="3">
        <v>2025</v>
      </c>
      <c r="B4813" s="3" t="s">
        <v>135</v>
      </c>
      <c r="C4813" s="5">
        <v>45897</v>
      </c>
      <c r="D4813" s="10" t="s">
        <v>401</v>
      </c>
      <c r="E4813" s="3" t="s">
        <v>71</v>
      </c>
      <c r="G4813" s="66">
        <v>2790.24</v>
      </c>
      <c r="H4813" s="4">
        <f t="shared" ref="H4813:H4819" si="95">H4812+F4813-G4813</f>
        <v>12687.550000000027</v>
      </c>
      <c r="J4813" s="3" t="s">
        <v>4710</v>
      </c>
    </row>
    <row r="4814" spans="1:11" ht="22.5" hidden="1" customHeight="1" x14ac:dyDescent="0.25">
      <c r="A4814" s="3">
        <v>2025</v>
      </c>
      <c r="B4814" s="3" t="s">
        <v>135</v>
      </c>
      <c r="C4814" s="5">
        <v>45897</v>
      </c>
      <c r="D4814" s="10" t="s">
        <v>4096</v>
      </c>
      <c r="E4814" s="3" t="s">
        <v>71</v>
      </c>
      <c r="G4814" s="66">
        <v>1050</v>
      </c>
      <c r="H4814" s="4">
        <f t="shared" si="95"/>
        <v>11637.550000000027</v>
      </c>
      <c r="J4814" s="3" t="s">
        <v>4711</v>
      </c>
    </row>
    <row r="4815" spans="1:11" ht="22.5" hidden="1" customHeight="1" x14ac:dyDescent="0.25">
      <c r="A4815" s="3">
        <v>2025</v>
      </c>
      <c r="B4815" s="3" t="s">
        <v>135</v>
      </c>
      <c r="C4815" s="5">
        <v>45897</v>
      </c>
      <c r="D4815" s="10" t="s">
        <v>1842</v>
      </c>
      <c r="E4815" s="3" t="s">
        <v>71</v>
      </c>
      <c r="G4815" s="66">
        <v>3776.31</v>
      </c>
      <c r="H4815" s="4">
        <f t="shared" si="95"/>
        <v>7861.2400000000271</v>
      </c>
      <c r="J4815" s="3" t="s">
        <v>4779</v>
      </c>
    </row>
    <row r="4816" spans="1:11" ht="22.5" hidden="1" customHeight="1" x14ac:dyDescent="0.25">
      <c r="A4816" s="3">
        <v>2025</v>
      </c>
      <c r="B4816" s="3" t="s">
        <v>135</v>
      </c>
      <c r="C4816" s="5">
        <v>45897</v>
      </c>
      <c r="D4816" s="10" t="s">
        <v>461</v>
      </c>
      <c r="E4816" s="3" t="s">
        <v>22</v>
      </c>
      <c r="F4816" s="88">
        <v>13833</v>
      </c>
      <c r="G4816" s="124"/>
      <c r="H4816" s="4">
        <f t="shared" si="95"/>
        <v>21694.240000000027</v>
      </c>
      <c r="J4816" s="3" t="s">
        <v>4749</v>
      </c>
    </row>
    <row r="4817" spans="1:11" ht="22.5" hidden="1" customHeight="1" x14ac:dyDescent="0.25">
      <c r="A4817" s="3">
        <v>2025</v>
      </c>
      <c r="B4817" s="3" t="s">
        <v>135</v>
      </c>
      <c r="C4817" s="5">
        <v>45898</v>
      </c>
      <c r="D4817" s="10" t="s">
        <v>313</v>
      </c>
      <c r="E4817" s="3" t="s">
        <v>99</v>
      </c>
      <c r="F4817" s="2">
        <v>100000</v>
      </c>
      <c r="H4817" s="4">
        <f t="shared" si="95"/>
        <v>121694.24000000002</v>
      </c>
      <c r="J4817" s="3" t="s">
        <v>4696</v>
      </c>
    </row>
    <row r="4818" spans="1:11" ht="22.5" hidden="1" customHeight="1" x14ac:dyDescent="0.25">
      <c r="A4818" s="3">
        <v>2025</v>
      </c>
      <c r="B4818" s="3" t="s">
        <v>135</v>
      </c>
      <c r="C4818" s="5">
        <v>45898</v>
      </c>
      <c r="D4818" s="10" t="s">
        <v>47</v>
      </c>
      <c r="E4818" s="3" t="s">
        <v>99</v>
      </c>
      <c r="G4818" s="2">
        <v>50</v>
      </c>
      <c r="H4818" s="4">
        <f t="shared" si="95"/>
        <v>121644.24000000002</v>
      </c>
      <c r="J4818" s="3" t="s">
        <v>4712</v>
      </c>
    </row>
    <row r="4819" spans="1:11" ht="22.5" hidden="1" customHeight="1" x14ac:dyDescent="0.25">
      <c r="A4819" s="3">
        <v>2025</v>
      </c>
      <c r="B4819" s="3" t="s">
        <v>135</v>
      </c>
      <c r="C4819" s="5">
        <v>45898</v>
      </c>
      <c r="D4819" s="10" t="s">
        <v>548</v>
      </c>
      <c r="E4819" s="3" t="s">
        <v>22</v>
      </c>
      <c r="F4819" s="2">
        <v>21000</v>
      </c>
      <c r="H4819" s="4">
        <f t="shared" si="95"/>
        <v>142644.24000000002</v>
      </c>
      <c r="J4819" s="3" t="s">
        <v>4734</v>
      </c>
    </row>
    <row r="4820" spans="1:11" ht="22.5" hidden="1" customHeight="1" x14ac:dyDescent="0.25">
      <c r="A4820" s="3">
        <v>2025</v>
      </c>
      <c r="B4820" s="3" t="s">
        <v>135</v>
      </c>
      <c r="C4820" s="5">
        <v>45898</v>
      </c>
      <c r="D4820" s="10" t="s">
        <v>3746</v>
      </c>
      <c r="E4820" s="3" t="s">
        <v>99</v>
      </c>
      <c r="G4820" s="2">
        <v>3000</v>
      </c>
      <c r="H4820" s="4">
        <f>H4819+F4820-G4820</f>
        <v>139644.24000000002</v>
      </c>
      <c r="J4820" s="3" t="s">
        <v>4713</v>
      </c>
    </row>
    <row r="4821" spans="1:11" ht="22.5" hidden="1" customHeight="1" x14ac:dyDescent="0.25">
      <c r="A4821" s="3">
        <v>2025</v>
      </c>
      <c r="B4821" s="3" t="s">
        <v>135</v>
      </c>
      <c r="C4821" s="5">
        <v>45898</v>
      </c>
      <c r="D4821" s="10" t="s">
        <v>3025</v>
      </c>
      <c r="E4821" s="3" t="s">
        <v>99</v>
      </c>
      <c r="G4821" s="2">
        <v>6000</v>
      </c>
      <c r="H4821" s="4">
        <f>H4820+F4821-G4821</f>
        <v>133644.24000000002</v>
      </c>
      <c r="J4821" s="3" t="s">
        <v>4714</v>
      </c>
    </row>
    <row r="4822" spans="1:11" ht="22.5" hidden="1" customHeight="1" x14ac:dyDescent="0.25">
      <c r="A4822" s="3">
        <v>2025</v>
      </c>
      <c r="B4822" s="3" t="s">
        <v>135</v>
      </c>
      <c r="C4822" s="5">
        <v>45898</v>
      </c>
      <c r="D4822" s="10" t="s">
        <v>285</v>
      </c>
      <c r="E4822" s="3" t="s">
        <v>99</v>
      </c>
      <c r="G4822" s="2">
        <v>2180</v>
      </c>
      <c r="H4822" s="4">
        <f>H4821+F4822-G4822</f>
        <v>131464.24000000002</v>
      </c>
      <c r="J4822" s="3" t="s">
        <v>4715</v>
      </c>
    </row>
    <row r="4823" spans="1:11" ht="22.5" hidden="1" customHeight="1" x14ac:dyDescent="0.25">
      <c r="A4823" s="3">
        <v>2025</v>
      </c>
      <c r="B4823" s="3" t="s">
        <v>135</v>
      </c>
      <c r="C4823" s="5">
        <v>45898</v>
      </c>
      <c r="D4823" s="10" t="s">
        <v>3911</v>
      </c>
      <c r="E4823" s="3" t="s">
        <v>99</v>
      </c>
      <c r="G4823" s="2">
        <v>1780</v>
      </c>
      <c r="H4823" s="4">
        <f>H4822+F4823-G4823</f>
        <v>129684.24000000002</v>
      </c>
      <c r="J4823" s="3" t="s">
        <v>4716</v>
      </c>
    </row>
    <row r="4824" spans="1:11" ht="22.5" hidden="1" customHeight="1" x14ac:dyDescent="0.25">
      <c r="A4824" s="3">
        <v>2025</v>
      </c>
      <c r="B4824" s="3" t="s">
        <v>135</v>
      </c>
      <c r="C4824" s="5">
        <v>45898</v>
      </c>
      <c r="D4824" s="10" t="s">
        <v>3711</v>
      </c>
      <c r="E4824" s="3" t="s">
        <v>71</v>
      </c>
      <c r="G4824" s="2">
        <v>19878.63</v>
      </c>
      <c r="H4824" s="4">
        <f t="shared" ref="H4824:H4837" si="96">H4823+F4824-G4824</f>
        <v>109805.61000000002</v>
      </c>
      <c r="J4824" s="3" t="s">
        <v>4717</v>
      </c>
      <c r="K4824" s="10" t="s">
        <v>4718</v>
      </c>
    </row>
    <row r="4825" spans="1:11" ht="22.5" hidden="1" customHeight="1" x14ac:dyDescent="0.25">
      <c r="A4825" s="3">
        <v>2025</v>
      </c>
      <c r="B4825" s="3" t="s">
        <v>135</v>
      </c>
      <c r="C4825" s="5">
        <v>45898</v>
      </c>
      <c r="D4825" s="10" t="s">
        <v>405</v>
      </c>
      <c r="E4825" s="3" t="s">
        <v>71</v>
      </c>
      <c r="G4825" s="2">
        <v>23777.62</v>
      </c>
      <c r="H4825" s="4">
        <f>H4824+F4825-G4825</f>
        <v>86027.99000000002</v>
      </c>
      <c r="J4825" s="3" t="s">
        <v>4720</v>
      </c>
      <c r="K4825" s="10" t="s">
        <v>4719</v>
      </c>
    </row>
    <row r="4826" spans="1:11" s="36" customFormat="1" ht="22.5" hidden="1" customHeight="1" x14ac:dyDescent="0.25">
      <c r="A4826" s="35">
        <v>2025</v>
      </c>
      <c r="B4826" s="35" t="s">
        <v>135</v>
      </c>
      <c r="C4826" s="63">
        <v>45898</v>
      </c>
      <c r="D4826" s="146" t="s">
        <v>4435</v>
      </c>
      <c r="E4826" s="35" t="s">
        <v>71</v>
      </c>
      <c r="F4826" s="25"/>
      <c r="G4826" s="25">
        <v>13223</v>
      </c>
      <c r="H4826" s="70">
        <f>H4825+F4826-G4826</f>
        <v>72804.99000000002</v>
      </c>
      <c r="I4826" s="36" t="s">
        <v>4954</v>
      </c>
      <c r="J4826" s="35" t="s">
        <v>4957</v>
      </c>
      <c r="K4826" s="146"/>
    </row>
    <row r="4827" spans="1:11" s="36" customFormat="1" ht="22.5" hidden="1" customHeight="1" x14ac:dyDescent="0.25">
      <c r="A4827" s="35">
        <v>2025</v>
      </c>
      <c r="B4827" s="35" t="s">
        <v>135</v>
      </c>
      <c r="C4827" s="63">
        <v>45898</v>
      </c>
      <c r="D4827" s="146" t="s">
        <v>4435</v>
      </c>
      <c r="E4827" s="35" t="s">
        <v>71</v>
      </c>
      <c r="F4827" s="25"/>
      <c r="G4827" s="25">
        <v>7175</v>
      </c>
      <c r="H4827" s="70">
        <f>H4826+F4827-G4827</f>
        <v>65629.99000000002</v>
      </c>
      <c r="I4827" s="36" t="s">
        <v>4954</v>
      </c>
      <c r="J4827" s="35" t="s">
        <v>4957</v>
      </c>
      <c r="K4827" s="146"/>
    </row>
    <row r="4828" spans="1:11" ht="22.5" hidden="1" customHeight="1" x14ac:dyDescent="0.25">
      <c r="A4828" s="3">
        <v>2025</v>
      </c>
      <c r="B4828" s="3" t="s">
        <v>135</v>
      </c>
      <c r="C4828" s="5">
        <v>45898</v>
      </c>
      <c r="D4828" s="10" t="s">
        <v>3519</v>
      </c>
      <c r="E4828" s="3" t="s">
        <v>71</v>
      </c>
      <c r="G4828" s="2">
        <v>80</v>
      </c>
      <c r="H4828" s="4">
        <f>H4827+F4828-G4828</f>
        <v>65549.99000000002</v>
      </c>
      <c r="J4828" s="3" t="s">
        <v>4721</v>
      </c>
    </row>
    <row r="4829" spans="1:11" ht="22.5" hidden="1" customHeight="1" x14ac:dyDescent="0.25">
      <c r="A4829" s="3">
        <v>2025</v>
      </c>
      <c r="B4829" s="3" t="s">
        <v>135</v>
      </c>
      <c r="C4829" s="5">
        <v>45898</v>
      </c>
      <c r="D4829" s="10" t="s">
        <v>3581</v>
      </c>
      <c r="E4829" s="3" t="s">
        <v>71</v>
      </c>
      <c r="G4829" s="25">
        <v>611</v>
      </c>
      <c r="H4829" s="4">
        <f t="shared" si="96"/>
        <v>64938.99000000002</v>
      </c>
      <c r="J4829" s="3" t="s">
        <v>4722</v>
      </c>
    </row>
    <row r="4830" spans="1:11" ht="22.5" hidden="1" customHeight="1" x14ac:dyDescent="0.25">
      <c r="A4830" s="3">
        <v>2025</v>
      </c>
      <c r="B4830" s="3" t="s">
        <v>135</v>
      </c>
      <c r="C4830" s="5">
        <v>45898</v>
      </c>
      <c r="D4830" s="10" t="s">
        <v>25</v>
      </c>
      <c r="E4830" s="3" t="s">
        <v>71</v>
      </c>
      <c r="G4830" s="2">
        <v>18450</v>
      </c>
      <c r="H4830" s="4">
        <f t="shared" si="96"/>
        <v>46488.99000000002</v>
      </c>
      <c r="J4830" s="3" t="s">
        <v>4723</v>
      </c>
    </row>
    <row r="4831" spans="1:11" ht="22.5" hidden="1" customHeight="1" x14ac:dyDescent="0.25">
      <c r="A4831" s="3">
        <v>2025</v>
      </c>
      <c r="B4831" s="3" t="s">
        <v>135</v>
      </c>
      <c r="C4831" s="5">
        <v>45898</v>
      </c>
      <c r="D4831" s="10" t="s">
        <v>77</v>
      </c>
      <c r="E4831" s="3" t="s">
        <v>71</v>
      </c>
      <c r="G4831" s="2">
        <v>6100</v>
      </c>
      <c r="H4831" s="4">
        <f t="shared" si="96"/>
        <v>40388.99000000002</v>
      </c>
      <c r="J4831" s="3" t="s">
        <v>4731</v>
      </c>
    </row>
    <row r="4832" spans="1:11" ht="22.5" hidden="1" customHeight="1" x14ac:dyDescent="0.25">
      <c r="A4832" s="3">
        <v>2025</v>
      </c>
      <c r="B4832" s="3" t="s">
        <v>135</v>
      </c>
      <c r="C4832" s="5">
        <v>45898</v>
      </c>
      <c r="D4832" s="10" t="s">
        <v>4685</v>
      </c>
      <c r="E4832" s="3" t="s">
        <v>22</v>
      </c>
      <c r="F4832" s="2">
        <v>1362.6</v>
      </c>
      <c r="H4832" s="4">
        <f t="shared" si="96"/>
        <v>41751.590000000018</v>
      </c>
      <c r="J4832" s="3" t="s">
        <v>4735</v>
      </c>
    </row>
    <row r="4833" spans="1:11" s="24" customFormat="1" ht="22.5" hidden="1" customHeight="1" thickBot="1" x14ac:dyDescent="0.3">
      <c r="A4833" s="34">
        <v>2025</v>
      </c>
      <c r="B4833" s="34" t="s">
        <v>135</v>
      </c>
      <c r="C4833" s="19">
        <v>45898</v>
      </c>
      <c r="D4833" s="20" t="s">
        <v>2440</v>
      </c>
      <c r="E4833" s="34" t="s">
        <v>22</v>
      </c>
      <c r="F4833" s="21">
        <v>2120</v>
      </c>
      <c r="G4833" s="21"/>
      <c r="H4833" s="22">
        <f t="shared" si="96"/>
        <v>43871.590000000018</v>
      </c>
      <c r="J4833" s="34" t="s">
        <v>4736</v>
      </c>
      <c r="K4833" s="20"/>
    </row>
    <row r="4834" spans="1:11" ht="22.5" hidden="1" customHeight="1" x14ac:dyDescent="0.25">
      <c r="A4834" s="3">
        <v>2025</v>
      </c>
      <c r="B4834" s="3" t="s">
        <v>454</v>
      </c>
      <c r="C4834" s="5">
        <v>45902</v>
      </c>
      <c r="D4834" s="10" t="s">
        <v>401</v>
      </c>
      <c r="E4834" s="3" t="s">
        <v>22</v>
      </c>
      <c r="F4834" s="2">
        <v>3250</v>
      </c>
      <c r="H4834" s="4">
        <f t="shared" si="96"/>
        <v>47121.590000000018</v>
      </c>
      <c r="J4834" s="3" t="s">
        <v>4743</v>
      </c>
    </row>
    <row r="4835" spans="1:11" ht="22.5" hidden="1" customHeight="1" x14ac:dyDescent="0.25">
      <c r="A4835" s="3">
        <v>2025</v>
      </c>
      <c r="B4835" s="3" t="s">
        <v>454</v>
      </c>
      <c r="C4835" s="5">
        <v>45902</v>
      </c>
      <c r="D4835" s="10" t="s">
        <v>401</v>
      </c>
      <c r="E4835" s="3" t="s">
        <v>22</v>
      </c>
      <c r="F4835" s="2">
        <v>3650</v>
      </c>
      <c r="H4835" s="4">
        <f t="shared" si="96"/>
        <v>50771.590000000018</v>
      </c>
      <c r="J4835" s="3" t="s">
        <v>4744</v>
      </c>
    </row>
    <row r="4836" spans="1:11" ht="22.5" hidden="1" customHeight="1" x14ac:dyDescent="0.25">
      <c r="A4836" s="3">
        <v>2025</v>
      </c>
      <c r="B4836" s="3" t="s">
        <v>454</v>
      </c>
      <c r="C4836" s="5">
        <v>45903</v>
      </c>
      <c r="D4836" s="10" t="s">
        <v>3229</v>
      </c>
      <c r="E4836" s="3" t="s">
        <v>22</v>
      </c>
      <c r="F4836" s="2">
        <v>14433.87</v>
      </c>
      <c r="H4836" s="4">
        <f t="shared" si="96"/>
        <v>65205.460000000021</v>
      </c>
      <c r="J4836" s="3" t="s">
        <v>4742</v>
      </c>
      <c r="K4836" s="10" t="s">
        <v>4741</v>
      </c>
    </row>
    <row r="4837" spans="1:11" ht="22.5" hidden="1" customHeight="1" x14ac:dyDescent="0.25">
      <c r="A4837" s="3">
        <v>2025</v>
      </c>
      <c r="B4837" s="3" t="s">
        <v>454</v>
      </c>
      <c r="C4837" s="5">
        <v>45904</v>
      </c>
      <c r="D4837" s="10" t="s">
        <v>401</v>
      </c>
      <c r="E4837" s="3" t="s">
        <v>22</v>
      </c>
      <c r="F4837" s="2">
        <v>2100</v>
      </c>
      <c r="H4837" s="4">
        <f t="shared" si="96"/>
        <v>67305.460000000021</v>
      </c>
      <c r="J4837" s="3" t="s">
        <v>4745</v>
      </c>
    </row>
    <row r="4838" spans="1:11" ht="22.5" hidden="1" customHeight="1" x14ac:dyDescent="0.25">
      <c r="A4838" s="3">
        <v>2025</v>
      </c>
      <c r="B4838" s="3" t="s">
        <v>454</v>
      </c>
      <c r="C4838" s="5">
        <v>45905</v>
      </c>
      <c r="D4838" s="10" t="s">
        <v>3956</v>
      </c>
      <c r="E4838" s="3" t="s">
        <v>22</v>
      </c>
      <c r="F4838" s="2">
        <v>4500</v>
      </c>
      <c r="H4838" s="4">
        <f t="shared" ref="H4838:H4856" si="97">H4837+F4838-G4838</f>
        <v>71805.460000000021</v>
      </c>
      <c r="J4838" s="3" t="s">
        <v>4746</v>
      </c>
      <c r="K4838" s="10" t="s">
        <v>4724</v>
      </c>
    </row>
    <row r="4839" spans="1:11" ht="22.5" hidden="1" customHeight="1" x14ac:dyDescent="0.25">
      <c r="A4839" s="3">
        <v>2025</v>
      </c>
      <c r="B4839" s="3" t="s">
        <v>454</v>
      </c>
      <c r="C4839" s="5">
        <v>45905</v>
      </c>
      <c r="D4839" s="10" t="s">
        <v>3956</v>
      </c>
      <c r="E4839" s="3" t="s">
        <v>22</v>
      </c>
      <c r="F4839" s="2">
        <v>22950</v>
      </c>
      <c r="H4839" s="4">
        <f t="shared" si="97"/>
        <v>94755.460000000021</v>
      </c>
      <c r="J4839" s="3" t="s">
        <v>4747</v>
      </c>
    </row>
    <row r="4840" spans="1:11" ht="22.5" hidden="1" customHeight="1" x14ac:dyDescent="0.25">
      <c r="A4840" s="3">
        <v>2025</v>
      </c>
      <c r="B4840" s="3" t="s">
        <v>454</v>
      </c>
      <c r="C4840" s="5">
        <v>45905</v>
      </c>
      <c r="D4840" s="10" t="s">
        <v>3308</v>
      </c>
      <c r="E4840" s="3" t="s">
        <v>22</v>
      </c>
      <c r="F4840" s="2">
        <v>2000</v>
      </c>
      <c r="H4840" s="4">
        <f t="shared" si="97"/>
        <v>96755.460000000021</v>
      </c>
      <c r="J4840" s="3" t="s">
        <v>4748</v>
      </c>
    </row>
    <row r="4841" spans="1:11" ht="22.5" hidden="1" customHeight="1" x14ac:dyDescent="0.25">
      <c r="A4841" s="3">
        <v>2025</v>
      </c>
      <c r="B4841" s="3" t="s">
        <v>454</v>
      </c>
      <c r="C4841" s="5">
        <v>45905</v>
      </c>
      <c r="D4841" s="10" t="s">
        <v>376</v>
      </c>
      <c r="E4841" s="3" t="s">
        <v>71</v>
      </c>
      <c r="G4841" s="2">
        <v>1500</v>
      </c>
      <c r="H4841" s="4">
        <f t="shared" si="97"/>
        <v>95255.460000000021</v>
      </c>
      <c r="J4841" s="3" t="s">
        <v>4732</v>
      </c>
    </row>
    <row r="4842" spans="1:11" ht="22.5" hidden="1" customHeight="1" x14ac:dyDescent="0.25">
      <c r="A4842" s="3">
        <v>2025</v>
      </c>
      <c r="B4842" s="3" t="s">
        <v>454</v>
      </c>
      <c r="C4842" s="5">
        <v>45905</v>
      </c>
      <c r="D4842" s="10" t="s">
        <v>615</v>
      </c>
      <c r="E4842" s="3" t="s">
        <v>99</v>
      </c>
      <c r="G4842" s="2">
        <v>600</v>
      </c>
      <c r="H4842" s="4">
        <f t="shared" si="97"/>
        <v>94655.460000000021</v>
      </c>
      <c r="J4842" s="3" t="s">
        <v>4733</v>
      </c>
    </row>
    <row r="4843" spans="1:11" ht="22.5" hidden="1" customHeight="1" x14ac:dyDescent="0.25">
      <c r="A4843" s="3">
        <v>2025</v>
      </c>
      <c r="B4843" s="3" t="s">
        <v>454</v>
      </c>
      <c r="C4843" s="5">
        <v>45907</v>
      </c>
      <c r="D4843" s="10" t="s">
        <v>86</v>
      </c>
      <c r="E4843" s="3" t="s">
        <v>99</v>
      </c>
      <c r="G4843" s="2">
        <v>11952.9</v>
      </c>
      <c r="H4843" s="4">
        <f t="shared" si="97"/>
        <v>82702.560000000027</v>
      </c>
      <c r="J4843" s="3" t="s">
        <v>4737</v>
      </c>
    </row>
    <row r="4844" spans="1:11" ht="22.5" hidden="1" customHeight="1" x14ac:dyDescent="0.25">
      <c r="A4844" s="3">
        <v>2025</v>
      </c>
      <c r="B4844" s="3" t="s">
        <v>454</v>
      </c>
      <c r="C4844" s="5">
        <v>45907</v>
      </c>
      <c r="D4844" s="10" t="s">
        <v>1479</v>
      </c>
      <c r="E4844" s="3" t="s">
        <v>99</v>
      </c>
      <c r="G4844" s="2">
        <v>500</v>
      </c>
      <c r="H4844" s="4">
        <f t="shared" si="97"/>
        <v>82202.560000000027</v>
      </c>
      <c r="J4844" s="3" t="s">
        <v>4738</v>
      </c>
    </row>
    <row r="4845" spans="1:11" ht="22.5" hidden="1" customHeight="1" x14ac:dyDescent="0.25">
      <c r="A4845" s="3">
        <v>2025</v>
      </c>
      <c r="B4845" s="3" t="s">
        <v>454</v>
      </c>
      <c r="C4845" s="5">
        <v>45908</v>
      </c>
      <c r="D4845" s="10" t="s">
        <v>4623</v>
      </c>
      <c r="E4845" s="3" t="s">
        <v>22</v>
      </c>
      <c r="F4845" s="2">
        <v>4461.7700000000004</v>
      </c>
      <c r="H4845" s="4">
        <f t="shared" si="97"/>
        <v>86664.330000000031</v>
      </c>
      <c r="J4845" s="3" t="s">
        <v>4753</v>
      </c>
    </row>
    <row r="4846" spans="1:11" ht="22.5" hidden="1" customHeight="1" x14ac:dyDescent="0.25">
      <c r="A4846" s="3">
        <v>2025</v>
      </c>
      <c r="B4846" s="3" t="s">
        <v>454</v>
      </c>
      <c r="C4846" s="5">
        <v>45908</v>
      </c>
      <c r="D4846" s="10" t="s">
        <v>3519</v>
      </c>
      <c r="E4846" s="3" t="s">
        <v>71</v>
      </c>
      <c r="G4846" s="2">
        <v>320</v>
      </c>
      <c r="H4846" s="4">
        <f t="shared" si="97"/>
        <v>86344.330000000031</v>
      </c>
      <c r="J4846" s="3" t="s">
        <v>4757</v>
      </c>
    </row>
    <row r="4847" spans="1:11" ht="22.5" hidden="1" customHeight="1" x14ac:dyDescent="0.25">
      <c r="A4847" s="3">
        <v>2025</v>
      </c>
      <c r="B4847" s="3" t="s">
        <v>454</v>
      </c>
      <c r="C4847" s="5">
        <v>45911</v>
      </c>
      <c r="D4847" s="10" t="s">
        <v>45</v>
      </c>
      <c r="E4847" s="3" t="s">
        <v>22</v>
      </c>
      <c r="F4847" s="2">
        <v>3300</v>
      </c>
      <c r="H4847" s="4">
        <f t="shared" si="97"/>
        <v>89644.330000000031</v>
      </c>
      <c r="J4847" s="3" t="s">
        <v>4754</v>
      </c>
    </row>
    <row r="4848" spans="1:11" ht="22.5" hidden="1" customHeight="1" x14ac:dyDescent="0.25">
      <c r="A4848" s="3">
        <v>2025</v>
      </c>
      <c r="B4848" s="3" t="s">
        <v>454</v>
      </c>
      <c r="C4848" s="5">
        <v>45915</v>
      </c>
      <c r="D4848" s="10" t="s">
        <v>42</v>
      </c>
      <c r="E4848" s="3" t="s">
        <v>99</v>
      </c>
      <c r="G4848" s="25">
        <v>5520</v>
      </c>
      <c r="H4848" s="4">
        <f t="shared" si="97"/>
        <v>84124.330000000031</v>
      </c>
      <c r="J4848" s="35" t="s">
        <v>4767</v>
      </c>
    </row>
    <row r="4849" spans="1:10" ht="22.5" hidden="1" customHeight="1" x14ac:dyDescent="0.25">
      <c r="A4849" s="3">
        <v>2025</v>
      </c>
      <c r="B4849" s="3" t="s">
        <v>454</v>
      </c>
      <c r="C4849" s="5">
        <v>45915</v>
      </c>
      <c r="D4849" s="10" t="s">
        <v>30</v>
      </c>
      <c r="E4849" s="3" t="s">
        <v>99</v>
      </c>
      <c r="G4849" s="25">
        <v>484</v>
      </c>
      <c r="H4849" s="4">
        <f t="shared" si="97"/>
        <v>83640.330000000031</v>
      </c>
      <c r="J4849" s="3" t="s">
        <v>4768</v>
      </c>
    </row>
    <row r="4850" spans="1:10" ht="22.5" hidden="1" customHeight="1" x14ac:dyDescent="0.25">
      <c r="A4850" s="3">
        <v>2025</v>
      </c>
      <c r="B4850" s="3" t="s">
        <v>454</v>
      </c>
      <c r="C4850" s="5">
        <v>45915</v>
      </c>
      <c r="D4850" s="10" t="s">
        <v>112</v>
      </c>
      <c r="E4850" s="3" t="s">
        <v>99</v>
      </c>
      <c r="G4850" s="2">
        <v>80.599999999999994</v>
      </c>
      <c r="H4850" s="4">
        <f t="shared" si="97"/>
        <v>83559.730000000025</v>
      </c>
      <c r="J4850" s="3" t="s">
        <v>4759</v>
      </c>
    </row>
    <row r="4851" spans="1:10" ht="22.5" hidden="1" customHeight="1" x14ac:dyDescent="0.25">
      <c r="A4851" s="3">
        <v>2025</v>
      </c>
      <c r="B4851" s="3" t="s">
        <v>454</v>
      </c>
      <c r="C4851" s="5">
        <v>45915</v>
      </c>
      <c r="D4851" s="10" t="s">
        <v>35</v>
      </c>
      <c r="E4851" s="3" t="s">
        <v>99</v>
      </c>
      <c r="G4851" s="2">
        <v>216</v>
      </c>
      <c r="H4851" s="4">
        <f t="shared" si="97"/>
        <v>83343.730000000025</v>
      </c>
      <c r="J4851" s="3" t="s">
        <v>4758</v>
      </c>
    </row>
    <row r="4852" spans="1:10" ht="22.5" hidden="1" customHeight="1" x14ac:dyDescent="0.25">
      <c r="A4852" s="3">
        <v>2025</v>
      </c>
      <c r="B4852" s="3" t="s">
        <v>454</v>
      </c>
      <c r="C4852" s="5">
        <v>45915</v>
      </c>
      <c r="D4852" s="164" t="s">
        <v>3519</v>
      </c>
      <c r="E4852" s="3" t="s">
        <v>71</v>
      </c>
      <c r="G4852" s="2">
        <v>400</v>
      </c>
      <c r="H4852" s="4">
        <f t="shared" si="97"/>
        <v>82943.730000000025</v>
      </c>
      <c r="J4852" s="3" t="s">
        <v>4778</v>
      </c>
    </row>
    <row r="4853" spans="1:10" ht="22.5" hidden="1" customHeight="1" x14ac:dyDescent="0.25">
      <c r="A4853" s="3">
        <v>2025</v>
      </c>
      <c r="B4853" s="3" t="s">
        <v>454</v>
      </c>
      <c r="C4853" s="5">
        <v>45915</v>
      </c>
      <c r="D4853" s="10" t="s">
        <v>404</v>
      </c>
      <c r="E4853" s="3" t="s">
        <v>71</v>
      </c>
      <c r="G4853" s="66">
        <v>7351.25</v>
      </c>
      <c r="H4853" s="4">
        <f t="shared" si="97"/>
        <v>75592.480000000025</v>
      </c>
      <c r="J4853" s="3" t="s">
        <v>4760</v>
      </c>
    </row>
    <row r="4854" spans="1:10" ht="22.5" hidden="1" customHeight="1" x14ac:dyDescent="0.25">
      <c r="A4854" s="3">
        <v>2025</v>
      </c>
      <c r="B4854" s="3" t="s">
        <v>454</v>
      </c>
      <c r="C4854" s="5">
        <v>45915</v>
      </c>
      <c r="D4854" s="10" t="s">
        <v>611</v>
      </c>
      <c r="E4854" s="3" t="s">
        <v>71</v>
      </c>
      <c r="G4854" s="66">
        <v>1565</v>
      </c>
      <c r="H4854" s="4">
        <f t="shared" si="97"/>
        <v>74027.480000000025</v>
      </c>
      <c r="J4854" s="3" t="s">
        <v>4761</v>
      </c>
    </row>
    <row r="4855" spans="1:10" ht="22.5" hidden="1" customHeight="1" x14ac:dyDescent="0.25">
      <c r="A4855" s="3">
        <v>2025</v>
      </c>
      <c r="B4855" s="3" t="s">
        <v>454</v>
      </c>
      <c r="C4855" s="5">
        <v>45915</v>
      </c>
      <c r="D4855" s="10" t="s">
        <v>3362</v>
      </c>
      <c r="E4855" s="3" t="s">
        <v>71</v>
      </c>
      <c r="G4855" s="66">
        <v>32305.91</v>
      </c>
      <c r="H4855" s="4">
        <f t="shared" si="97"/>
        <v>41721.570000000022</v>
      </c>
      <c r="J4855" s="3" t="s">
        <v>4762</v>
      </c>
    </row>
    <row r="4856" spans="1:10" ht="22.5" hidden="1" customHeight="1" x14ac:dyDescent="0.25">
      <c r="A4856" s="3">
        <v>2025</v>
      </c>
      <c r="B4856" s="3" t="s">
        <v>454</v>
      </c>
      <c r="C4856" s="5">
        <v>45915</v>
      </c>
      <c r="D4856" s="10" t="s">
        <v>4528</v>
      </c>
      <c r="E4856" s="3" t="s">
        <v>71</v>
      </c>
      <c r="G4856" s="66">
        <v>10524.63</v>
      </c>
      <c r="H4856" s="4">
        <f t="shared" si="97"/>
        <v>31196.940000000024</v>
      </c>
      <c r="J4856" s="3" t="s">
        <v>4763</v>
      </c>
    </row>
    <row r="4857" spans="1:10" ht="22.5" hidden="1" customHeight="1" x14ac:dyDescent="0.25">
      <c r="A4857" s="3">
        <v>2025</v>
      </c>
      <c r="B4857" s="3" t="s">
        <v>454</v>
      </c>
      <c r="C4857" s="5">
        <v>45915</v>
      </c>
      <c r="D4857" s="10" t="s">
        <v>3884</v>
      </c>
      <c r="E4857" s="3" t="s">
        <v>71</v>
      </c>
      <c r="G4857" s="66">
        <v>7400.38</v>
      </c>
      <c r="H4857" s="4">
        <f>H4856+F4857-G4857</f>
        <v>23796.560000000023</v>
      </c>
      <c r="J4857" s="3" t="s">
        <v>4764</v>
      </c>
    </row>
    <row r="4858" spans="1:10" ht="22.5" hidden="1" customHeight="1" x14ac:dyDescent="0.25">
      <c r="A4858" s="3">
        <v>2025</v>
      </c>
      <c r="B4858" s="3" t="s">
        <v>454</v>
      </c>
      <c r="C4858" s="5">
        <v>45915</v>
      </c>
      <c r="D4858" s="10" t="s">
        <v>4750</v>
      </c>
      <c r="E4858" s="3" t="s">
        <v>71</v>
      </c>
      <c r="G4858" s="66">
        <v>1200</v>
      </c>
      <c r="H4858" s="4">
        <f t="shared" ref="H4858:H4921" si="98">H4857+F4858-G4858</f>
        <v>22596.560000000023</v>
      </c>
      <c r="J4858" s="3" t="s">
        <v>4765</v>
      </c>
    </row>
    <row r="4859" spans="1:10" ht="22.5" hidden="1" customHeight="1" x14ac:dyDescent="0.25">
      <c r="A4859" s="3">
        <v>2025</v>
      </c>
      <c r="B4859" s="3" t="s">
        <v>454</v>
      </c>
      <c r="C4859" s="5">
        <v>45917</v>
      </c>
      <c r="D4859" s="10" t="s">
        <v>323</v>
      </c>
      <c r="E4859" s="3" t="s">
        <v>99</v>
      </c>
      <c r="G4859" s="2">
        <v>5000</v>
      </c>
      <c r="H4859" s="4">
        <f t="shared" si="98"/>
        <v>17596.560000000023</v>
      </c>
      <c r="J4859" s="3" t="s">
        <v>4766</v>
      </c>
    </row>
    <row r="4860" spans="1:10" ht="22.5" hidden="1" customHeight="1" x14ac:dyDescent="0.25">
      <c r="A4860" s="3">
        <v>2025</v>
      </c>
      <c r="B4860" s="3" t="s">
        <v>454</v>
      </c>
      <c r="C4860" s="5">
        <v>45917</v>
      </c>
      <c r="D4860" s="10" t="s">
        <v>4769</v>
      </c>
      <c r="E4860" s="3" t="s">
        <v>22</v>
      </c>
      <c r="F4860" s="88">
        <v>1900</v>
      </c>
      <c r="G4860" s="88"/>
      <c r="H4860" s="4">
        <f t="shared" si="98"/>
        <v>19496.560000000023</v>
      </c>
      <c r="J4860" s="3" t="s">
        <v>4773</v>
      </c>
    </row>
    <row r="4861" spans="1:10" ht="22.5" hidden="1" customHeight="1" x14ac:dyDescent="0.25">
      <c r="A4861" s="3">
        <v>2025</v>
      </c>
      <c r="B4861" s="3" t="s">
        <v>454</v>
      </c>
      <c r="C4861" s="5">
        <v>45918</v>
      </c>
      <c r="D4861" s="10" t="s">
        <v>608</v>
      </c>
      <c r="E4861" s="3" t="s">
        <v>22</v>
      </c>
      <c r="F4861" s="2">
        <v>4050</v>
      </c>
      <c r="H4861" s="4">
        <f t="shared" si="98"/>
        <v>23546.560000000023</v>
      </c>
      <c r="J4861" s="3" t="s">
        <v>4755</v>
      </c>
    </row>
    <row r="4862" spans="1:10" ht="22.5" hidden="1" customHeight="1" x14ac:dyDescent="0.25">
      <c r="A4862" s="3">
        <v>2025</v>
      </c>
      <c r="B4862" s="3" t="s">
        <v>454</v>
      </c>
      <c r="C4862" s="5">
        <v>45919</v>
      </c>
      <c r="D4862" s="10" t="s">
        <v>151</v>
      </c>
      <c r="E4862" s="3" t="s">
        <v>22</v>
      </c>
      <c r="F4862" s="2">
        <v>9230</v>
      </c>
      <c r="H4862" s="4">
        <f t="shared" si="98"/>
        <v>32776.560000000027</v>
      </c>
      <c r="J4862" s="3" t="s">
        <v>4756</v>
      </c>
    </row>
    <row r="4863" spans="1:10" ht="22.5" hidden="1" customHeight="1" x14ac:dyDescent="0.25">
      <c r="A4863" s="3">
        <v>2025</v>
      </c>
      <c r="B4863" s="3" t="s">
        <v>454</v>
      </c>
      <c r="C4863" s="5">
        <v>45921</v>
      </c>
      <c r="D4863" s="10" t="s">
        <v>1211</v>
      </c>
      <c r="E4863" s="3" t="s">
        <v>71</v>
      </c>
      <c r="G4863" s="2">
        <v>31397.040000000001</v>
      </c>
      <c r="H4863" s="4">
        <f t="shared" si="98"/>
        <v>1379.5200000000259</v>
      </c>
      <c r="J4863" s="3" t="s">
        <v>4775</v>
      </c>
    </row>
    <row r="4864" spans="1:10" ht="22.5" hidden="1" customHeight="1" x14ac:dyDescent="0.25">
      <c r="A4864" s="3">
        <v>2025</v>
      </c>
      <c r="B4864" s="3" t="s">
        <v>454</v>
      </c>
      <c r="C4864" s="5">
        <v>45922</v>
      </c>
      <c r="D4864" s="10" t="s">
        <v>5105</v>
      </c>
      <c r="E4864" s="3" t="s">
        <v>22</v>
      </c>
      <c r="F4864" s="2">
        <v>22843</v>
      </c>
      <c r="H4864" s="4">
        <f t="shared" si="98"/>
        <v>24222.520000000026</v>
      </c>
      <c r="J4864" s="3" t="s">
        <v>4774</v>
      </c>
    </row>
    <row r="4865" spans="1:11" s="112" customFormat="1" ht="22.5" hidden="1" customHeight="1" x14ac:dyDescent="0.25">
      <c r="A4865" s="108">
        <v>2025</v>
      </c>
      <c r="B4865" s="108" t="s">
        <v>454</v>
      </c>
      <c r="C4865" s="109">
        <v>45924</v>
      </c>
      <c r="D4865" s="164" t="s">
        <v>461</v>
      </c>
      <c r="E4865" s="108" t="s">
        <v>22</v>
      </c>
      <c r="F4865" s="216">
        <v>22260</v>
      </c>
      <c r="G4865" s="216"/>
      <c r="H4865" s="111">
        <f t="shared" si="98"/>
        <v>46482.520000000026</v>
      </c>
      <c r="J4865" s="108" t="s">
        <v>4905</v>
      </c>
      <c r="K4865" s="164"/>
    </row>
    <row r="4866" spans="1:11" ht="22.5" hidden="1" customHeight="1" x14ac:dyDescent="0.25">
      <c r="A4866" s="3">
        <v>2025</v>
      </c>
      <c r="B4866" s="3" t="s">
        <v>454</v>
      </c>
      <c r="C4866" s="5">
        <v>45926</v>
      </c>
      <c r="D4866" s="10" t="s">
        <v>359</v>
      </c>
      <c r="E4866" s="3" t="s">
        <v>22</v>
      </c>
      <c r="F4866" s="2">
        <v>2340</v>
      </c>
      <c r="H4866" s="4">
        <f t="shared" si="98"/>
        <v>48822.520000000026</v>
      </c>
      <c r="J4866" s="3" t="s">
        <v>4791</v>
      </c>
    </row>
    <row r="4867" spans="1:11" ht="22.5" hidden="1" customHeight="1" x14ac:dyDescent="0.25">
      <c r="A4867" s="3">
        <v>2025</v>
      </c>
      <c r="B4867" s="3" t="s">
        <v>454</v>
      </c>
      <c r="C4867" s="5">
        <v>45928</v>
      </c>
      <c r="D4867" s="10" t="s">
        <v>3177</v>
      </c>
      <c r="E4867" s="3" t="s">
        <v>99</v>
      </c>
      <c r="G4867" s="2">
        <v>25456.74</v>
      </c>
      <c r="H4867" s="4">
        <f t="shared" si="98"/>
        <v>23365.780000000024</v>
      </c>
      <c r="J4867" s="3" t="s">
        <v>4792</v>
      </c>
    </row>
    <row r="4868" spans="1:11" ht="22.5" hidden="1" customHeight="1" x14ac:dyDescent="0.25">
      <c r="A4868" s="3">
        <v>2025</v>
      </c>
      <c r="B4868" s="3" t="s">
        <v>454</v>
      </c>
      <c r="C4868" s="5">
        <v>45928</v>
      </c>
      <c r="D4868" s="10" t="s">
        <v>3746</v>
      </c>
      <c r="E4868" s="3" t="s">
        <v>99</v>
      </c>
      <c r="G4868" s="2">
        <v>3000</v>
      </c>
      <c r="H4868" s="4">
        <f t="shared" si="98"/>
        <v>20365.780000000024</v>
      </c>
      <c r="J4868" s="3" t="s">
        <v>4793</v>
      </c>
    </row>
    <row r="4869" spans="1:11" ht="22.5" hidden="1" customHeight="1" x14ac:dyDescent="0.25">
      <c r="A4869" s="3">
        <v>2025</v>
      </c>
      <c r="B4869" s="3" t="s">
        <v>454</v>
      </c>
      <c r="C4869" s="5">
        <v>45928</v>
      </c>
      <c r="D4869" s="10" t="s">
        <v>3025</v>
      </c>
      <c r="E4869" s="3" t="s">
        <v>99</v>
      </c>
      <c r="G4869" s="2">
        <v>6000</v>
      </c>
      <c r="H4869" s="4">
        <f t="shared" si="98"/>
        <v>14365.780000000024</v>
      </c>
      <c r="J4869" s="3" t="s">
        <v>4794</v>
      </c>
    </row>
    <row r="4870" spans="1:11" ht="22.5" hidden="1" customHeight="1" x14ac:dyDescent="0.25">
      <c r="A4870" s="3">
        <v>2025</v>
      </c>
      <c r="B4870" s="3" t="s">
        <v>454</v>
      </c>
      <c r="C4870" s="5">
        <v>45928</v>
      </c>
      <c r="D4870" s="10" t="s">
        <v>285</v>
      </c>
      <c r="E4870" s="3" t="s">
        <v>99</v>
      </c>
      <c r="G4870" s="2">
        <v>2180</v>
      </c>
      <c r="H4870" s="4">
        <f t="shared" si="98"/>
        <v>12185.780000000024</v>
      </c>
      <c r="J4870" s="3" t="s">
        <v>4795</v>
      </c>
    </row>
    <row r="4871" spans="1:11" ht="22.5" hidden="1" customHeight="1" x14ac:dyDescent="0.25">
      <c r="A4871" s="3">
        <v>2025</v>
      </c>
      <c r="B4871" s="3" t="s">
        <v>454</v>
      </c>
      <c r="C4871" s="5">
        <v>45928</v>
      </c>
      <c r="D4871" s="10" t="s">
        <v>3911</v>
      </c>
      <c r="E4871" s="3" t="s">
        <v>99</v>
      </c>
      <c r="G4871" s="2">
        <v>1780</v>
      </c>
      <c r="H4871" s="4">
        <f t="shared" si="98"/>
        <v>10405.780000000024</v>
      </c>
      <c r="J4871" s="3" t="s">
        <v>4796</v>
      </c>
    </row>
    <row r="4872" spans="1:11" ht="22.5" hidden="1" customHeight="1" x14ac:dyDescent="0.25">
      <c r="A4872" s="3">
        <v>2025</v>
      </c>
      <c r="B4872" s="3" t="s">
        <v>454</v>
      </c>
      <c r="C4872" s="5">
        <v>45928</v>
      </c>
      <c r="D4872" s="10" t="s">
        <v>313</v>
      </c>
      <c r="E4872" s="3" t="s">
        <v>99</v>
      </c>
      <c r="F4872" s="2">
        <v>80000</v>
      </c>
      <c r="H4872" s="4">
        <f t="shared" si="98"/>
        <v>90405.780000000028</v>
      </c>
      <c r="J4872" s="3" t="s">
        <v>4790</v>
      </c>
    </row>
    <row r="4873" spans="1:11" ht="22.5" hidden="1" customHeight="1" x14ac:dyDescent="0.25">
      <c r="A4873" s="3">
        <v>2025</v>
      </c>
      <c r="B4873" s="3" t="s">
        <v>454</v>
      </c>
      <c r="C4873" s="5">
        <v>45929</v>
      </c>
      <c r="D4873" s="10" t="s">
        <v>3711</v>
      </c>
      <c r="E4873" s="3" t="s">
        <v>71</v>
      </c>
      <c r="G4873" s="2">
        <v>11958.17</v>
      </c>
      <c r="H4873" s="4">
        <f t="shared" si="98"/>
        <v>78447.61000000003</v>
      </c>
      <c r="J4873" s="3" t="s">
        <v>4810</v>
      </c>
    </row>
    <row r="4874" spans="1:11" ht="22.5" hidden="1" customHeight="1" x14ac:dyDescent="0.25">
      <c r="A4874" s="3">
        <v>2025</v>
      </c>
      <c r="B4874" s="3" t="s">
        <v>454</v>
      </c>
      <c r="C4874" s="5">
        <v>45929</v>
      </c>
      <c r="D4874" s="10" t="s">
        <v>4797</v>
      </c>
      <c r="E4874" s="3" t="s">
        <v>71</v>
      </c>
      <c r="G4874" s="2">
        <v>1760.8</v>
      </c>
      <c r="H4874" s="4">
        <f t="shared" si="98"/>
        <v>76686.810000000027</v>
      </c>
      <c r="J4874" s="3" t="s">
        <v>4811</v>
      </c>
    </row>
    <row r="4875" spans="1:11" ht="22.5" hidden="1" customHeight="1" x14ac:dyDescent="0.25">
      <c r="A4875" s="3">
        <v>2025</v>
      </c>
      <c r="B4875" s="3" t="s">
        <v>454</v>
      </c>
      <c r="C4875" s="5">
        <v>45929</v>
      </c>
      <c r="D4875" s="10" t="s">
        <v>3229</v>
      </c>
      <c r="E4875" s="3" t="s">
        <v>22</v>
      </c>
      <c r="F4875" s="2">
        <v>15199.74</v>
      </c>
      <c r="H4875" s="4">
        <f t="shared" si="98"/>
        <v>91886.550000000032</v>
      </c>
      <c r="J4875" s="3" t="s">
        <v>4807</v>
      </c>
    </row>
    <row r="4876" spans="1:11" ht="22.5" hidden="1" customHeight="1" x14ac:dyDescent="0.25">
      <c r="A4876" s="3">
        <v>2025</v>
      </c>
      <c r="B4876" s="3" t="s">
        <v>454</v>
      </c>
      <c r="C4876" s="5">
        <v>45929</v>
      </c>
      <c r="D4876" s="10" t="s">
        <v>1808</v>
      </c>
      <c r="E4876" s="3" t="s">
        <v>22</v>
      </c>
      <c r="F4876" s="2">
        <v>3000</v>
      </c>
      <c r="H4876" s="4">
        <f t="shared" si="98"/>
        <v>94886.550000000032</v>
      </c>
      <c r="J4876" s="3" t="s">
        <v>4808</v>
      </c>
    </row>
    <row r="4877" spans="1:11" ht="22.5" hidden="1" customHeight="1" x14ac:dyDescent="0.25">
      <c r="A4877" s="3">
        <v>2025</v>
      </c>
      <c r="B4877" s="3" t="s">
        <v>454</v>
      </c>
      <c r="C4877" s="5">
        <v>45929</v>
      </c>
      <c r="D4877" s="10" t="s">
        <v>548</v>
      </c>
      <c r="E4877" s="3" t="s">
        <v>22</v>
      </c>
      <c r="F4877" s="2">
        <v>16100</v>
      </c>
      <c r="H4877" s="4">
        <f t="shared" si="98"/>
        <v>110986.55000000003</v>
      </c>
      <c r="J4877" s="3" t="s">
        <v>4809</v>
      </c>
    </row>
    <row r="4878" spans="1:11" ht="22.5" hidden="1" customHeight="1" x14ac:dyDescent="0.25">
      <c r="A4878" s="3">
        <v>2025</v>
      </c>
      <c r="B4878" s="3" t="s">
        <v>454</v>
      </c>
      <c r="C4878" s="5">
        <v>45929</v>
      </c>
      <c r="D4878" s="10" t="s">
        <v>3533</v>
      </c>
      <c r="E4878" s="3" t="s">
        <v>71</v>
      </c>
      <c r="G4878" s="66">
        <v>3619.95</v>
      </c>
      <c r="H4878" s="4">
        <f t="shared" si="98"/>
        <v>107366.60000000003</v>
      </c>
      <c r="J4878" s="3" t="s">
        <v>4812</v>
      </c>
    </row>
    <row r="4879" spans="1:11" ht="22.5" hidden="1" customHeight="1" x14ac:dyDescent="0.25">
      <c r="A4879" s="3">
        <v>2025</v>
      </c>
      <c r="B4879" s="3" t="s">
        <v>454</v>
      </c>
      <c r="C4879" s="5">
        <v>45929</v>
      </c>
      <c r="D4879" s="10" t="s">
        <v>3083</v>
      </c>
      <c r="E4879" s="3" t="s">
        <v>71</v>
      </c>
      <c r="G4879" s="66">
        <v>5653.68</v>
      </c>
      <c r="H4879" s="4">
        <f t="shared" si="98"/>
        <v>101712.92000000004</v>
      </c>
      <c r="J4879" s="3" t="s">
        <v>4813</v>
      </c>
      <c r="K4879" s="10" t="s">
        <v>4815</v>
      </c>
    </row>
    <row r="4880" spans="1:11" ht="22.5" hidden="1" customHeight="1" x14ac:dyDescent="0.25">
      <c r="A4880" s="3">
        <v>2025</v>
      </c>
      <c r="B4880" s="3" t="s">
        <v>454</v>
      </c>
      <c r="C4880" s="5">
        <v>45929</v>
      </c>
      <c r="D4880" s="10" t="s">
        <v>1842</v>
      </c>
      <c r="E4880" s="3" t="s">
        <v>71</v>
      </c>
      <c r="G4880" s="66">
        <v>1175.44</v>
      </c>
      <c r="H4880" s="4">
        <f t="shared" si="98"/>
        <v>100537.48000000004</v>
      </c>
      <c r="J4880" s="3" t="s">
        <v>4814</v>
      </c>
    </row>
    <row r="4881" spans="1:11" ht="22.5" hidden="1" customHeight="1" x14ac:dyDescent="0.25">
      <c r="A4881" s="3">
        <v>2025</v>
      </c>
      <c r="B4881" s="3" t="s">
        <v>454</v>
      </c>
      <c r="C4881" s="5">
        <v>45929</v>
      </c>
      <c r="D4881" s="10" t="s">
        <v>610</v>
      </c>
      <c r="E4881" s="3" t="s">
        <v>71</v>
      </c>
      <c r="G4881" s="66">
        <v>27355.42</v>
      </c>
      <c r="H4881" s="4">
        <f t="shared" si="98"/>
        <v>73182.060000000041</v>
      </c>
      <c r="J4881" s="3" t="s">
        <v>4817</v>
      </c>
      <c r="K4881" s="10" t="s">
        <v>4816</v>
      </c>
    </row>
    <row r="4882" spans="1:11" ht="22.5" hidden="1" customHeight="1" x14ac:dyDescent="0.25">
      <c r="A4882" s="3">
        <v>2025</v>
      </c>
      <c r="B4882" s="3" t="s">
        <v>454</v>
      </c>
      <c r="C4882" s="5">
        <v>45929</v>
      </c>
      <c r="D4882" s="10" t="s">
        <v>151</v>
      </c>
      <c r="E4882" s="3" t="s">
        <v>71</v>
      </c>
      <c r="G4882" s="66">
        <v>2120</v>
      </c>
      <c r="H4882" s="4">
        <f t="shared" si="98"/>
        <v>71062.060000000041</v>
      </c>
      <c r="J4882" s="3" t="s">
        <v>4818</v>
      </c>
    </row>
    <row r="4883" spans="1:11" ht="22.5" hidden="1" customHeight="1" x14ac:dyDescent="0.25">
      <c r="A4883" s="3">
        <v>2025</v>
      </c>
      <c r="B4883" s="3" t="s">
        <v>454</v>
      </c>
      <c r="C4883" s="5">
        <v>45929</v>
      </c>
      <c r="D4883" s="10" t="s">
        <v>2989</v>
      </c>
      <c r="E4883" s="3" t="s">
        <v>71</v>
      </c>
      <c r="G4883" s="66">
        <v>5900</v>
      </c>
      <c r="H4883" s="4">
        <f t="shared" si="98"/>
        <v>65162.060000000041</v>
      </c>
      <c r="J4883" s="3" t="s">
        <v>4819</v>
      </c>
      <c r="K4883" s="10" t="s">
        <v>4820</v>
      </c>
    </row>
    <row r="4884" spans="1:11" ht="22.5" hidden="1" customHeight="1" x14ac:dyDescent="0.25">
      <c r="A4884" s="3">
        <v>2025</v>
      </c>
      <c r="B4884" s="3" t="s">
        <v>454</v>
      </c>
      <c r="C4884" s="5">
        <v>45929</v>
      </c>
      <c r="D4884" s="10" t="s">
        <v>547</v>
      </c>
      <c r="E4884" s="3" t="s">
        <v>71</v>
      </c>
      <c r="G4884" s="66">
        <v>360</v>
      </c>
      <c r="H4884" s="4">
        <f t="shared" si="98"/>
        <v>64802.060000000041</v>
      </c>
      <c r="J4884" s="3" t="s">
        <v>4821</v>
      </c>
    </row>
    <row r="4885" spans="1:11" ht="22.5" hidden="1" customHeight="1" x14ac:dyDescent="0.25">
      <c r="A4885" s="3">
        <v>2025</v>
      </c>
      <c r="B4885" s="3" t="s">
        <v>454</v>
      </c>
      <c r="C4885" s="5">
        <v>45929</v>
      </c>
      <c r="D4885" s="10" t="s">
        <v>4798</v>
      </c>
      <c r="E4885" s="3" t="s">
        <v>99</v>
      </c>
      <c r="G4885" s="66">
        <v>1000</v>
      </c>
      <c r="H4885" s="4">
        <f t="shared" si="98"/>
        <v>63802.060000000041</v>
      </c>
      <c r="J4885" s="3" t="s">
        <v>4838</v>
      </c>
    </row>
    <row r="4886" spans="1:11" ht="22.5" hidden="1" customHeight="1" x14ac:dyDescent="0.25">
      <c r="A4886" s="3">
        <v>2025</v>
      </c>
      <c r="B4886" s="3" t="s">
        <v>454</v>
      </c>
      <c r="C4886" s="5">
        <v>45929</v>
      </c>
      <c r="D4886" s="10" t="s">
        <v>25</v>
      </c>
      <c r="E4886" s="3" t="s">
        <v>71</v>
      </c>
      <c r="G4886" s="66">
        <v>10700</v>
      </c>
      <c r="H4886" s="4">
        <f t="shared" si="98"/>
        <v>53102.060000000041</v>
      </c>
      <c r="J4886" s="3" t="s">
        <v>4822</v>
      </c>
    </row>
    <row r="4887" spans="1:11" ht="22.5" hidden="1" customHeight="1" x14ac:dyDescent="0.25">
      <c r="A4887" s="3">
        <v>2025</v>
      </c>
      <c r="B4887" s="3" t="s">
        <v>454</v>
      </c>
      <c r="C4887" s="5">
        <v>45929</v>
      </c>
      <c r="D4887" s="10" t="s">
        <v>562</v>
      </c>
      <c r="E4887" s="3" t="s">
        <v>71</v>
      </c>
      <c r="G4887" s="2">
        <v>302.60000000000002</v>
      </c>
      <c r="H4887" s="4">
        <f t="shared" si="98"/>
        <v>52799.460000000043</v>
      </c>
      <c r="J4887" s="3" t="s">
        <v>4823</v>
      </c>
    </row>
    <row r="4888" spans="1:11" ht="22.5" hidden="1" customHeight="1" x14ac:dyDescent="0.25">
      <c r="A4888" s="3">
        <v>2025</v>
      </c>
      <c r="B4888" s="3" t="s">
        <v>454</v>
      </c>
      <c r="C4888" s="5">
        <v>45929</v>
      </c>
      <c r="D4888" s="10" t="s">
        <v>2987</v>
      </c>
      <c r="E4888" s="3" t="s">
        <v>71</v>
      </c>
      <c r="G4888" s="2">
        <v>3962.28</v>
      </c>
      <c r="H4888" s="4">
        <f t="shared" si="98"/>
        <v>48837.180000000044</v>
      </c>
      <c r="J4888" s="3" t="s">
        <v>4824</v>
      </c>
    </row>
    <row r="4889" spans="1:11" ht="22.5" hidden="1" customHeight="1" x14ac:dyDescent="0.25">
      <c r="A4889" s="3">
        <v>2025</v>
      </c>
      <c r="B4889" s="3" t="s">
        <v>454</v>
      </c>
      <c r="C4889" s="5">
        <v>45929</v>
      </c>
      <c r="D4889" s="10" t="s">
        <v>2828</v>
      </c>
      <c r="E4889" s="3" t="s">
        <v>71</v>
      </c>
      <c r="G4889" s="2">
        <v>2860</v>
      </c>
      <c r="H4889" s="4">
        <f t="shared" si="98"/>
        <v>45977.180000000044</v>
      </c>
      <c r="J4889" s="3" t="s">
        <v>4825</v>
      </c>
    </row>
    <row r="4890" spans="1:11" ht="22.5" hidden="1" customHeight="1" x14ac:dyDescent="0.25">
      <c r="A4890" s="3">
        <v>2025</v>
      </c>
      <c r="B4890" s="3" t="s">
        <v>454</v>
      </c>
      <c r="C4890" s="5">
        <v>45929</v>
      </c>
      <c r="D4890" s="10" t="s">
        <v>3841</v>
      </c>
      <c r="E4890" s="3" t="s">
        <v>71</v>
      </c>
      <c r="G4890" s="2">
        <v>750</v>
      </c>
      <c r="H4890" s="4">
        <f t="shared" si="98"/>
        <v>45227.180000000044</v>
      </c>
      <c r="J4890" s="3" t="s">
        <v>4826</v>
      </c>
    </row>
    <row r="4891" spans="1:11" ht="22.5" hidden="1" customHeight="1" x14ac:dyDescent="0.25">
      <c r="A4891" s="3">
        <v>2025</v>
      </c>
      <c r="B4891" s="3" t="s">
        <v>454</v>
      </c>
      <c r="C4891" s="5">
        <v>45929</v>
      </c>
      <c r="D4891" s="10" t="s">
        <v>111</v>
      </c>
      <c r="E4891" s="3" t="s">
        <v>71</v>
      </c>
      <c r="G4891" s="2">
        <v>3278.88</v>
      </c>
      <c r="H4891" s="4">
        <f t="shared" si="98"/>
        <v>41948.300000000047</v>
      </c>
      <c r="J4891" s="3" t="s">
        <v>4827</v>
      </c>
    </row>
    <row r="4892" spans="1:11" ht="22.5" hidden="1" customHeight="1" x14ac:dyDescent="0.25">
      <c r="A4892" s="3">
        <v>2025</v>
      </c>
      <c r="B4892" s="3" t="s">
        <v>454</v>
      </c>
      <c r="C4892" s="5">
        <v>45929</v>
      </c>
      <c r="D4892" s="10" t="s">
        <v>4013</v>
      </c>
      <c r="E4892" s="3" t="s">
        <v>71</v>
      </c>
      <c r="G4892" s="2">
        <v>750</v>
      </c>
      <c r="H4892" s="4">
        <f t="shared" si="98"/>
        <v>41198.300000000047</v>
      </c>
      <c r="J4892" s="3" t="s">
        <v>4828</v>
      </c>
    </row>
    <row r="4893" spans="1:11" ht="22.5" hidden="1" customHeight="1" x14ac:dyDescent="0.25">
      <c r="A4893" s="3">
        <v>2025</v>
      </c>
      <c r="B4893" s="3" t="s">
        <v>454</v>
      </c>
      <c r="C4893" s="5">
        <v>45929</v>
      </c>
      <c r="D4893" s="10" t="s">
        <v>462</v>
      </c>
      <c r="E4893" s="3" t="s">
        <v>71</v>
      </c>
      <c r="G4893" s="2">
        <v>4850</v>
      </c>
      <c r="H4893" s="4">
        <f t="shared" si="98"/>
        <v>36348.300000000047</v>
      </c>
      <c r="J4893" s="3" t="s">
        <v>4829</v>
      </c>
    </row>
    <row r="4894" spans="1:11" ht="22.5" hidden="1" customHeight="1" x14ac:dyDescent="0.25">
      <c r="A4894" s="3">
        <v>2025</v>
      </c>
      <c r="B4894" s="3" t="s">
        <v>454</v>
      </c>
      <c r="C4894" s="5">
        <v>45929</v>
      </c>
      <c r="D4894" s="10" t="s">
        <v>502</v>
      </c>
      <c r="E4894" s="3" t="s">
        <v>71</v>
      </c>
      <c r="G4894" s="2">
        <v>251</v>
      </c>
      <c r="H4894" s="4">
        <f t="shared" si="98"/>
        <v>36097.300000000047</v>
      </c>
      <c r="J4894" s="3" t="s">
        <v>4832</v>
      </c>
    </row>
    <row r="4895" spans="1:11" ht="22.5" hidden="1" customHeight="1" x14ac:dyDescent="0.25">
      <c r="A4895" s="3">
        <v>2025</v>
      </c>
      <c r="B4895" s="3" t="s">
        <v>454</v>
      </c>
      <c r="C4895" s="5">
        <v>45929</v>
      </c>
      <c r="D4895" s="10" t="s">
        <v>513</v>
      </c>
      <c r="E4895" s="3" t="s">
        <v>71</v>
      </c>
      <c r="G4895" s="2">
        <v>2120</v>
      </c>
      <c r="H4895" s="4">
        <f t="shared" si="98"/>
        <v>33977.300000000047</v>
      </c>
      <c r="J4895" s="3" t="s">
        <v>4833</v>
      </c>
    </row>
    <row r="4896" spans="1:11" ht="22.5" hidden="1" customHeight="1" x14ac:dyDescent="0.25">
      <c r="A4896" s="3">
        <v>2025</v>
      </c>
      <c r="B4896" s="3" t="s">
        <v>454</v>
      </c>
      <c r="C4896" s="5">
        <v>45929</v>
      </c>
      <c r="D4896" s="10" t="s">
        <v>553</v>
      </c>
      <c r="E4896" s="3" t="s">
        <v>71</v>
      </c>
      <c r="G4896" s="2">
        <v>11339</v>
      </c>
      <c r="H4896" s="4">
        <f t="shared" si="98"/>
        <v>22638.300000000047</v>
      </c>
      <c r="J4896" s="3" t="s">
        <v>4834</v>
      </c>
    </row>
    <row r="4897" spans="1:12" ht="22.5" hidden="1" customHeight="1" x14ac:dyDescent="0.25">
      <c r="A4897" s="3">
        <v>2025</v>
      </c>
      <c r="B4897" s="3" t="s">
        <v>454</v>
      </c>
      <c r="C4897" s="5">
        <v>45929</v>
      </c>
      <c r="D4897" s="10" t="s">
        <v>401</v>
      </c>
      <c r="E4897" s="3" t="s">
        <v>71</v>
      </c>
      <c r="G4897" s="2">
        <v>12636.51</v>
      </c>
      <c r="H4897" s="4">
        <f t="shared" si="98"/>
        <v>10001.790000000046</v>
      </c>
      <c r="J4897" s="3" t="s">
        <v>4830</v>
      </c>
    </row>
    <row r="4898" spans="1:12" ht="22.5" hidden="1" customHeight="1" x14ac:dyDescent="0.25">
      <c r="A4898" s="3">
        <v>2025</v>
      </c>
      <c r="B4898" s="3" t="s">
        <v>454</v>
      </c>
      <c r="C4898" s="5">
        <v>45929</v>
      </c>
      <c r="D4898" s="10" t="s">
        <v>287</v>
      </c>
      <c r="E4898" s="3" t="s">
        <v>71</v>
      </c>
      <c r="G4898" s="2">
        <v>1460</v>
      </c>
      <c r="H4898" s="4">
        <f t="shared" si="98"/>
        <v>8541.7900000000463</v>
      </c>
      <c r="J4898" s="3" t="s">
        <v>4835</v>
      </c>
    </row>
    <row r="4899" spans="1:12" ht="22.5" hidden="1" customHeight="1" x14ac:dyDescent="0.25">
      <c r="A4899" s="3">
        <v>2025</v>
      </c>
      <c r="B4899" s="3" t="s">
        <v>454</v>
      </c>
      <c r="C4899" s="5">
        <v>45930</v>
      </c>
      <c r="D4899" s="10" t="s">
        <v>313</v>
      </c>
      <c r="E4899" s="3" t="s">
        <v>99</v>
      </c>
      <c r="F4899" s="2">
        <v>100000</v>
      </c>
      <c r="H4899" s="4">
        <f t="shared" si="98"/>
        <v>108541.79000000005</v>
      </c>
      <c r="J4899" s="3" t="s">
        <v>4804</v>
      </c>
    </row>
    <row r="4900" spans="1:12" s="255" customFormat="1" ht="22.5" hidden="1" customHeight="1" x14ac:dyDescent="0.25">
      <c r="A4900" s="250">
        <v>2025</v>
      </c>
      <c r="B4900" s="250" t="s">
        <v>454</v>
      </c>
      <c r="C4900" s="251">
        <v>45930</v>
      </c>
      <c r="D4900" s="252" t="s">
        <v>548</v>
      </c>
      <c r="E4900" s="250" t="s">
        <v>22</v>
      </c>
      <c r="F4900" s="253">
        <v>3400</v>
      </c>
      <c r="G4900" s="253"/>
      <c r="H4900" s="254">
        <f t="shared" si="98"/>
        <v>111941.79000000005</v>
      </c>
      <c r="J4900" s="250" t="s">
        <v>5053</v>
      </c>
      <c r="K4900" s="252" t="s">
        <v>5054</v>
      </c>
      <c r="L4900" s="255" t="s">
        <v>4072</v>
      </c>
    </row>
    <row r="4901" spans="1:12" ht="22.5" hidden="1" customHeight="1" x14ac:dyDescent="0.25">
      <c r="A4901" s="3">
        <v>2025</v>
      </c>
      <c r="B4901" s="3" t="s">
        <v>454</v>
      </c>
      <c r="C4901" s="5">
        <v>45930</v>
      </c>
      <c r="D4901" s="10" t="s">
        <v>404</v>
      </c>
      <c r="E4901" s="3" t="s">
        <v>71</v>
      </c>
      <c r="G4901" s="2">
        <v>7410.31</v>
      </c>
      <c r="H4901" s="4">
        <f t="shared" si="98"/>
        <v>104531.48000000005</v>
      </c>
      <c r="J4901" s="3" t="s">
        <v>4831</v>
      </c>
    </row>
    <row r="4902" spans="1:12" ht="22.5" hidden="1" customHeight="1" x14ac:dyDescent="0.25">
      <c r="A4902" s="3">
        <v>2025</v>
      </c>
      <c r="B4902" s="3" t="s">
        <v>454</v>
      </c>
      <c r="C4902" s="5">
        <v>45930</v>
      </c>
      <c r="D4902" s="10" t="s">
        <v>2508</v>
      </c>
      <c r="E4902" s="3" t="s">
        <v>71</v>
      </c>
      <c r="G4902" s="2">
        <v>7600</v>
      </c>
      <c r="H4902" s="4">
        <f t="shared" si="98"/>
        <v>96931.480000000054</v>
      </c>
      <c r="J4902" s="3" t="s">
        <v>4837</v>
      </c>
      <c r="K4902" s="10" t="s">
        <v>4836</v>
      </c>
    </row>
    <row r="4903" spans="1:12" s="24" customFormat="1" ht="22.5" hidden="1" customHeight="1" thickBot="1" x14ac:dyDescent="0.3">
      <c r="A4903" s="34">
        <v>2025</v>
      </c>
      <c r="B4903" s="34" t="s">
        <v>454</v>
      </c>
      <c r="C4903" s="19">
        <v>45930</v>
      </c>
      <c r="D4903" s="20" t="s">
        <v>608</v>
      </c>
      <c r="E4903" s="34" t="s">
        <v>22</v>
      </c>
      <c r="F4903" s="21">
        <v>2700</v>
      </c>
      <c r="G4903" s="21"/>
      <c r="H4903" s="22">
        <f t="shared" si="98"/>
        <v>99631.480000000054</v>
      </c>
      <c r="J4903" s="34" t="s">
        <v>4806</v>
      </c>
      <c r="K4903" s="20"/>
    </row>
    <row r="4904" spans="1:12" s="255" customFormat="1" ht="22.5" hidden="1" customHeight="1" x14ac:dyDescent="0.25">
      <c r="A4904" s="250">
        <v>2025</v>
      </c>
      <c r="B4904" s="250" t="s">
        <v>459</v>
      </c>
      <c r="C4904" s="251">
        <v>45931</v>
      </c>
      <c r="D4904" s="252" t="s">
        <v>4839</v>
      </c>
      <c r="E4904" s="250" t="s">
        <v>71</v>
      </c>
      <c r="F4904" s="253"/>
      <c r="G4904" s="253">
        <v>18000</v>
      </c>
      <c r="H4904" s="254">
        <f t="shared" si="98"/>
        <v>81631.480000000054</v>
      </c>
      <c r="J4904" s="250" t="s">
        <v>5173</v>
      </c>
      <c r="K4904" s="252" t="s">
        <v>553</v>
      </c>
    </row>
    <row r="4905" spans="1:12" ht="22.5" hidden="1" customHeight="1" x14ac:dyDescent="0.25">
      <c r="A4905" s="3">
        <v>2025</v>
      </c>
      <c r="B4905" s="3" t="s">
        <v>459</v>
      </c>
      <c r="C4905" s="5">
        <v>45931</v>
      </c>
      <c r="D4905" s="10" t="s">
        <v>183</v>
      </c>
      <c r="E4905" s="3" t="s">
        <v>22</v>
      </c>
      <c r="F4905" s="2">
        <v>2034.01</v>
      </c>
      <c r="H4905" s="4">
        <f t="shared" si="98"/>
        <v>83665.490000000049</v>
      </c>
      <c r="J4905" s="3" t="s">
        <v>4845</v>
      </c>
    </row>
    <row r="4906" spans="1:12" ht="22.5" hidden="1" customHeight="1" x14ac:dyDescent="0.25">
      <c r="A4906" s="3">
        <v>2025</v>
      </c>
      <c r="B4906" s="3" t="s">
        <v>459</v>
      </c>
      <c r="C4906" s="5">
        <v>45935</v>
      </c>
      <c r="D4906" s="10" t="s">
        <v>2948</v>
      </c>
      <c r="E4906" s="3" t="s">
        <v>22</v>
      </c>
      <c r="F4906" s="2">
        <v>27510</v>
      </c>
      <c r="H4906" s="4">
        <f t="shared" si="98"/>
        <v>111175.49000000005</v>
      </c>
      <c r="J4906" s="3" t="s">
        <v>4846</v>
      </c>
    </row>
    <row r="4907" spans="1:12" ht="22.5" hidden="1" customHeight="1" x14ac:dyDescent="0.25">
      <c r="A4907" s="3">
        <v>2025</v>
      </c>
      <c r="B4907" s="3" t="s">
        <v>459</v>
      </c>
      <c r="C4907" s="5">
        <v>45936</v>
      </c>
      <c r="D4907" s="10" t="s">
        <v>608</v>
      </c>
      <c r="E4907" s="3" t="s">
        <v>22</v>
      </c>
      <c r="F4907" s="88">
        <v>1100</v>
      </c>
      <c r="G4907" s="88"/>
      <c r="H4907" s="4">
        <f t="shared" si="98"/>
        <v>112275.49000000005</v>
      </c>
      <c r="J4907" s="3" t="s">
        <v>4864</v>
      </c>
    </row>
    <row r="4908" spans="1:12" ht="22.5" hidden="1" customHeight="1" x14ac:dyDescent="0.25">
      <c r="A4908" s="3">
        <v>2025</v>
      </c>
      <c r="B4908" s="3" t="s">
        <v>459</v>
      </c>
      <c r="C4908" s="5">
        <v>45936</v>
      </c>
      <c r="D4908" s="10" t="s">
        <v>4528</v>
      </c>
      <c r="E4908" s="3" t="s">
        <v>71</v>
      </c>
      <c r="G4908" s="66">
        <v>13441.55</v>
      </c>
      <c r="H4908" s="4">
        <f t="shared" si="98"/>
        <v>98833.940000000046</v>
      </c>
      <c r="J4908" s="3" t="s">
        <v>4850</v>
      </c>
      <c r="K4908" s="256" t="s">
        <v>179</v>
      </c>
    </row>
    <row r="4909" spans="1:12" ht="22.5" hidden="1" customHeight="1" x14ac:dyDescent="0.25">
      <c r="A4909" s="3">
        <v>2025</v>
      </c>
      <c r="B4909" s="3" t="s">
        <v>459</v>
      </c>
      <c r="C4909" s="5">
        <v>45936</v>
      </c>
      <c r="D4909" s="10" t="s">
        <v>3884</v>
      </c>
      <c r="E4909" s="3" t="s">
        <v>71</v>
      </c>
      <c r="G4909" s="66">
        <v>3650</v>
      </c>
      <c r="H4909" s="4">
        <f t="shared" si="98"/>
        <v>95183.940000000046</v>
      </c>
      <c r="J4909" s="3" t="s">
        <v>4851</v>
      </c>
      <c r="K4909" s="10" t="s">
        <v>179</v>
      </c>
    </row>
    <row r="4910" spans="1:12" ht="22.5" hidden="1" customHeight="1" x14ac:dyDescent="0.25">
      <c r="A4910" s="3">
        <v>2025</v>
      </c>
      <c r="B4910" s="3" t="s">
        <v>459</v>
      </c>
      <c r="C4910" s="5">
        <v>45936</v>
      </c>
      <c r="D4910" s="10" t="s">
        <v>3711</v>
      </c>
      <c r="E4910" s="3" t="s">
        <v>71</v>
      </c>
      <c r="G4910" s="66">
        <v>31989.33</v>
      </c>
      <c r="H4910" s="4">
        <f t="shared" si="98"/>
        <v>63194.610000000044</v>
      </c>
      <c r="J4910" s="3" t="s">
        <v>4863</v>
      </c>
      <c r="K4910" s="10" t="s">
        <v>4862</v>
      </c>
    </row>
    <row r="4911" spans="1:12" ht="22.5" hidden="1" customHeight="1" x14ac:dyDescent="0.25">
      <c r="A4911" s="3">
        <v>2025</v>
      </c>
      <c r="B4911" s="3" t="s">
        <v>459</v>
      </c>
      <c r="C4911" s="5">
        <v>45936</v>
      </c>
      <c r="D4911" s="10" t="s">
        <v>4840</v>
      </c>
      <c r="E4911" s="3" t="s">
        <v>71</v>
      </c>
      <c r="G4911" s="66">
        <v>10849</v>
      </c>
      <c r="H4911" s="4">
        <f t="shared" si="98"/>
        <v>52345.610000000044</v>
      </c>
      <c r="J4911" s="3" t="s">
        <v>4852</v>
      </c>
      <c r="K4911" s="10" t="s">
        <v>179</v>
      </c>
    </row>
    <row r="4912" spans="1:12" ht="22.5" hidden="1" customHeight="1" x14ac:dyDescent="0.25">
      <c r="A4912" s="3">
        <v>2025</v>
      </c>
      <c r="B4912" s="3" t="s">
        <v>459</v>
      </c>
      <c r="C4912" s="5">
        <v>45936</v>
      </c>
      <c r="D4912" s="10" t="s">
        <v>4750</v>
      </c>
      <c r="E4912" s="3" t="s">
        <v>71</v>
      </c>
      <c r="G4912" s="66">
        <v>1100</v>
      </c>
      <c r="H4912" s="4">
        <f t="shared" si="98"/>
        <v>51245.610000000044</v>
      </c>
      <c r="J4912" s="3" t="s">
        <v>4853</v>
      </c>
      <c r="K4912" s="10" t="s">
        <v>179</v>
      </c>
    </row>
    <row r="4913" spans="1:11" ht="22.5" hidden="1" customHeight="1" x14ac:dyDescent="0.25">
      <c r="A4913" s="3">
        <v>2025</v>
      </c>
      <c r="B4913" s="3" t="s">
        <v>459</v>
      </c>
      <c r="C4913" s="5">
        <v>45936</v>
      </c>
      <c r="D4913" s="10" t="s">
        <v>565</v>
      </c>
      <c r="E4913" s="3" t="s">
        <v>71</v>
      </c>
      <c r="G4913" s="66">
        <v>6991</v>
      </c>
      <c r="H4913" s="4">
        <f t="shared" si="98"/>
        <v>44254.610000000044</v>
      </c>
      <c r="J4913" s="3" t="s">
        <v>4856</v>
      </c>
    </row>
    <row r="4914" spans="1:11" ht="22.5" hidden="1" customHeight="1" x14ac:dyDescent="0.25">
      <c r="A4914" s="3">
        <v>2025</v>
      </c>
      <c r="B4914" s="3" t="s">
        <v>459</v>
      </c>
      <c r="C4914" s="5">
        <v>45936</v>
      </c>
      <c r="D4914" s="10" t="s">
        <v>4841</v>
      </c>
      <c r="E4914" s="3" t="s">
        <v>71</v>
      </c>
      <c r="G4914" s="66">
        <v>3375</v>
      </c>
      <c r="H4914" s="4">
        <f t="shared" si="98"/>
        <v>40879.610000000044</v>
      </c>
      <c r="J4914" s="3" t="s">
        <v>4857</v>
      </c>
    </row>
    <row r="4915" spans="1:11" ht="22.5" hidden="1" customHeight="1" x14ac:dyDescent="0.25">
      <c r="A4915" s="3">
        <v>2025</v>
      </c>
      <c r="B4915" s="3" t="s">
        <v>459</v>
      </c>
      <c r="C4915" s="5">
        <v>45936</v>
      </c>
      <c r="D4915" s="10" t="s">
        <v>376</v>
      </c>
      <c r="E4915" s="3" t="s">
        <v>71</v>
      </c>
      <c r="G4915" s="2">
        <v>1500</v>
      </c>
      <c r="H4915" s="4">
        <f t="shared" si="98"/>
        <v>39379.610000000044</v>
      </c>
      <c r="J4915" s="3" t="s">
        <v>4858</v>
      </c>
    </row>
    <row r="4916" spans="1:11" ht="22.5" hidden="1" customHeight="1" x14ac:dyDescent="0.25">
      <c r="A4916" s="3">
        <v>2025</v>
      </c>
      <c r="B4916" s="3" t="s">
        <v>459</v>
      </c>
      <c r="C4916" s="5">
        <v>45936</v>
      </c>
      <c r="D4916" s="10" t="s">
        <v>615</v>
      </c>
      <c r="E4916" s="3" t="s">
        <v>99</v>
      </c>
      <c r="G4916" s="2">
        <v>600</v>
      </c>
      <c r="H4916" s="4">
        <f t="shared" si="98"/>
        <v>38779.610000000044</v>
      </c>
      <c r="J4916" s="3" t="s">
        <v>4859</v>
      </c>
    </row>
    <row r="4917" spans="1:11" ht="22.5" hidden="1" customHeight="1" x14ac:dyDescent="0.25">
      <c r="A4917" s="3">
        <v>2025</v>
      </c>
      <c r="B4917" s="3" t="s">
        <v>459</v>
      </c>
      <c r="C4917" s="5">
        <v>45936</v>
      </c>
      <c r="D4917" s="10" t="s">
        <v>323</v>
      </c>
      <c r="E4917" s="3" t="s">
        <v>99</v>
      </c>
      <c r="G4917" s="2">
        <v>5000</v>
      </c>
      <c r="H4917" s="4">
        <f t="shared" si="98"/>
        <v>33779.610000000044</v>
      </c>
      <c r="J4917" s="3" t="s">
        <v>4860</v>
      </c>
    </row>
    <row r="4918" spans="1:11" ht="22.5" hidden="1" customHeight="1" x14ac:dyDescent="0.25">
      <c r="A4918" s="3">
        <v>2025</v>
      </c>
      <c r="B4918" s="3" t="s">
        <v>459</v>
      </c>
      <c r="C4918" s="5">
        <v>45937</v>
      </c>
      <c r="D4918" s="10" t="s">
        <v>86</v>
      </c>
      <c r="E4918" s="3" t="s">
        <v>99</v>
      </c>
      <c r="G4918" s="2">
        <v>10842</v>
      </c>
      <c r="H4918" s="4">
        <f t="shared" si="98"/>
        <v>22937.610000000044</v>
      </c>
      <c r="J4918" s="3" t="s">
        <v>4861</v>
      </c>
    </row>
    <row r="4919" spans="1:11" ht="22.5" hidden="1" customHeight="1" x14ac:dyDescent="0.25">
      <c r="A4919" s="3">
        <v>2025</v>
      </c>
      <c r="B4919" s="3" t="s">
        <v>459</v>
      </c>
      <c r="C4919" s="5">
        <v>45938</v>
      </c>
      <c r="D4919" s="10" t="s">
        <v>2440</v>
      </c>
      <c r="E4919" s="3" t="s">
        <v>22</v>
      </c>
      <c r="F4919" s="2">
        <v>1431</v>
      </c>
      <c r="H4919" s="4">
        <f t="shared" si="98"/>
        <v>24368.610000000044</v>
      </c>
      <c r="J4919" s="3" t="s">
        <v>4847</v>
      </c>
    </row>
    <row r="4920" spans="1:11" ht="22.5" hidden="1" customHeight="1" x14ac:dyDescent="0.25">
      <c r="A4920" s="3">
        <v>2025</v>
      </c>
      <c r="B4920" s="3" t="s">
        <v>459</v>
      </c>
      <c r="C4920" s="5">
        <v>45939</v>
      </c>
      <c r="D4920" s="10" t="s">
        <v>4685</v>
      </c>
      <c r="E4920" s="3" t="s">
        <v>22</v>
      </c>
      <c r="F4920" s="2">
        <v>1362.6</v>
      </c>
      <c r="H4920" s="4">
        <f t="shared" si="98"/>
        <v>25731.210000000043</v>
      </c>
      <c r="J4920" s="3" t="s">
        <v>4848</v>
      </c>
    </row>
    <row r="4921" spans="1:11" ht="22.5" hidden="1" customHeight="1" x14ac:dyDescent="0.25">
      <c r="A4921" s="3">
        <v>2025</v>
      </c>
      <c r="B4921" s="3" t="s">
        <v>459</v>
      </c>
      <c r="C4921" s="5">
        <v>45940</v>
      </c>
      <c r="D4921" s="10" t="s">
        <v>45</v>
      </c>
      <c r="E4921" s="3" t="s">
        <v>22</v>
      </c>
      <c r="F4921" s="2">
        <v>4800</v>
      </c>
      <c r="H4921" s="4">
        <f t="shared" si="98"/>
        <v>30531.210000000043</v>
      </c>
      <c r="J4921" s="3" t="s">
        <v>4849</v>
      </c>
    </row>
    <row r="4922" spans="1:11" ht="22.5" hidden="1" customHeight="1" x14ac:dyDescent="0.25">
      <c r="A4922" s="3">
        <v>2025</v>
      </c>
      <c r="B4922" s="3" t="s">
        <v>459</v>
      </c>
      <c r="C4922" s="5">
        <v>45943</v>
      </c>
      <c r="D4922" s="10" t="s">
        <v>4842</v>
      </c>
      <c r="E4922" s="3" t="s">
        <v>71</v>
      </c>
      <c r="G4922" s="25">
        <v>500</v>
      </c>
      <c r="H4922" s="4">
        <f t="shared" ref="H4922:H4926" si="99">H4921+F4922-G4922</f>
        <v>30031.210000000043</v>
      </c>
      <c r="I4922" s="1" t="s">
        <v>179</v>
      </c>
      <c r="J4922" s="3" t="s">
        <v>5257</v>
      </c>
      <c r="K4922" s="10" t="s">
        <v>5256</v>
      </c>
    </row>
    <row r="4923" spans="1:11" ht="22.5" hidden="1" customHeight="1" x14ac:dyDescent="0.25">
      <c r="A4923" s="3">
        <v>2025</v>
      </c>
      <c r="B4923" s="3" t="s">
        <v>459</v>
      </c>
      <c r="C4923" s="5">
        <v>45943</v>
      </c>
      <c r="D4923" s="10" t="s">
        <v>3519</v>
      </c>
      <c r="E4923" s="3" t="s">
        <v>71</v>
      </c>
      <c r="G4923" s="2">
        <v>280</v>
      </c>
      <c r="H4923" s="4">
        <f t="shared" si="99"/>
        <v>29751.210000000043</v>
      </c>
      <c r="J4923" s="3" t="s">
        <v>4855</v>
      </c>
    </row>
    <row r="4924" spans="1:11" ht="22.5" hidden="1" customHeight="1" x14ac:dyDescent="0.25">
      <c r="A4924" s="3">
        <v>2025</v>
      </c>
      <c r="B4924" s="3" t="s">
        <v>459</v>
      </c>
      <c r="C4924" s="5">
        <v>45943</v>
      </c>
      <c r="D4924" s="10" t="s">
        <v>4840</v>
      </c>
      <c r="E4924" s="3" t="s">
        <v>71</v>
      </c>
      <c r="G4924" s="2">
        <v>2044.3</v>
      </c>
      <c r="H4924" s="4">
        <f t="shared" si="99"/>
        <v>27706.910000000044</v>
      </c>
      <c r="J4924" s="3" t="s">
        <v>4854</v>
      </c>
    </row>
    <row r="4925" spans="1:11" ht="22.5" hidden="1" customHeight="1" x14ac:dyDescent="0.25">
      <c r="A4925" s="3">
        <v>2025</v>
      </c>
      <c r="B4925" s="3" t="s">
        <v>459</v>
      </c>
      <c r="C4925" s="5">
        <v>45943</v>
      </c>
      <c r="D4925" s="10" t="s">
        <v>4358</v>
      </c>
      <c r="E4925" s="3" t="s">
        <v>22</v>
      </c>
      <c r="F4925" s="2">
        <v>4382.2</v>
      </c>
      <c r="H4925" s="4">
        <f t="shared" si="99"/>
        <v>32089.110000000044</v>
      </c>
      <c r="J4925" s="3" t="s">
        <v>4895</v>
      </c>
    </row>
    <row r="4926" spans="1:11" ht="22.5" hidden="1" customHeight="1" x14ac:dyDescent="0.25">
      <c r="A4926" s="3">
        <v>2025</v>
      </c>
      <c r="B4926" s="3" t="s">
        <v>459</v>
      </c>
      <c r="C4926" s="5">
        <v>45945</v>
      </c>
      <c r="D4926" s="10" t="s">
        <v>151</v>
      </c>
      <c r="E4926" s="3" t="s">
        <v>22</v>
      </c>
      <c r="F4926" s="2">
        <v>11360</v>
      </c>
      <c r="H4926" s="4">
        <f t="shared" si="99"/>
        <v>43449.110000000044</v>
      </c>
      <c r="J4926" s="3" t="s">
        <v>4897</v>
      </c>
    </row>
    <row r="4927" spans="1:11" ht="22.5" hidden="1" customHeight="1" x14ac:dyDescent="0.25">
      <c r="A4927" s="3">
        <v>2025</v>
      </c>
      <c r="B4927" s="3" t="s">
        <v>459</v>
      </c>
      <c r="C4927" s="5">
        <v>45945</v>
      </c>
      <c r="D4927" s="10" t="s">
        <v>5105</v>
      </c>
      <c r="E4927" s="3" t="s">
        <v>22</v>
      </c>
      <c r="F4927" s="2">
        <v>35541.800000000003</v>
      </c>
      <c r="H4927" s="4">
        <f t="shared" ref="H4927:H4993" si="100">H4926+F4927-G4927</f>
        <v>78990.910000000047</v>
      </c>
      <c r="J4927" s="3" t="s">
        <v>4898</v>
      </c>
    </row>
    <row r="4928" spans="1:11" ht="22.5" hidden="1" customHeight="1" x14ac:dyDescent="0.25">
      <c r="A4928" s="3">
        <v>2025</v>
      </c>
      <c r="B4928" s="3" t="s">
        <v>459</v>
      </c>
      <c r="C4928" s="5">
        <v>45945</v>
      </c>
      <c r="D4928" s="10" t="s">
        <v>4769</v>
      </c>
      <c r="E4928" s="3" t="s">
        <v>22</v>
      </c>
      <c r="F4928" s="88">
        <v>4200</v>
      </c>
      <c r="G4928" s="88"/>
      <c r="H4928" s="4">
        <f t="shared" si="100"/>
        <v>83190.910000000047</v>
      </c>
      <c r="J4928" s="3" t="s">
        <v>5011</v>
      </c>
    </row>
    <row r="4929" spans="1:11" ht="22.5" hidden="1" customHeight="1" x14ac:dyDescent="0.25">
      <c r="A4929" s="3">
        <v>2025</v>
      </c>
      <c r="B4929" s="3" t="s">
        <v>459</v>
      </c>
      <c r="C4929" s="5">
        <v>45945</v>
      </c>
      <c r="D4929" s="10" t="s">
        <v>3519</v>
      </c>
      <c r="E4929" s="3" t="s">
        <v>71</v>
      </c>
      <c r="G4929" s="2">
        <v>320</v>
      </c>
      <c r="H4929" s="4">
        <f t="shared" si="100"/>
        <v>82870.910000000047</v>
      </c>
      <c r="J4929" s="3" t="s">
        <v>4899</v>
      </c>
    </row>
    <row r="4930" spans="1:11" ht="22.5" hidden="1" customHeight="1" x14ac:dyDescent="0.25">
      <c r="A4930" s="3">
        <v>2025</v>
      </c>
      <c r="B4930" s="3" t="s">
        <v>459</v>
      </c>
      <c r="C4930" s="5">
        <v>45945</v>
      </c>
      <c r="D4930" s="10" t="s">
        <v>42</v>
      </c>
      <c r="E4930" s="3" t="s">
        <v>99</v>
      </c>
      <c r="G4930" s="25">
        <v>5520</v>
      </c>
      <c r="H4930" s="4">
        <f t="shared" si="100"/>
        <v>77350.910000000047</v>
      </c>
      <c r="J4930" s="35" t="s">
        <v>4900</v>
      </c>
    </row>
    <row r="4931" spans="1:11" ht="22.5" hidden="1" customHeight="1" x14ac:dyDescent="0.25">
      <c r="A4931" s="3">
        <v>2025</v>
      </c>
      <c r="B4931" s="3" t="s">
        <v>459</v>
      </c>
      <c r="C4931" s="5">
        <v>45945</v>
      </c>
      <c r="D4931" s="10" t="s">
        <v>30</v>
      </c>
      <c r="E4931" s="3" t="s">
        <v>99</v>
      </c>
      <c r="G4931" s="2">
        <v>484</v>
      </c>
      <c r="H4931" s="4">
        <f t="shared" si="100"/>
        <v>76866.910000000047</v>
      </c>
      <c r="J4931" s="3" t="s">
        <v>4901</v>
      </c>
    </row>
    <row r="4932" spans="1:11" ht="22.5" hidden="1" customHeight="1" x14ac:dyDescent="0.25">
      <c r="A4932" s="3">
        <v>2025</v>
      </c>
      <c r="B4932" s="3" t="s">
        <v>459</v>
      </c>
      <c r="C4932" s="5">
        <v>45945</v>
      </c>
      <c r="D4932" s="10" t="s">
        <v>112</v>
      </c>
      <c r="E4932" s="3" t="s">
        <v>99</v>
      </c>
      <c r="G4932" s="2">
        <v>80.599999999999994</v>
      </c>
      <c r="H4932" s="4">
        <f t="shared" si="100"/>
        <v>76786.310000000041</v>
      </c>
      <c r="J4932" s="3" t="s">
        <v>4903</v>
      </c>
    </row>
    <row r="4933" spans="1:11" ht="22.5" hidden="1" customHeight="1" x14ac:dyDescent="0.25">
      <c r="A4933" s="3">
        <v>2025</v>
      </c>
      <c r="B4933" s="3" t="s">
        <v>459</v>
      </c>
      <c r="C4933" s="5">
        <v>45945</v>
      </c>
      <c r="D4933" s="10" t="s">
        <v>35</v>
      </c>
      <c r="E4933" s="3" t="s">
        <v>99</v>
      </c>
      <c r="G4933" s="2">
        <v>216</v>
      </c>
      <c r="H4933" s="4">
        <f t="shared" si="100"/>
        <v>76570.310000000041</v>
      </c>
      <c r="J4933" s="3" t="s">
        <v>4902</v>
      </c>
    </row>
    <row r="4934" spans="1:11" ht="22.5" hidden="1" customHeight="1" x14ac:dyDescent="0.25">
      <c r="A4934" s="3">
        <v>2025</v>
      </c>
      <c r="B4934" s="3" t="s">
        <v>459</v>
      </c>
      <c r="C4934" s="5">
        <v>45946</v>
      </c>
      <c r="D4934" s="10" t="s">
        <v>3229</v>
      </c>
      <c r="E4934" s="3" t="s">
        <v>22</v>
      </c>
      <c r="F4934" s="2">
        <v>5878.87</v>
      </c>
      <c r="H4934" s="4">
        <f t="shared" si="100"/>
        <v>82449.180000000037</v>
      </c>
      <c r="J4934" s="3" t="s">
        <v>5229</v>
      </c>
    </row>
    <row r="4935" spans="1:11" s="50" customFormat="1" ht="22.5" hidden="1" customHeight="1" x14ac:dyDescent="0.25">
      <c r="A4935" s="54">
        <v>2025</v>
      </c>
      <c r="B4935" s="54" t="s">
        <v>459</v>
      </c>
      <c r="C4935" s="51">
        <v>45947</v>
      </c>
      <c r="D4935" s="257" t="s">
        <v>323</v>
      </c>
      <c r="E4935" s="54" t="s">
        <v>99</v>
      </c>
      <c r="F4935" s="52"/>
      <c r="G4935" s="52">
        <v>5000</v>
      </c>
      <c r="H4935" s="84">
        <f t="shared" si="100"/>
        <v>77449.180000000037</v>
      </c>
      <c r="J4935" s="54" t="s">
        <v>4904</v>
      </c>
      <c r="K4935" s="257"/>
    </row>
    <row r="4936" spans="1:11" ht="22.5" hidden="1" customHeight="1" x14ac:dyDescent="0.25">
      <c r="A4936" s="3">
        <v>2025</v>
      </c>
      <c r="B4936" s="3" t="s">
        <v>459</v>
      </c>
      <c r="C4936" s="5">
        <v>45951</v>
      </c>
      <c r="D4936" s="10" t="s">
        <v>3581</v>
      </c>
      <c r="E4936" s="3" t="s">
        <v>71</v>
      </c>
      <c r="G4936" s="2">
        <v>320</v>
      </c>
      <c r="H4936" s="4">
        <f t="shared" si="100"/>
        <v>77129.180000000037</v>
      </c>
      <c r="J4936" s="3" t="s">
        <v>4995</v>
      </c>
    </row>
    <row r="4937" spans="1:11" ht="22.5" hidden="1" customHeight="1" x14ac:dyDescent="0.25">
      <c r="A4937" s="3">
        <v>2025</v>
      </c>
      <c r="B4937" s="3" t="s">
        <v>459</v>
      </c>
      <c r="C4937" s="5">
        <v>45951</v>
      </c>
      <c r="D4937" s="10" t="s">
        <v>1211</v>
      </c>
      <c r="E4937" s="3" t="s">
        <v>71</v>
      </c>
      <c r="G4937" s="2">
        <v>29703.58</v>
      </c>
      <c r="H4937" s="4">
        <f t="shared" si="100"/>
        <v>47425.600000000035</v>
      </c>
      <c r="J4937" s="3" t="s">
        <v>5034</v>
      </c>
    </row>
    <row r="4938" spans="1:11" ht="22.5" hidden="1" customHeight="1" x14ac:dyDescent="0.25">
      <c r="A4938" s="3">
        <v>2025</v>
      </c>
      <c r="B4938" s="3" t="s">
        <v>459</v>
      </c>
      <c r="C4938" s="5">
        <v>45951</v>
      </c>
      <c r="D4938" s="10" t="s">
        <v>3971</v>
      </c>
      <c r="E4938" s="3" t="s">
        <v>22</v>
      </c>
      <c r="F4938" s="2">
        <v>424</v>
      </c>
      <c r="H4938" s="4">
        <f t="shared" si="100"/>
        <v>47849.600000000035</v>
      </c>
      <c r="J4938" s="3" t="s">
        <v>4949</v>
      </c>
    </row>
    <row r="4939" spans="1:11" ht="22.5" hidden="1" customHeight="1" x14ac:dyDescent="0.25">
      <c r="A4939" s="3">
        <v>2025</v>
      </c>
      <c r="B4939" s="3" t="s">
        <v>459</v>
      </c>
      <c r="C4939" s="5">
        <v>45951</v>
      </c>
      <c r="D4939" s="10" t="s">
        <v>77</v>
      </c>
      <c r="E4939" s="3" t="s">
        <v>22</v>
      </c>
      <c r="F4939" s="88">
        <v>6382.78</v>
      </c>
      <c r="G4939" s="88"/>
      <c r="H4939" s="4">
        <f t="shared" si="100"/>
        <v>54232.380000000034</v>
      </c>
      <c r="J4939" s="3" t="s">
        <v>5013</v>
      </c>
      <c r="K4939" s="10" t="s">
        <v>5014</v>
      </c>
    </row>
    <row r="4940" spans="1:11" ht="22.5" hidden="1" customHeight="1" x14ac:dyDescent="0.25">
      <c r="A4940" s="3">
        <v>2025</v>
      </c>
      <c r="B4940" s="3" t="s">
        <v>459</v>
      </c>
      <c r="C4940" s="5">
        <v>45954</v>
      </c>
      <c r="D4940" s="10" t="s">
        <v>461</v>
      </c>
      <c r="E4940" s="3" t="s">
        <v>22</v>
      </c>
      <c r="F4940" s="88">
        <v>31641</v>
      </c>
      <c r="G4940" s="88"/>
      <c r="H4940" s="4">
        <f t="shared" si="100"/>
        <v>85873.380000000034</v>
      </c>
      <c r="I4940" s="1" t="s">
        <v>4993</v>
      </c>
      <c r="J4940" s="3" t="s">
        <v>4994</v>
      </c>
    </row>
    <row r="4941" spans="1:11" ht="22.5" hidden="1" customHeight="1" x14ac:dyDescent="0.25">
      <c r="A4941" s="3">
        <v>2025</v>
      </c>
      <c r="B4941" s="3" t="s">
        <v>459</v>
      </c>
      <c r="C4941" s="5">
        <v>45955</v>
      </c>
      <c r="D4941" s="10" t="s">
        <v>3362</v>
      </c>
      <c r="E4941" s="3" t="s">
        <v>71</v>
      </c>
      <c r="G4941" s="2">
        <v>31400.05</v>
      </c>
      <c r="H4941" s="4">
        <f t="shared" si="100"/>
        <v>54473.330000000031</v>
      </c>
      <c r="J4941" s="3" t="s">
        <v>4912</v>
      </c>
      <c r="K4941" s="10" t="s">
        <v>4913</v>
      </c>
    </row>
    <row r="4942" spans="1:11" ht="22.5" hidden="1" customHeight="1" x14ac:dyDescent="0.25">
      <c r="A4942" s="3">
        <v>2025</v>
      </c>
      <c r="B4942" s="3" t="s">
        <v>459</v>
      </c>
      <c r="C4942" s="5">
        <v>45957</v>
      </c>
      <c r="D4942" s="10" t="s">
        <v>3519</v>
      </c>
      <c r="E4942" s="3" t="s">
        <v>71</v>
      </c>
      <c r="G4942" s="2">
        <v>260</v>
      </c>
      <c r="H4942" s="4">
        <f t="shared" si="100"/>
        <v>54213.330000000031</v>
      </c>
      <c r="J4942" s="3" t="s">
        <v>4966</v>
      </c>
    </row>
    <row r="4943" spans="1:11" ht="22.5" hidden="1" customHeight="1" x14ac:dyDescent="0.25">
      <c r="A4943" s="3">
        <v>2025</v>
      </c>
      <c r="B4943" s="3" t="s">
        <v>459</v>
      </c>
      <c r="C4943" s="5">
        <v>45957</v>
      </c>
      <c r="D4943" s="10" t="s">
        <v>4842</v>
      </c>
      <c r="E4943" s="3" t="s">
        <v>71</v>
      </c>
      <c r="G4943" s="25">
        <v>468</v>
      </c>
      <c r="H4943" s="4">
        <f t="shared" si="100"/>
        <v>53745.330000000031</v>
      </c>
      <c r="J4943" s="3" t="s">
        <v>5258</v>
      </c>
    </row>
    <row r="4944" spans="1:11" ht="22.5" hidden="1" customHeight="1" x14ac:dyDescent="0.25">
      <c r="A4944" s="3">
        <v>2025</v>
      </c>
      <c r="B4944" s="3" t="s">
        <v>459</v>
      </c>
      <c r="C4944" s="5">
        <v>45957</v>
      </c>
      <c r="D4944" s="10" t="s">
        <v>4050</v>
      </c>
      <c r="E4944" s="3" t="s">
        <v>22</v>
      </c>
      <c r="F4944" s="2">
        <v>1520</v>
      </c>
      <c r="H4944" s="4">
        <f t="shared" si="100"/>
        <v>55265.330000000031</v>
      </c>
      <c r="J4944" s="3" t="s">
        <v>4950</v>
      </c>
    </row>
    <row r="4945" spans="1:11" ht="22.5" hidden="1" customHeight="1" x14ac:dyDescent="0.25">
      <c r="A4945" s="3">
        <v>2025</v>
      </c>
      <c r="B4945" s="3" t="s">
        <v>459</v>
      </c>
      <c r="C4945" s="5">
        <v>45957</v>
      </c>
      <c r="D4945" s="10" t="s">
        <v>323</v>
      </c>
      <c r="E4945" s="3" t="s">
        <v>99</v>
      </c>
      <c r="G4945" s="2">
        <v>5000</v>
      </c>
      <c r="H4945" s="4">
        <f t="shared" si="100"/>
        <v>50265.330000000031</v>
      </c>
      <c r="J4945" s="3" t="s">
        <v>4958</v>
      </c>
    </row>
    <row r="4946" spans="1:11" ht="22.5" hidden="1" customHeight="1" x14ac:dyDescent="0.25">
      <c r="A4946" s="3">
        <v>2025</v>
      </c>
      <c r="B4946" s="3" t="s">
        <v>459</v>
      </c>
      <c r="C4946" s="5">
        <v>45957</v>
      </c>
      <c r="D4946" s="10" t="s">
        <v>359</v>
      </c>
      <c r="E4946" s="3" t="s">
        <v>22</v>
      </c>
      <c r="F4946" s="2">
        <v>4200</v>
      </c>
      <c r="H4946" s="4">
        <f t="shared" si="100"/>
        <v>54465.330000000031</v>
      </c>
      <c r="J4946" s="3" t="s">
        <v>4951</v>
      </c>
    </row>
    <row r="4947" spans="1:11" ht="22.5" hidden="1" customHeight="1" x14ac:dyDescent="0.25">
      <c r="A4947" s="3">
        <v>2025</v>
      </c>
      <c r="B4947" s="3" t="s">
        <v>459</v>
      </c>
      <c r="C4947" s="5">
        <v>45958</v>
      </c>
      <c r="D4947" s="10" t="s">
        <v>4907</v>
      </c>
      <c r="E4947" s="3" t="s">
        <v>22</v>
      </c>
      <c r="F4947" s="2">
        <v>1926.48</v>
      </c>
      <c r="H4947" s="4">
        <f t="shared" si="100"/>
        <v>56391.810000000034</v>
      </c>
      <c r="J4947" s="3" t="s">
        <v>4952</v>
      </c>
    </row>
    <row r="4948" spans="1:11" ht="22.5" hidden="1" customHeight="1" x14ac:dyDescent="0.25">
      <c r="A4948" s="3">
        <v>2025</v>
      </c>
      <c r="B4948" s="3" t="s">
        <v>459</v>
      </c>
      <c r="C4948" s="5">
        <v>45958</v>
      </c>
      <c r="D4948" s="10" t="s">
        <v>313</v>
      </c>
      <c r="E4948" s="3" t="s">
        <v>99</v>
      </c>
      <c r="F4948" s="2">
        <v>80000</v>
      </c>
      <c r="H4948" s="4">
        <f t="shared" si="100"/>
        <v>136391.81000000003</v>
      </c>
      <c r="J4948" s="3" t="s">
        <v>4946</v>
      </c>
    </row>
    <row r="4949" spans="1:11" ht="22.5" hidden="1" customHeight="1" x14ac:dyDescent="0.25">
      <c r="A4949" s="3">
        <v>2025</v>
      </c>
      <c r="B4949" s="3" t="s">
        <v>459</v>
      </c>
      <c r="C4949" s="5">
        <v>45959</v>
      </c>
      <c r="D4949" s="10" t="s">
        <v>3746</v>
      </c>
      <c r="E4949" s="3" t="s">
        <v>99</v>
      </c>
      <c r="G4949" s="66">
        <v>3000</v>
      </c>
      <c r="H4949" s="4">
        <f t="shared" si="100"/>
        <v>133391.81000000003</v>
      </c>
      <c r="J4949" s="3" t="s">
        <v>4959</v>
      </c>
    </row>
    <row r="4950" spans="1:11" ht="22.5" hidden="1" customHeight="1" x14ac:dyDescent="0.25">
      <c r="A4950" s="3">
        <v>2025</v>
      </c>
      <c r="B4950" s="3" t="s">
        <v>459</v>
      </c>
      <c r="C4950" s="5">
        <v>45959</v>
      </c>
      <c r="D4950" s="10" t="s">
        <v>3025</v>
      </c>
      <c r="E4950" s="3" t="s">
        <v>99</v>
      </c>
      <c r="G4950" s="66">
        <v>6000</v>
      </c>
      <c r="H4950" s="4">
        <f t="shared" si="100"/>
        <v>127391.81000000003</v>
      </c>
      <c r="J4950" s="3" t="s">
        <v>4960</v>
      </c>
    </row>
    <row r="4951" spans="1:11" ht="22.5" hidden="1" customHeight="1" x14ac:dyDescent="0.25">
      <c r="A4951" s="3">
        <v>2025</v>
      </c>
      <c r="B4951" s="3" t="s">
        <v>459</v>
      </c>
      <c r="C4951" s="5">
        <v>45959</v>
      </c>
      <c r="D4951" s="10" t="s">
        <v>285</v>
      </c>
      <c r="E4951" s="3" t="s">
        <v>99</v>
      </c>
      <c r="G4951" s="66">
        <v>2180</v>
      </c>
      <c r="H4951" s="4">
        <f t="shared" si="100"/>
        <v>125211.81000000003</v>
      </c>
      <c r="J4951" s="3" t="s">
        <v>4961</v>
      </c>
    </row>
    <row r="4952" spans="1:11" ht="22.5" hidden="1" customHeight="1" x14ac:dyDescent="0.25">
      <c r="A4952" s="3">
        <v>2025</v>
      </c>
      <c r="B4952" s="3" t="s">
        <v>459</v>
      </c>
      <c r="C4952" s="5">
        <v>45959</v>
      </c>
      <c r="D4952" s="10" t="s">
        <v>3911</v>
      </c>
      <c r="E4952" s="3" t="s">
        <v>99</v>
      </c>
      <c r="G4952" s="66">
        <v>1780</v>
      </c>
      <c r="H4952" s="4">
        <f t="shared" si="100"/>
        <v>123431.81000000003</v>
      </c>
      <c r="J4952" s="3" t="s">
        <v>4962</v>
      </c>
    </row>
    <row r="4953" spans="1:11" ht="22.5" hidden="1" customHeight="1" x14ac:dyDescent="0.25">
      <c r="A4953" s="3">
        <v>2025</v>
      </c>
      <c r="B4953" s="3" t="s">
        <v>459</v>
      </c>
      <c r="C4953" s="5">
        <v>45959</v>
      </c>
      <c r="D4953" s="10" t="s">
        <v>404</v>
      </c>
      <c r="E4953" s="3" t="s">
        <v>71</v>
      </c>
      <c r="G4953" s="66">
        <v>13980.28</v>
      </c>
      <c r="H4953" s="4">
        <f t="shared" si="100"/>
        <v>109451.53000000003</v>
      </c>
      <c r="J4953" s="3" t="s">
        <v>4963</v>
      </c>
    </row>
    <row r="4954" spans="1:11" ht="22.5" hidden="1" customHeight="1" x14ac:dyDescent="0.25">
      <c r="A4954" s="3">
        <v>2025</v>
      </c>
      <c r="B4954" s="3" t="s">
        <v>459</v>
      </c>
      <c r="C4954" s="5">
        <v>45959</v>
      </c>
      <c r="D4954" s="10" t="s">
        <v>45</v>
      </c>
      <c r="E4954" s="3" t="s">
        <v>71</v>
      </c>
      <c r="G4954" s="66">
        <v>2400</v>
      </c>
      <c r="H4954" s="4">
        <f t="shared" si="100"/>
        <v>107051.53000000003</v>
      </c>
      <c r="J4954" s="3" t="s">
        <v>4914</v>
      </c>
    </row>
    <row r="4955" spans="1:11" ht="22.5" hidden="1" customHeight="1" x14ac:dyDescent="0.25">
      <c r="A4955" s="3">
        <v>2025</v>
      </c>
      <c r="B4955" s="3" t="s">
        <v>459</v>
      </c>
      <c r="C4955" s="5">
        <v>45959</v>
      </c>
      <c r="D4955" s="10" t="s">
        <v>3533</v>
      </c>
      <c r="E4955" s="3" t="s">
        <v>71</v>
      </c>
      <c r="G4955" s="66">
        <v>3740</v>
      </c>
      <c r="H4955" s="4">
        <f t="shared" si="100"/>
        <v>103311.53000000003</v>
      </c>
      <c r="J4955" s="3" t="s">
        <v>4916</v>
      </c>
    </row>
    <row r="4956" spans="1:11" ht="22.5" hidden="1" customHeight="1" x14ac:dyDescent="0.25">
      <c r="A4956" s="3">
        <v>2025</v>
      </c>
      <c r="B4956" s="3" t="s">
        <v>459</v>
      </c>
      <c r="C4956" s="5">
        <v>45959</v>
      </c>
      <c r="D4956" s="10" t="s">
        <v>576</v>
      </c>
      <c r="E4956" s="3" t="s">
        <v>71</v>
      </c>
      <c r="G4956" s="66">
        <v>1200</v>
      </c>
      <c r="H4956" s="4">
        <f t="shared" si="100"/>
        <v>102111.53000000003</v>
      </c>
      <c r="J4956" s="3" t="s">
        <v>4915</v>
      </c>
    </row>
    <row r="4957" spans="1:11" ht="22.5" hidden="1" customHeight="1" x14ac:dyDescent="0.25">
      <c r="A4957" s="3">
        <v>2025</v>
      </c>
      <c r="B4957" s="3" t="s">
        <v>459</v>
      </c>
      <c r="C4957" s="5">
        <v>45959</v>
      </c>
      <c r="D4957" s="10" t="s">
        <v>4908</v>
      </c>
      <c r="E4957" s="3" t="s">
        <v>71</v>
      </c>
      <c r="G4957" s="66">
        <v>800</v>
      </c>
      <c r="H4957" s="4">
        <f t="shared" si="100"/>
        <v>101311.53000000003</v>
      </c>
      <c r="J4957" s="3" t="s">
        <v>4917</v>
      </c>
      <c r="K4957" s="10" t="s">
        <v>179</v>
      </c>
    </row>
    <row r="4958" spans="1:11" ht="22.5" hidden="1" customHeight="1" x14ac:dyDescent="0.25">
      <c r="A4958" s="3">
        <v>2025</v>
      </c>
      <c r="B4958" s="3" t="s">
        <v>459</v>
      </c>
      <c r="C4958" s="5">
        <v>45959</v>
      </c>
      <c r="D4958" s="10" t="s">
        <v>3083</v>
      </c>
      <c r="E4958" s="3" t="s">
        <v>71</v>
      </c>
      <c r="G4958" s="66">
        <v>3941.12</v>
      </c>
      <c r="H4958" s="4">
        <f t="shared" si="100"/>
        <v>97370.410000000033</v>
      </c>
      <c r="J4958" s="3" t="s">
        <v>4919</v>
      </c>
      <c r="K4958" s="10" t="s">
        <v>4918</v>
      </c>
    </row>
    <row r="4959" spans="1:11" ht="22.5" hidden="1" customHeight="1" x14ac:dyDescent="0.25">
      <c r="A4959" s="3">
        <v>2025</v>
      </c>
      <c r="B4959" s="3" t="s">
        <v>459</v>
      </c>
      <c r="C4959" s="5">
        <v>45959</v>
      </c>
      <c r="D4959" s="10" t="s">
        <v>4096</v>
      </c>
      <c r="E4959" s="3" t="s">
        <v>71</v>
      </c>
      <c r="G4959" s="66">
        <v>1600</v>
      </c>
      <c r="H4959" s="4">
        <f t="shared" si="100"/>
        <v>95770.410000000033</v>
      </c>
      <c r="J4959" s="3" t="s">
        <v>4920</v>
      </c>
    </row>
    <row r="4960" spans="1:11" ht="22.5" hidden="1" customHeight="1" x14ac:dyDescent="0.25">
      <c r="A4960" s="3">
        <v>2025</v>
      </c>
      <c r="B4960" s="3" t="s">
        <v>459</v>
      </c>
      <c r="C4960" s="5">
        <v>45959</v>
      </c>
      <c r="D4960" s="10" t="s">
        <v>4528</v>
      </c>
      <c r="E4960" s="3" t="s">
        <v>71</v>
      </c>
      <c r="G4960" s="66">
        <v>10180.19</v>
      </c>
      <c r="H4960" s="4">
        <f t="shared" si="100"/>
        <v>85590.22000000003</v>
      </c>
      <c r="J4960" s="3" t="s">
        <v>4921</v>
      </c>
    </row>
    <row r="4961" spans="1:11" ht="22.5" hidden="1" customHeight="1" x14ac:dyDescent="0.25">
      <c r="A4961" s="3">
        <v>2025</v>
      </c>
      <c r="B4961" s="3" t="s">
        <v>459</v>
      </c>
      <c r="C4961" s="5">
        <v>45959</v>
      </c>
      <c r="D4961" s="10" t="s">
        <v>4909</v>
      </c>
      <c r="E4961" s="3" t="s">
        <v>71</v>
      </c>
      <c r="G4961" s="66">
        <v>950.25</v>
      </c>
      <c r="H4961" s="4">
        <f t="shared" si="100"/>
        <v>84639.97000000003</v>
      </c>
      <c r="J4961" s="3" t="s">
        <v>4922</v>
      </c>
    </row>
    <row r="4962" spans="1:11" ht="22.5" hidden="1" customHeight="1" x14ac:dyDescent="0.25">
      <c r="A4962" s="3">
        <v>2025</v>
      </c>
      <c r="B4962" s="3" t="s">
        <v>459</v>
      </c>
      <c r="C4962" s="5">
        <v>45959</v>
      </c>
      <c r="D4962" s="10" t="s">
        <v>2662</v>
      </c>
      <c r="E4962" s="3" t="s">
        <v>71</v>
      </c>
      <c r="G4962" s="66">
        <v>800</v>
      </c>
      <c r="H4962" s="4">
        <f t="shared" si="100"/>
        <v>83839.97000000003</v>
      </c>
      <c r="J4962" s="3" t="s">
        <v>4923</v>
      </c>
    </row>
    <row r="4963" spans="1:11" ht="22.5" hidden="1" customHeight="1" x14ac:dyDescent="0.25">
      <c r="A4963" s="3">
        <v>2025</v>
      </c>
      <c r="B4963" s="3" t="s">
        <v>459</v>
      </c>
      <c r="C4963" s="5">
        <v>45959</v>
      </c>
      <c r="D4963" s="10" t="s">
        <v>3193</v>
      </c>
      <c r="E4963" s="3" t="s">
        <v>71</v>
      </c>
      <c r="G4963" s="66">
        <v>6359.9</v>
      </c>
      <c r="H4963" s="4">
        <f t="shared" si="100"/>
        <v>77480.070000000036</v>
      </c>
      <c r="J4963" s="3" t="s">
        <v>4924</v>
      </c>
    </row>
    <row r="4964" spans="1:11" ht="22.5" hidden="1" customHeight="1" x14ac:dyDescent="0.25">
      <c r="A4964" s="3">
        <v>2025</v>
      </c>
      <c r="B4964" s="3" t="s">
        <v>459</v>
      </c>
      <c r="C4964" s="5">
        <v>45959</v>
      </c>
      <c r="D4964" s="10" t="s">
        <v>3767</v>
      </c>
      <c r="E4964" s="3" t="s">
        <v>71</v>
      </c>
      <c r="G4964" s="66">
        <v>870</v>
      </c>
      <c r="H4964" s="4">
        <f t="shared" si="100"/>
        <v>76610.070000000036</v>
      </c>
      <c r="J4964" s="3" t="s">
        <v>4925</v>
      </c>
    </row>
    <row r="4965" spans="1:11" ht="22.5" hidden="1" customHeight="1" x14ac:dyDescent="0.25">
      <c r="A4965" s="3">
        <v>2025</v>
      </c>
      <c r="B4965" s="3" t="s">
        <v>459</v>
      </c>
      <c r="C4965" s="5">
        <v>45959</v>
      </c>
      <c r="D4965" s="10" t="s">
        <v>2381</v>
      </c>
      <c r="E4965" s="3" t="s">
        <v>71</v>
      </c>
      <c r="G4965" s="66">
        <v>1250</v>
      </c>
      <c r="H4965" s="4">
        <f t="shared" si="100"/>
        <v>75360.070000000036</v>
      </c>
      <c r="J4965" s="3" t="s">
        <v>4926</v>
      </c>
    </row>
    <row r="4966" spans="1:11" ht="21.6" hidden="1" customHeight="1" x14ac:dyDescent="0.25">
      <c r="A4966" s="3">
        <v>2025</v>
      </c>
      <c r="B4966" s="3" t="s">
        <v>459</v>
      </c>
      <c r="C4966" s="5">
        <v>45959</v>
      </c>
      <c r="D4966" s="10" t="s">
        <v>1842</v>
      </c>
      <c r="E4966" s="3" t="s">
        <v>71</v>
      </c>
      <c r="G4966" s="66">
        <v>4215.6000000000004</v>
      </c>
      <c r="H4966" s="4">
        <f t="shared" si="100"/>
        <v>71144.47000000003</v>
      </c>
      <c r="J4966" s="3" t="s">
        <v>4927</v>
      </c>
    </row>
    <row r="4967" spans="1:11" ht="22.5" hidden="1" customHeight="1" x14ac:dyDescent="0.25">
      <c r="A4967" s="3">
        <v>2025</v>
      </c>
      <c r="B4967" s="3" t="s">
        <v>459</v>
      </c>
      <c r="C4967" s="5">
        <v>45959</v>
      </c>
      <c r="D4967" s="10" t="s">
        <v>479</v>
      </c>
      <c r="E4967" s="3" t="s">
        <v>71</v>
      </c>
      <c r="G4967" s="66">
        <v>900</v>
      </c>
      <c r="H4967" s="4">
        <f t="shared" si="100"/>
        <v>70244.47000000003</v>
      </c>
      <c r="J4967" s="3" t="s">
        <v>4928</v>
      </c>
    </row>
    <row r="4968" spans="1:11" ht="22.5" hidden="1" customHeight="1" x14ac:dyDescent="0.25">
      <c r="A4968" s="3">
        <v>2025</v>
      </c>
      <c r="B4968" s="3" t="s">
        <v>459</v>
      </c>
      <c r="C4968" s="5">
        <v>45959</v>
      </c>
      <c r="D4968" s="10" t="s">
        <v>405</v>
      </c>
      <c r="E4968" s="3" t="s">
        <v>71</v>
      </c>
      <c r="G4968" s="66">
        <v>32108.170000000002</v>
      </c>
      <c r="H4968" s="4">
        <f t="shared" si="100"/>
        <v>38136.300000000032</v>
      </c>
      <c r="J4968" s="3" t="s">
        <v>4964</v>
      </c>
    </row>
    <row r="4969" spans="1:11" ht="22.5" hidden="1" customHeight="1" x14ac:dyDescent="0.25">
      <c r="A4969" s="3">
        <v>2025</v>
      </c>
      <c r="B4969" s="3" t="s">
        <v>459</v>
      </c>
      <c r="C4969" s="5">
        <v>45959</v>
      </c>
      <c r="D4969" s="10" t="s">
        <v>396</v>
      </c>
      <c r="E4969" s="3" t="s">
        <v>71</v>
      </c>
      <c r="G4969" s="66">
        <v>850</v>
      </c>
      <c r="H4969" s="4">
        <f t="shared" si="100"/>
        <v>37286.300000000032</v>
      </c>
      <c r="J4969" s="3" t="s">
        <v>4929</v>
      </c>
    </row>
    <row r="4970" spans="1:11" ht="22.5" hidden="1" customHeight="1" x14ac:dyDescent="0.25">
      <c r="A4970" s="3">
        <v>2025</v>
      </c>
      <c r="B4970" s="3" t="s">
        <v>459</v>
      </c>
      <c r="C4970" s="5">
        <v>45959</v>
      </c>
      <c r="D4970" s="10" t="s">
        <v>502</v>
      </c>
      <c r="E4970" s="3" t="s">
        <v>71</v>
      </c>
      <c r="G4970" s="66">
        <v>381.5</v>
      </c>
      <c r="H4970" s="4">
        <f t="shared" si="100"/>
        <v>36904.800000000032</v>
      </c>
      <c r="J4970" s="3" t="s">
        <v>4942</v>
      </c>
    </row>
    <row r="4971" spans="1:11" ht="22.5" hidden="1" customHeight="1" x14ac:dyDescent="0.25">
      <c r="A4971" s="3">
        <v>2025</v>
      </c>
      <c r="B4971" s="3" t="s">
        <v>459</v>
      </c>
      <c r="C4971" s="5">
        <v>45959</v>
      </c>
      <c r="D4971" s="10" t="s">
        <v>610</v>
      </c>
      <c r="E4971" s="3" t="s">
        <v>71</v>
      </c>
      <c r="G4971" s="66">
        <v>9708.6299999999992</v>
      </c>
      <c r="H4971" s="4">
        <f t="shared" si="100"/>
        <v>27196.170000000035</v>
      </c>
      <c r="J4971" s="3" t="s">
        <v>4931</v>
      </c>
      <c r="K4971" s="10" t="s">
        <v>4930</v>
      </c>
    </row>
    <row r="4972" spans="1:11" ht="22.5" hidden="1" customHeight="1" x14ac:dyDescent="0.25">
      <c r="A4972" s="3">
        <v>2025</v>
      </c>
      <c r="B4972" s="3" t="s">
        <v>459</v>
      </c>
      <c r="C4972" s="5">
        <v>45959</v>
      </c>
      <c r="D4972" s="10" t="s">
        <v>151</v>
      </c>
      <c r="E4972" s="3" t="s">
        <v>71</v>
      </c>
      <c r="G4972" s="66">
        <v>680</v>
      </c>
      <c r="H4972" s="4">
        <f t="shared" si="100"/>
        <v>26516.170000000035</v>
      </c>
      <c r="J4972" s="3" t="s">
        <v>4932</v>
      </c>
    </row>
    <row r="4973" spans="1:11" ht="22.5" hidden="1" customHeight="1" x14ac:dyDescent="0.25">
      <c r="A4973" s="3">
        <v>2025</v>
      </c>
      <c r="B4973" s="3" t="s">
        <v>459</v>
      </c>
      <c r="C4973" s="5">
        <v>45959</v>
      </c>
      <c r="D4973" s="10" t="s">
        <v>547</v>
      </c>
      <c r="E4973" s="3" t="s">
        <v>71</v>
      </c>
      <c r="G4973" s="66">
        <v>388.8</v>
      </c>
      <c r="H4973" s="4">
        <f t="shared" si="100"/>
        <v>26127.370000000035</v>
      </c>
      <c r="J4973" s="3" t="s">
        <v>4941</v>
      </c>
    </row>
    <row r="4974" spans="1:11" ht="22.5" hidden="1" customHeight="1" x14ac:dyDescent="0.25">
      <c r="A4974" s="3">
        <v>2025</v>
      </c>
      <c r="B4974" s="3" t="s">
        <v>459</v>
      </c>
      <c r="C4974" s="5">
        <v>45959</v>
      </c>
      <c r="D4974" s="10" t="s">
        <v>2989</v>
      </c>
      <c r="E4974" s="3" t="s">
        <v>71</v>
      </c>
      <c r="G4974" s="66">
        <v>5750</v>
      </c>
      <c r="H4974" s="4">
        <f t="shared" si="100"/>
        <v>20377.370000000035</v>
      </c>
      <c r="J4974" s="3" t="s">
        <v>4933</v>
      </c>
      <c r="K4974" s="10" t="s">
        <v>4934</v>
      </c>
    </row>
    <row r="4975" spans="1:11" ht="22.5" hidden="1" customHeight="1" x14ac:dyDescent="0.25">
      <c r="A4975" s="3">
        <v>2025</v>
      </c>
      <c r="B4975" s="3" t="s">
        <v>459</v>
      </c>
      <c r="C4975" s="5">
        <v>45959</v>
      </c>
      <c r="D4975" s="10" t="s">
        <v>4797</v>
      </c>
      <c r="E4975" s="3" t="s">
        <v>71</v>
      </c>
      <c r="G4975" s="66">
        <v>749</v>
      </c>
      <c r="H4975" s="4">
        <f t="shared" si="100"/>
        <v>19628.370000000035</v>
      </c>
      <c r="J4975" s="3" t="s">
        <v>4935</v>
      </c>
    </row>
    <row r="4976" spans="1:11" ht="22.5" hidden="1" customHeight="1" x14ac:dyDescent="0.25">
      <c r="A4976" s="3">
        <v>2025</v>
      </c>
      <c r="B4976" s="3" t="s">
        <v>459</v>
      </c>
      <c r="C4976" s="5">
        <v>45959</v>
      </c>
      <c r="D4976" s="10" t="s">
        <v>562</v>
      </c>
      <c r="E4976" s="3" t="s">
        <v>71</v>
      </c>
      <c r="G4976" s="66">
        <v>280.3</v>
      </c>
      <c r="H4976" s="4">
        <f t="shared" si="100"/>
        <v>19348.070000000036</v>
      </c>
      <c r="J4976" s="3" t="s">
        <v>4936</v>
      </c>
    </row>
    <row r="4977" spans="1:11" ht="22.5" hidden="1" customHeight="1" x14ac:dyDescent="0.25">
      <c r="A4977" s="3">
        <v>2025</v>
      </c>
      <c r="B4977" s="3" t="s">
        <v>459</v>
      </c>
      <c r="C4977" s="5">
        <v>45959</v>
      </c>
      <c r="D4977" s="10" t="s">
        <v>4358</v>
      </c>
      <c r="E4977" s="3" t="s">
        <v>22</v>
      </c>
      <c r="F4977" s="2">
        <v>1546.68</v>
      </c>
      <c r="G4977" s="66"/>
      <c r="H4977" s="4">
        <f t="shared" si="100"/>
        <v>20894.750000000036</v>
      </c>
      <c r="J4977" s="3" t="s">
        <v>4945</v>
      </c>
    </row>
    <row r="4978" spans="1:11" ht="22.5" hidden="1" customHeight="1" x14ac:dyDescent="0.25">
      <c r="A4978" s="3">
        <v>2025</v>
      </c>
      <c r="B4978" s="3" t="s">
        <v>459</v>
      </c>
      <c r="C4978" s="5">
        <v>45961</v>
      </c>
      <c r="D4978" s="10" t="s">
        <v>608</v>
      </c>
      <c r="E4978" s="3" t="s">
        <v>22</v>
      </c>
      <c r="F4978" s="88">
        <v>1600</v>
      </c>
      <c r="G4978" s="124"/>
      <c r="H4978" s="4">
        <f t="shared" si="100"/>
        <v>22494.750000000036</v>
      </c>
      <c r="J4978" s="3" t="s">
        <v>5012</v>
      </c>
    </row>
    <row r="4979" spans="1:11" ht="22.5" hidden="1" customHeight="1" x14ac:dyDescent="0.25">
      <c r="A4979" s="3">
        <v>2025</v>
      </c>
      <c r="B4979" s="3" t="s">
        <v>459</v>
      </c>
      <c r="C4979" s="5">
        <v>45961</v>
      </c>
      <c r="D4979" s="10" t="s">
        <v>313</v>
      </c>
      <c r="E4979" s="3" t="s">
        <v>99</v>
      </c>
      <c r="F4979" s="2">
        <v>100000</v>
      </c>
      <c r="G4979" s="66"/>
      <c r="H4979" s="4">
        <f t="shared" si="100"/>
        <v>122494.75000000003</v>
      </c>
      <c r="J4979" s="3" t="s">
        <v>4947</v>
      </c>
    </row>
    <row r="4980" spans="1:11" ht="22.5" hidden="1" customHeight="1" x14ac:dyDescent="0.25">
      <c r="A4980" s="3">
        <v>2025</v>
      </c>
      <c r="B4980" s="3" t="s">
        <v>459</v>
      </c>
      <c r="C4980" s="5">
        <v>45961</v>
      </c>
      <c r="D4980" s="10" t="s">
        <v>25</v>
      </c>
      <c r="E4980" s="3" t="s">
        <v>71</v>
      </c>
      <c r="G4980" s="66">
        <v>11415</v>
      </c>
      <c r="H4980" s="4">
        <f t="shared" si="100"/>
        <v>111079.75000000003</v>
      </c>
      <c r="J4980" s="3" t="s">
        <v>4937</v>
      </c>
      <c r="K4980" s="10" t="s">
        <v>5250</v>
      </c>
    </row>
    <row r="4981" spans="1:11" ht="22.5" hidden="1" customHeight="1" x14ac:dyDescent="0.25">
      <c r="A4981" s="3">
        <v>2025</v>
      </c>
      <c r="B4981" s="3" t="s">
        <v>459</v>
      </c>
      <c r="C4981" s="5">
        <v>45961</v>
      </c>
      <c r="D4981" s="10" t="s">
        <v>111</v>
      </c>
      <c r="E4981" s="3" t="s">
        <v>71</v>
      </c>
      <c r="G4981" s="66">
        <v>19527.52</v>
      </c>
      <c r="H4981" s="4">
        <f t="shared" si="100"/>
        <v>91552.230000000025</v>
      </c>
      <c r="J4981" s="3" t="s">
        <v>4938</v>
      </c>
    </row>
    <row r="4982" spans="1:11" ht="22.5" hidden="1" customHeight="1" x14ac:dyDescent="0.25">
      <c r="A4982" s="3">
        <v>2025</v>
      </c>
      <c r="B4982" s="3" t="s">
        <v>459</v>
      </c>
      <c r="C4982" s="5">
        <v>45961</v>
      </c>
      <c r="D4982" s="10" t="s">
        <v>462</v>
      </c>
      <c r="E4982" s="3" t="s">
        <v>71</v>
      </c>
      <c r="G4982" s="66">
        <v>10800</v>
      </c>
      <c r="H4982" s="4">
        <f t="shared" si="100"/>
        <v>80752.230000000025</v>
      </c>
      <c r="J4982" s="3" t="s">
        <v>4939</v>
      </c>
    </row>
    <row r="4983" spans="1:11" ht="22.5" hidden="1" customHeight="1" x14ac:dyDescent="0.25">
      <c r="A4983" s="3">
        <v>2025</v>
      </c>
      <c r="B4983" s="3" t="s">
        <v>459</v>
      </c>
      <c r="C4983" s="5">
        <v>45961</v>
      </c>
      <c r="D4983" s="10" t="s">
        <v>553</v>
      </c>
      <c r="E4983" s="3" t="s">
        <v>71</v>
      </c>
      <c r="G4983" s="66">
        <v>12541.8</v>
      </c>
      <c r="H4983" s="4">
        <f t="shared" si="100"/>
        <v>68210.430000000022</v>
      </c>
      <c r="J4983" s="3" t="s">
        <v>4943</v>
      </c>
    </row>
    <row r="4984" spans="1:11" ht="22.5" hidden="1" customHeight="1" x14ac:dyDescent="0.25">
      <c r="A4984" s="3">
        <v>2025</v>
      </c>
      <c r="B4984" s="3" t="s">
        <v>459</v>
      </c>
      <c r="C4984" s="5">
        <v>45961</v>
      </c>
      <c r="D4984" s="10" t="s">
        <v>513</v>
      </c>
      <c r="E4984" s="3" t="s">
        <v>71</v>
      </c>
      <c r="G4984" s="66">
        <v>7860</v>
      </c>
      <c r="H4984" s="4">
        <f t="shared" si="100"/>
        <v>60350.430000000022</v>
      </c>
      <c r="J4984" s="3" t="s">
        <v>4944</v>
      </c>
    </row>
    <row r="4985" spans="1:11" ht="22.5" hidden="1" customHeight="1" x14ac:dyDescent="0.25">
      <c r="A4985" s="3">
        <v>2025</v>
      </c>
      <c r="B4985" s="3" t="s">
        <v>459</v>
      </c>
      <c r="C4985" s="5">
        <v>45961</v>
      </c>
      <c r="D4985" s="10" t="s">
        <v>4910</v>
      </c>
      <c r="E4985" s="3" t="s">
        <v>71</v>
      </c>
      <c r="G4985" s="66">
        <v>1050</v>
      </c>
      <c r="H4985" s="4">
        <f t="shared" si="100"/>
        <v>59300.430000000022</v>
      </c>
      <c r="J4985" s="3" t="s">
        <v>4940</v>
      </c>
    </row>
    <row r="4986" spans="1:11" ht="22.5" hidden="1" customHeight="1" x14ac:dyDescent="0.25">
      <c r="A4986" s="3">
        <v>2025</v>
      </c>
      <c r="B4986" s="3" t="s">
        <v>459</v>
      </c>
      <c r="C4986" s="5">
        <v>45961</v>
      </c>
      <c r="D4986" s="10" t="s">
        <v>4911</v>
      </c>
      <c r="E4986" s="3" t="s">
        <v>99</v>
      </c>
      <c r="G4986" s="69">
        <v>30000</v>
      </c>
      <c r="H4986" s="4">
        <f t="shared" si="100"/>
        <v>29300.430000000022</v>
      </c>
      <c r="J4986" s="3" t="s">
        <v>5015</v>
      </c>
    </row>
    <row r="4987" spans="1:11" ht="22.5" hidden="1" customHeight="1" x14ac:dyDescent="0.25">
      <c r="A4987" s="3">
        <v>2025</v>
      </c>
      <c r="B4987" s="3" t="s">
        <v>459</v>
      </c>
      <c r="C4987" s="5">
        <v>45961</v>
      </c>
      <c r="D4987" s="10" t="s">
        <v>2508</v>
      </c>
      <c r="E4987" s="3" t="s">
        <v>71</v>
      </c>
      <c r="G4987" s="66">
        <v>900</v>
      </c>
      <c r="H4987" s="4">
        <f t="shared" si="100"/>
        <v>28400.430000000022</v>
      </c>
      <c r="J4987" s="3" t="s">
        <v>5010</v>
      </c>
      <c r="K4987" s="10" t="s">
        <v>5009</v>
      </c>
    </row>
    <row r="4988" spans="1:11" ht="22.5" hidden="1" customHeight="1" x14ac:dyDescent="0.25">
      <c r="A4988" s="3">
        <v>2025</v>
      </c>
      <c r="B4988" s="3" t="s">
        <v>459</v>
      </c>
      <c r="C4988" s="5">
        <v>45961</v>
      </c>
      <c r="D4988" s="10" t="s">
        <v>47</v>
      </c>
      <c r="E4988" s="3" t="s">
        <v>99</v>
      </c>
      <c r="G4988" s="66">
        <v>43.2</v>
      </c>
      <c r="H4988" s="4">
        <f t="shared" si="100"/>
        <v>28357.230000000021</v>
      </c>
      <c r="J4988" s="3" t="s">
        <v>4965</v>
      </c>
    </row>
    <row r="4989" spans="1:11" s="24" customFormat="1" ht="22.5" hidden="1" customHeight="1" thickBot="1" x14ac:dyDescent="0.3">
      <c r="A4989" s="34">
        <v>2025</v>
      </c>
      <c r="B4989" s="34" t="s">
        <v>459</v>
      </c>
      <c r="C4989" s="19">
        <v>45961</v>
      </c>
      <c r="D4989" s="20" t="s">
        <v>313</v>
      </c>
      <c r="E4989" s="34" t="s">
        <v>99</v>
      </c>
      <c r="F4989" s="21">
        <v>10000</v>
      </c>
      <c r="G4989" s="71"/>
      <c r="H4989" s="22">
        <f t="shared" si="100"/>
        <v>38357.230000000025</v>
      </c>
      <c r="J4989" s="34" t="s">
        <v>4948</v>
      </c>
      <c r="K4989" s="20"/>
    </row>
    <row r="4990" spans="1:11" ht="22.5" hidden="1" customHeight="1" x14ac:dyDescent="0.25">
      <c r="A4990" s="3">
        <v>2025</v>
      </c>
      <c r="B4990" s="3" t="s">
        <v>360</v>
      </c>
      <c r="C4990" s="5">
        <v>45966</v>
      </c>
      <c r="D4990" s="10" t="s">
        <v>2948</v>
      </c>
      <c r="E4990" s="3" t="s">
        <v>22</v>
      </c>
      <c r="F4990" s="2">
        <v>10200</v>
      </c>
      <c r="G4990" s="66"/>
      <c r="H4990" s="4">
        <f t="shared" si="100"/>
        <v>48557.230000000025</v>
      </c>
      <c r="J4990" s="3" t="s">
        <v>4978</v>
      </c>
    </row>
    <row r="4991" spans="1:11" ht="22.5" hidden="1" customHeight="1" x14ac:dyDescent="0.25">
      <c r="A4991" s="3">
        <v>2025</v>
      </c>
      <c r="B4991" s="3" t="s">
        <v>360</v>
      </c>
      <c r="C4991" s="5">
        <v>45966</v>
      </c>
      <c r="D4991" s="10" t="s">
        <v>2948</v>
      </c>
      <c r="E4991" s="3" t="s">
        <v>22</v>
      </c>
      <c r="F4991" s="2">
        <v>4750</v>
      </c>
      <c r="G4991" s="66"/>
      <c r="H4991" s="4">
        <f t="shared" si="100"/>
        <v>53307.230000000025</v>
      </c>
      <c r="J4991" s="3" t="s">
        <v>4979</v>
      </c>
    </row>
    <row r="4992" spans="1:11" ht="22.5" hidden="1" customHeight="1" x14ac:dyDescent="0.25">
      <c r="A4992" s="3">
        <v>2025</v>
      </c>
      <c r="B4992" s="3" t="s">
        <v>360</v>
      </c>
      <c r="C4992" s="5">
        <v>45966</v>
      </c>
      <c r="D4992" s="10" t="s">
        <v>2948</v>
      </c>
      <c r="E4992" s="3" t="s">
        <v>22</v>
      </c>
      <c r="F4992" s="2">
        <v>3250</v>
      </c>
      <c r="G4992" s="66"/>
      <c r="H4992" s="4">
        <f t="shared" si="100"/>
        <v>56557.230000000025</v>
      </c>
      <c r="J4992" s="3" t="s">
        <v>4980</v>
      </c>
    </row>
    <row r="4993" spans="1:11" ht="22.5" hidden="1" customHeight="1" x14ac:dyDescent="0.25">
      <c r="A4993" s="3">
        <v>2025</v>
      </c>
      <c r="B4993" s="3" t="s">
        <v>360</v>
      </c>
      <c r="C4993" s="5">
        <v>45967</v>
      </c>
      <c r="D4993" s="10" t="s">
        <v>4623</v>
      </c>
      <c r="E4993" s="3" t="s">
        <v>22</v>
      </c>
      <c r="F4993" s="2">
        <v>3088.01</v>
      </c>
      <c r="G4993" s="66"/>
      <c r="H4993" s="4">
        <f t="shared" si="100"/>
        <v>59645.240000000027</v>
      </c>
      <c r="I4993" s="36" t="s">
        <v>4991</v>
      </c>
      <c r="J4993" s="3" t="s">
        <v>4989</v>
      </c>
      <c r="K4993" s="256">
        <v>45931</v>
      </c>
    </row>
    <row r="4994" spans="1:11" ht="22.5" hidden="1" customHeight="1" x14ac:dyDescent="0.25">
      <c r="A4994" s="3">
        <v>2025</v>
      </c>
      <c r="B4994" s="3" t="s">
        <v>360</v>
      </c>
      <c r="C4994" s="5">
        <v>45967</v>
      </c>
      <c r="D4994" s="10" t="s">
        <v>4623</v>
      </c>
      <c r="E4994" s="3" t="s">
        <v>22</v>
      </c>
      <c r="F4994" s="2">
        <v>260</v>
      </c>
      <c r="G4994" s="66"/>
      <c r="H4994" s="4">
        <f t="shared" ref="H4994" si="101">H4993+F4994-G4994</f>
        <v>59905.240000000027</v>
      </c>
      <c r="J4994" s="3" t="s">
        <v>4990</v>
      </c>
      <c r="K4994" s="256">
        <v>45931</v>
      </c>
    </row>
    <row r="4995" spans="1:11" ht="22.5" hidden="1" customHeight="1" x14ac:dyDescent="0.25">
      <c r="A4995" s="3">
        <v>2025</v>
      </c>
      <c r="B4995" s="3" t="s">
        <v>360</v>
      </c>
      <c r="C4995" s="5">
        <v>45967</v>
      </c>
      <c r="D4995" s="10" t="s">
        <v>548</v>
      </c>
      <c r="E4995" s="3" t="s">
        <v>22</v>
      </c>
      <c r="F4995" s="2">
        <v>3250</v>
      </c>
      <c r="G4995" s="66"/>
      <c r="H4995" s="4">
        <f t="shared" ref="H4995:H5005" si="102">H4994+F4995-G4995</f>
        <v>63155.240000000027</v>
      </c>
      <c r="J4995" s="3" t="s">
        <v>4992</v>
      </c>
    </row>
    <row r="4996" spans="1:11" ht="22.5" hidden="1" customHeight="1" x14ac:dyDescent="0.25">
      <c r="A4996" s="3">
        <v>2025</v>
      </c>
      <c r="B4996" s="3" t="s">
        <v>360</v>
      </c>
      <c r="C4996" s="5">
        <v>45968</v>
      </c>
      <c r="D4996" s="10" t="s">
        <v>461</v>
      </c>
      <c r="E4996" s="3" t="s">
        <v>22</v>
      </c>
      <c r="F4996" s="88">
        <v>25758</v>
      </c>
      <c r="G4996" s="124"/>
      <c r="H4996" s="4">
        <f t="shared" si="102"/>
        <v>88913.24000000002</v>
      </c>
      <c r="I4996" s="1" t="s">
        <v>5136</v>
      </c>
      <c r="J4996" s="3" t="s">
        <v>5137</v>
      </c>
    </row>
    <row r="4997" spans="1:11" ht="22.5" hidden="1" customHeight="1" x14ac:dyDescent="0.25">
      <c r="A4997" s="3">
        <v>2025</v>
      </c>
      <c r="B4997" s="3" t="s">
        <v>360</v>
      </c>
      <c r="C4997" s="5">
        <v>45968</v>
      </c>
      <c r="D4997" s="10" t="s">
        <v>86</v>
      </c>
      <c r="E4997" s="3" t="s">
        <v>99</v>
      </c>
      <c r="G4997" s="66">
        <v>11444.5</v>
      </c>
      <c r="H4997" s="4">
        <f t="shared" si="102"/>
        <v>77468.74000000002</v>
      </c>
      <c r="J4997" s="3" t="s">
        <v>4996</v>
      </c>
    </row>
    <row r="4998" spans="1:11" ht="22.5" hidden="1" customHeight="1" x14ac:dyDescent="0.25">
      <c r="A4998" s="3">
        <v>2025</v>
      </c>
      <c r="B4998" s="3" t="s">
        <v>360</v>
      </c>
      <c r="C4998" s="5">
        <v>45968</v>
      </c>
      <c r="D4998" s="10" t="s">
        <v>1479</v>
      </c>
      <c r="E4998" s="3" t="s">
        <v>99</v>
      </c>
      <c r="G4998" s="66">
        <v>800</v>
      </c>
      <c r="H4998" s="4">
        <f t="shared" si="102"/>
        <v>76668.74000000002</v>
      </c>
      <c r="J4998" s="3" t="s">
        <v>4997</v>
      </c>
    </row>
    <row r="4999" spans="1:11" ht="22.5" hidden="1" customHeight="1" x14ac:dyDescent="0.25">
      <c r="A4999" s="3">
        <v>2025</v>
      </c>
      <c r="B4999" s="3" t="s">
        <v>360</v>
      </c>
      <c r="C4999" s="5">
        <v>45968</v>
      </c>
      <c r="D4999" s="10" t="s">
        <v>376</v>
      </c>
      <c r="E4999" s="3" t="s">
        <v>71</v>
      </c>
      <c r="G4999" s="66">
        <v>1500</v>
      </c>
      <c r="H4999" s="4">
        <f t="shared" si="102"/>
        <v>75168.74000000002</v>
      </c>
      <c r="J4999" s="3" t="s">
        <v>4999</v>
      </c>
    </row>
    <row r="5000" spans="1:11" ht="22.5" hidden="1" customHeight="1" x14ac:dyDescent="0.25">
      <c r="A5000" s="3">
        <v>2025</v>
      </c>
      <c r="B5000" s="3" t="s">
        <v>360</v>
      </c>
      <c r="C5000" s="5">
        <v>45968</v>
      </c>
      <c r="D5000" s="10" t="s">
        <v>615</v>
      </c>
      <c r="E5000" s="3" t="s">
        <v>99</v>
      </c>
      <c r="G5000" s="66">
        <v>600</v>
      </c>
      <c r="H5000" s="4">
        <f t="shared" si="102"/>
        <v>74568.74000000002</v>
      </c>
      <c r="J5000" s="3" t="s">
        <v>5000</v>
      </c>
    </row>
    <row r="5001" spans="1:11" ht="22.5" hidden="1" customHeight="1" x14ac:dyDescent="0.25">
      <c r="A5001" s="3">
        <v>2025</v>
      </c>
      <c r="B5001" s="3" t="s">
        <v>360</v>
      </c>
      <c r="C5001" s="5">
        <v>45969</v>
      </c>
      <c r="D5001" s="10" t="s">
        <v>323</v>
      </c>
      <c r="E5001" s="3" t="s">
        <v>99</v>
      </c>
      <c r="G5001" s="66">
        <v>5000</v>
      </c>
      <c r="H5001" s="4">
        <f t="shared" si="102"/>
        <v>69568.74000000002</v>
      </c>
      <c r="J5001" s="3" t="s">
        <v>4998</v>
      </c>
    </row>
    <row r="5002" spans="1:11" ht="22.5" hidden="1" customHeight="1" x14ac:dyDescent="0.25">
      <c r="A5002" s="3">
        <v>2025</v>
      </c>
      <c r="B5002" s="3" t="s">
        <v>360</v>
      </c>
      <c r="C5002" s="5">
        <v>45969</v>
      </c>
      <c r="D5002" s="10" t="s">
        <v>4986</v>
      </c>
      <c r="E5002" s="3" t="s">
        <v>71</v>
      </c>
      <c r="G5002" s="66">
        <v>682.36</v>
      </c>
      <c r="H5002" s="4">
        <f t="shared" si="102"/>
        <v>68886.380000000019</v>
      </c>
      <c r="J5002" s="3" t="s">
        <v>5001</v>
      </c>
    </row>
    <row r="5003" spans="1:11" ht="22.5" hidden="1" customHeight="1" x14ac:dyDescent="0.25">
      <c r="A5003" s="3">
        <v>2025</v>
      </c>
      <c r="B5003" s="3" t="s">
        <v>360</v>
      </c>
      <c r="C5003" s="5">
        <v>45969</v>
      </c>
      <c r="D5003" s="10" t="s">
        <v>3711</v>
      </c>
      <c r="E5003" s="3" t="s">
        <v>71</v>
      </c>
      <c r="G5003" s="66">
        <v>9474.76</v>
      </c>
      <c r="H5003" s="4">
        <f t="shared" si="102"/>
        <v>59411.620000000017</v>
      </c>
      <c r="J5003" s="3" t="s">
        <v>5007</v>
      </c>
      <c r="K5003" s="10" t="s">
        <v>5008</v>
      </c>
    </row>
    <row r="5004" spans="1:11" ht="22.5" hidden="1" customHeight="1" x14ac:dyDescent="0.25">
      <c r="A5004" s="3">
        <v>2025</v>
      </c>
      <c r="B5004" s="3" t="s">
        <v>360</v>
      </c>
      <c r="C5004" s="5">
        <v>45969</v>
      </c>
      <c r="D5004" s="10" t="s">
        <v>4840</v>
      </c>
      <c r="E5004" s="3" t="s">
        <v>71</v>
      </c>
      <c r="G5004" s="66">
        <v>7055.56</v>
      </c>
      <c r="H5004" s="4">
        <f t="shared" si="102"/>
        <v>52356.060000000019</v>
      </c>
      <c r="J5004" s="3" t="s">
        <v>5006</v>
      </c>
    </row>
    <row r="5005" spans="1:11" ht="22.5" hidden="1" customHeight="1" x14ac:dyDescent="0.25">
      <c r="A5005" s="3">
        <v>2025</v>
      </c>
      <c r="B5005" s="3" t="s">
        <v>360</v>
      </c>
      <c r="C5005" s="5">
        <v>45969</v>
      </c>
      <c r="D5005" s="10" t="s">
        <v>4549</v>
      </c>
      <c r="E5005" s="3" t="s">
        <v>71</v>
      </c>
      <c r="G5005" s="66">
        <v>2200</v>
      </c>
      <c r="H5005" s="4">
        <f t="shared" si="102"/>
        <v>50156.060000000019</v>
      </c>
      <c r="J5005" s="3" t="s">
        <v>5002</v>
      </c>
    </row>
    <row r="5006" spans="1:11" ht="22.5" hidden="1" customHeight="1" x14ac:dyDescent="0.25">
      <c r="A5006" s="3">
        <v>2025</v>
      </c>
      <c r="B5006" s="3" t="s">
        <v>360</v>
      </c>
      <c r="C5006" s="5">
        <v>45969</v>
      </c>
      <c r="D5006" s="10" t="s">
        <v>3674</v>
      </c>
      <c r="E5006" s="3" t="s">
        <v>71</v>
      </c>
      <c r="G5006" s="66">
        <v>1100</v>
      </c>
      <c r="H5006" s="4">
        <f t="shared" ref="H5006:H5018" si="103">H5005+F5006-G5006</f>
        <v>49056.060000000019</v>
      </c>
      <c r="J5006" s="3" t="s">
        <v>5003</v>
      </c>
    </row>
    <row r="5007" spans="1:11" s="170" customFormat="1" ht="22.5" hidden="1" customHeight="1" x14ac:dyDescent="0.25">
      <c r="A5007" s="226">
        <v>2025</v>
      </c>
      <c r="B5007" s="226" t="s">
        <v>360</v>
      </c>
      <c r="C5007" s="227">
        <v>45969</v>
      </c>
      <c r="D5007" s="228" t="s">
        <v>4987</v>
      </c>
      <c r="E5007" s="226" t="s">
        <v>99</v>
      </c>
      <c r="F5007" s="2"/>
      <c r="G5007" s="260">
        <v>20000</v>
      </c>
      <c r="H5007" s="4">
        <f t="shared" si="103"/>
        <v>29056.060000000019</v>
      </c>
      <c r="I5007" s="1"/>
      <c r="J5007" s="3" t="s">
        <v>5174</v>
      </c>
      <c r="K5007" s="228" t="s">
        <v>553</v>
      </c>
    </row>
    <row r="5008" spans="1:11" ht="22.5" hidden="1" customHeight="1" x14ac:dyDescent="0.25">
      <c r="A5008" s="3">
        <v>2025</v>
      </c>
      <c r="B5008" s="3" t="s">
        <v>360</v>
      </c>
      <c r="C5008" s="5">
        <v>45972</v>
      </c>
      <c r="D5008" s="10" t="s">
        <v>4988</v>
      </c>
      <c r="E5008" s="3" t="s">
        <v>71</v>
      </c>
      <c r="G5008" s="66">
        <v>1250</v>
      </c>
      <c r="H5008" s="4">
        <f t="shared" si="103"/>
        <v>27806.060000000019</v>
      </c>
      <c r="J5008" s="3" t="s">
        <v>5004</v>
      </c>
    </row>
    <row r="5009" spans="1:11" s="50" customFormat="1" ht="22.5" hidden="1" customHeight="1" x14ac:dyDescent="0.25">
      <c r="A5009" s="54">
        <v>2025</v>
      </c>
      <c r="B5009" s="54" t="s">
        <v>360</v>
      </c>
      <c r="C5009" s="51">
        <v>45972</v>
      </c>
      <c r="D5009" s="257" t="s">
        <v>3519</v>
      </c>
      <c r="E5009" s="54" t="s">
        <v>71</v>
      </c>
      <c r="F5009" s="52"/>
      <c r="G5009" s="258">
        <v>360</v>
      </c>
      <c r="H5009" s="84">
        <f t="shared" si="103"/>
        <v>27446.060000000019</v>
      </c>
      <c r="J5009" s="54" t="s">
        <v>5005</v>
      </c>
      <c r="K5009" s="257"/>
    </row>
    <row r="5010" spans="1:11" ht="22.5" hidden="1" customHeight="1" x14ac:dyDescent="0.25">
      <c r="A5010" s="3">
        <v>2025</v>
      </c>
      <c r="B5010" s="3" t="s">
        <v>360</v>
      </c>
      <c r="C5010" s="5">
        <v>45973</v>
      </c>
      <c r="D5010" s="10" t="s">
        <v>4685</v>
      </c>
      <c r="E5010" s="3" t="s">
        <v>22</v>
      </c>
      <c r="F5010" s="2">
        <v>1057.5999999999999</v>
      </c>
      <c r="G5010" s="66"/>
      <c r="H5010" s="4">
        <f t="shared" si="103"/>
        <v>28503.660000000018</v>
      </c>
      <c r="J5010" s="3" t="s">
        <v>5022</v>
      </c>
    </row>
    <row r="5011" spans="1:11" ht="22.5" hidden="1" customHeight="1" x14ac:dyDescent="0.25">
      <c r="A5011" s="3">
        <v>2025</v>
      </c>
      <c r="B5011" s="3" t="s">
        <v>360</v>
      </c>
      <c r="C5011" s="5">
        <v>45975</v>
      </c>
      <c r="D5011" s="10" t="s">
        <v>5105</v>
      </c>
      <c r="E5011" s="3" t="s">
        <v>22</v>
      </c>
      <c r="F5011" s="2">
        <v>18020</v>
      </c>
      <c r="G5011" s="66"/>
      <c r="H5011" s="4">
        <f t="shared" si="103"/>
        <v>46523.660000000018</v>
      </c>
      <c r="J5011" s="3" t="s">
        <v>5023</v>
      </c>
    </row>
    <row r="5012" spans="1:11" ht="22.5" hidden="1" customHeight="1" x14ac:dyDescent="0.25">
      <c r="A5012" s="3">
        <v>2025</v>
      </c>
      <c r="B5012" s="3" t="s">
        <v>360</v>
      </c>
      <c r="C5012" s="5">
        <v>45976</v>
      </c>
      <c r="D5012" s="10" t="s">
        <v>42</v>
      </c>
      <c r="E5012" s="3" t="s">
        <v>99</v>
      </c>
      <c r="G5012" s="69">
        <v>5520</v>
      </c>
      <c r="H5012" s="4">
        <f t="shared" si="103"/>
        <v>41003.660000000018</v>
      </c>
      <c r="J5012" s="35" t="s">
        <v>5028</v>
      </c>
    </row>
    <row r="5013" spans="1:11" ht="22.5" hidden="1" customHeight="1" x14ac:dyDescent="0.25">
      <c r="A5013" s="3">
        <v>2025</v>
      </c>
      <c r="B5013" s="3" t="s">
        <v>360</v>
      </c>
      <c r="C5013" s="5">
        <v>45976</v>
      </c>
      <c r="D5013" s="10" t="s">
        <v>30</v>
      </c>
      <c r="E5013" s="3" t="s">
        <v>99</v>
      </c>
      <c r="G5013" s="66">
        <v>484</v>
      </c>
      <c r="H5013" s="4">
        <f t="shared" si="103"/>
        <v>40519.660000000018</v>
      </c>
      <c r="J5013" s="3" t="s">
        <v>5029</v>
      </c>
    </row>
    <row r="5014" spans="1:11" ht="22.5" hidden="1" customHeight="1" x14ac:dyDescent="0.25">
      <c r="A5014" s="3">
        <v>2025</v>
      </c>
      <c r="B5014" s="3" t="s">
        <v>360</v>
      </c>
      <c r="C5014" s="5">
        <v>45976</v>
      </c>
      <c r="D5014" s="10" t="s">
        <v>112</v>
      </c>
      <c r="E5014" s="3" t="s">
        <v>99</v>
      </c>
      <c r="G5014" s="66">
        <v>80.599999999999994</v>
      </c>
      <c r="H5014" s="4">
        <f t="shared" si="103"/>
        <v>40439.060000000019</v>
      </c>
      <c r="J5014" s="3" t="s">
        <v>5031</v>
      </c>
    </row>
    <row r="5015" spans="1:11" ht="22.5" hidden="1" customHeight="1" x14ac:dyDescent="0.25">
      <c r="A5015" s="3">
        <v>2025</v>
      </c>
      <c r="B5015" s="3" t="s">
        <v>360</v>
      </c>
      <c r="C5015" s="5">
        <v>45976</v>
      </c>
      <c r="D5015" s="10" t="s">
        <v>35</v>
      </c>
      <c r="E5015" s="3" t="s">
        <v>99</v>
      </c>
      <c r="G5015" s="66">
        <v>216</v>
      </c>
      <c r="H5015" s="4">
        <f t="shared" si="103"/>
        <v>40223.060000000019</v>
      </c>
      <c r="J5015" s="3" t="s">
        <v>5030</v>
      </c>
    </row>
    <row r="5016" spans="1:11" ht="22.5" hidden="1" customHeight="1" x14ac:dyDescent="0.25">
      <c r="A5016" s="3">
        <v>2025</v>
      </c>
      <c r="B5016" s="3" t="s">
        <v>360</v>
      </c>
      <c r="C5016" s="5">
        <v>45978</v>
      </c>
      <c r="D5016" s="10" t="s">
        <v>4769</v>
      </c>
      <c r="E5016" s="3" t="s">
        <v>22</v>
      </c>
      <c r="F5016" s="2">
        <v>2800</v>
      </c>
      <c r="G5016" s="66"/>
      <c r="H5016" s="4">
        <f t="shared" si="103"/>
        <v>43023.060000000019</v>
      </c>
      <c r="J5016" s="3" t="s">
        <v>5024</v>
      </c>
    </row>
    <row r="5017" spans="1:11" ht="22.5" hidden="1" customHeight="1" x14ac:dyDescent="0.25">
      <c r="A5017" s="3">
        <v>2025</v>
      </c>
      <c r="B5017" s="3" t="s">
        <v>360</v>
      </c>
      <c r="C5017" s="5">
        <v>45978</v>
      </c>
      <c r="D5017" s="10" t="s">
        <v>3083</v>
      </c>
      <c r="E5017" s="3" t="s">
        <v>22</v>
      </c>
      <c r="F5017" s="2">
        <v>133.25</v>
      </c>
      <c r="G5017" s="66"/>
      <c r="H5017" s="4">
        <f t="shared" si="103"/>
        <v>43156.310000000019</v>
      </c>
      <c r="J5017" s="3" t="s">
        <v>5026</v>
      </c>
      <c r="K5017" s="10" t="s">
        <v>5025</v>
      </c>
    </row>
    <row r="5018" spans="1:11" ht="22.5" hidden="1" customHeight="1" x14ac:dyDescent="0.25">
      <c r="A5018" s="3">
        <v>2025</v>
      </c>
      <c r="B5018" s="3" t="s">
        <v>360</v>
      </c>
      <c r="C5018" s="5">
        <v>45980</v>
      </c>
      <c r="D5018" s="10" t="s">
        <v>151</v>
      </c>
      <c r="E5018" s="3" t="s">
        <v>22</v>
      </c>
      <c r="F5018" s="2">
        <v>12080</v>
      </c>
      <c r="G5018" s="66"/>
      <c r="H5018" s="4">
        <f t="shared" si="103"/>
        <v>55236.310000000019</v>
      </c>
      <c r="J5018" s="3" t="s">
        <v>5027</v>
      </c>
    </row>
    <row r="5019" spans="1:11" ht="22.5" hidden="1" customHeight="1" x14ac:dyDescent="0.25">
      <c r="A5019" s="3">
        <v>2025</v>
      </c>
      <c r="B5019" s="3" t="s">
        <v>360</v>
      </c>
      <c r="C5019" s="5">
        <v>45980</v>
      </c>
      <c r="D5019" s="10" t="s">
        <v>323</v>
      </c>
      <c r="E5019" s="3" t="s">
        <v>99</v>
      </c>
      <c r="G5019" s="66">
        <v>5000</v>
      </c>
      <c r="H5019" s="4">
        <f t="shared" ref="H5019:H5037" si="104">H5018+F5019-G5019</f>
        <v>50236.310000000019</v>
      </c>
      <c r="J5019" s="3" t="s">
        <v>5032</v>
      </c>
    </row>
    <row r="5020" spans="1:11" s="50" customFormat="1" ht="22.5" hidden="1" customHeight="1" x14ac:dyDescent="0.25">
      <c r="A5020" s="54">
        <v>2025</v>
      </c>
      <c r="B5020" s="54" t="s">
        <v>360</v>
      </c>
      <c r="C5020" s="51">
        <v>45980</v>
      </c>
      <c r="D5020" s="257" t="s">
        <v>1211</v>
      </c>
      <c r="E5020" s="54" t="s">
        <v>71</v>
      </c>
      <c r="F5020" s="52"/>
      <c r="G5020" s="258">
        <v>34049.879999999997</v>
      </c>
      <c r="H5020" s="84">
        <f t="shared" si="104"/>
        <v>16186.430000000022</v>
      </c>
      <c r="J5020" s="54" t="s">
        <v>5033</v>
      </c>
      <c r="K5020" s="257"/>
    </row>
    <row r="5021" spans="1:11" ht="22.5" hidden="1" customHeight="1" x14ac:dyDescent="0.25">
      <c r="A5021" s="3">
        <v>2025</v>
      </c>
      <c r="B5021" s="3" t="s">
        <v>360</v>
      </c>
      <c r="C5021" s="5">
        <v>45985</v>
      </c>
      <c r="D5021" s="10" t="s">
        <v>564</v>
      </c>
      <c r="E5021" s="3" t="s">
        <v>71</v>
      </c>
      <c r="G5021" s="66">
        <v>600</v>
      </c>
      <c r="H5021" s="4">
        <f t="shared" si="104"/>
        <v>15586.430000000022</v>
      </c>
      <c r="J5021" s="3" t="s">
        <v>5043</v>
      </c>
    </row>
    <row r="5022" spans="1:11" ht="22.5" hidden="1" customHeight="1" x14ac:dyDescent="0.25">
      <c r="A5022" s="3">
        <v>2025</v>
      </c>
      <c r="B5022" s="3" t="s">
        <v>360</v>
      </c>
      <c r="C5022" s="5">
        <v>45985</v>
      </c>
      <c r="D5022" s="10" t="s">
        <v>4840</v>
      </c>
      <c r="E5022" s="3" t="s">
        <v>71</v>
      </c>
      <c r="G5022" s="66">
        <v>6837</v>
      </c>
      <c r="H5022" s="4">
        <f t="shared" si="104"/>
        <v>8749.4300000000221</v>
      </c>
      <c r="J5022" s="3" t="s">
        <v>5044</v>
      </c>
    </row>
    <row r="5023" spans="1:11" ht="22.5" hidden="1" customHeight="1" x14ac:dyDescent="0.25">
      <c r="A5023" s="3">
        <v>2025</v>
      </c>
      <c r="B5023" s="3" t="s">
        <v>360</v>
      </c>
      <c r="C5023" s="5">
        <v>45985</v>
      </c>
      <c r="D5023" s="10" t="s">
        <v>3519</v>
      </c>
      <c r="E5023" s="3" t="s">
        <v>71</v>
      </c>
      <c r="G5023" s="66">
        <v>100</v>
      </c>
      <c r="H5023" s="4">
        <f t="shared" si="104"/>
        <v>8649.4300000000221</v>
      </c>
      <c r="J5023" s="3" t="s">
        <v>5041</v>
      </c>
    </row>
    <row r="5024" spans="1:11" ht="22.5" hidden="1" customHeight="1" x14ac:dyDescent="0.25">
      <c r="A5024" s="3">
        <v>2025</v>
      </c>
      <c r="B5024" s="3" t="s">
        <v>360</v>
      </c>
      <c r="C5024" s="5">
        <v>45985</v>
      </c>
      <c r="D5024" s="10" t="s">
        <v>461</v>
      </c>
      <c r="E5024" s="3" t="s">
        <v>22</v>
      </c>
      <c r="F5024" s="88">
        <v>25705</v>
      </c>
      <c r="G5024" s="124"/>
      <c r="H5024" s="4">
        <f t="shared" si="104"/>
        <v>34354.430000000022</v>
      </c>
      <c r="I5024" s="1" t="s">
        <v>5135</v>
      </c>
      <c r="J5024" s="3" t="s">
        <v>5138</v>
      </c>
    </row>
    <row r="5025" spans="1:11" ht="22.5" hidden="1" customHeight="1" x14ac:dyDescent="0.25">
      <c r="A5025" s="3">
        <v>2025</v>
      </c>
      <c r="B5025" s="3" t="s">
        <v>360</v>
      </c>
      <c r="C5025" s="5">
        <v>45986</v>
      </c>
      <c r="D5025" s="10" t="s">
        <v>3971</v>
      </c>
      <c r="E5025" s="3" t="s">
        <v>22</v>
      </c>
      <c r="F5025" s="2">
        <v>424</v>
      </c>
      <c r="G5025" s="66"/>
      <c r="H5025" s="4">
        <f t="shared" si="104"/>
        <v>34778.430000000022</v>
      </c>
      <c r="J5025" s="3" t="s">
        <v>5039</v>
      </c>
    </row>
    <row r="5026" spans="1:11" ht="22.5" hidden="1" customHeight="1" x14ac:dyDescent="0.25">
      <c r="A5026" s="3">
        <v>2025</v>
      </c>
      <c r="B5026" s="3" t="s">
        <v>360</v>
      </c>
      <c r="C5026" s="5">
        <v>45986</v>
      </c>
      <c r="D5026" s="10" t="s">
        <v>5038</v>
      </c>
      <c r="E5026" s="3" t="s">
        <v>22</v>
      </c>
      <c r="F5026" s="2">
        <v>9000</v>
      </c>
      <c r="G5026" s="66"/>
      <c r="H5026" s="4">
        <f t="shared" si="104"/>
        <v>43778.430000000022</v>
      </c>
      <c r="J5026" s="3" t="s">
        <v>5040</v>
      </c>
    </row>
    <row r="5027" spans="1:11" ht="22.5" hidden="1" customHeight="1" x14ac:dyDescent="0.25">
      <c r="A5027" s="3">
        <v>2025</v>
      </c>
      <c r="B5027" s="3" t="s">
        <v>360</v>
      </c>
      <c r="C5027" s="5">
        <v>45986</v>
      </c>
      <c r="D5027" s="10" t="s">
        <v>183</v>
      </c>
      <c r="E5027" s="3" t="s">
        <v>22</v>
      </c>
      <c r="F5027" s="2">
        <v>3000</v>
      </c>
      <c r="G5027" s="66"/>
      <c r="H5027" s="4">
        <f t="shared" si="104"/>
        <v>46778.430000000022</v>
      </c>
      <c r="J5027" s="3" t="s">
        <v>5046</v>
      </c>
      <c r="K5027" s="10" t="s">
        <v>5045</v>
      </c>
    </row>
    <row r="5028" spans="1:11" ht="22.5" hidden="1" customHeight="1" x14ac:dyDescent="0.25">
      <c r="A5028" s="3">
        <v>2025</v>
      </c>
      <c r="B5028" s="3" t="s">
        <v>360</v>
      </c>
      <c r="C5028" s="5">
        <v>45987</v>
      </c>
      <c r="D5028" s="10" t="s">
        <v>3519</v>
      </c>
      <c r="E5028" s="3" t="s">
        <v>71</v>
      </c>
      <c r="G5028" s="66">
        <v>340</v>
      </c>
      <c r="H5028" s="4">
        <f t="shared" si="104"/>
        <v>46438.430000000022</v>
      </c>
      <c r="J5028" s="3" t="s">
        <v>5042</v>
      </c>
    </row>
    <row r="5029" spans="1:11" ht="22.5" hidden="1" customHeight="1" x14ac:dyDescent="0.25">
      <c r="A5029" s="3">
        <v>2025</v>
      </c>
      <c r="B5029" s="3" t="s">
        <v>360</v>
      </c>
      <c r="C5029" s="5">
        <v>45988</v>
      </c>
      <c r="D5029" s="10" t="s">
        <v>359</v>
      </c>
      <c r="E5029" s="3" t="s">
        <v>22</v>
      </c>
      <c r="F5029" s="2">
        <v>7950</v>
      </c>
      <c r="G5029" s="66"/>
      <c r="H5029" s="4">
        <f t="shared" si="104"/>
        <v>54388.430000000022</v>
      </c>
      <c r="J5029" s="3" t="s">
        <v>5060</v>
      </c>
    </row>
    <row r="5030" spans="1:11" ht="22.5" hidden="1" customHeight="1" x14ac:dyDescent="0.25">
      <c r="A5030" s="3">
        <v>2025</v>
      </c>
      <c r="B5030" s="3" t="s">
        <v>360</v>
      </c>
      <c r="C5030" s="5">
        <v>45988</v>
      </c>
      <c r="D5030" s="10" t="s">
        <v>47</v>
      </c>
      <c r="E5030" s="3" t="s">
        <v>99</v>
      </c>
      <c r="G5030" s="66">
        <v>43.2</v>
      </c>
      <c r="H5030" s="4">
        <f t="shared" si="104"/>
        <v>54345.230000000025</v>
      </c>
      <c r="J5030" s="3" t="s">
        <v>5061</v>
      </c>
    </row>
    <row r="5031" spans="1:11" ht="22.5" hidden="1" customHeight="1" x14ac:dyDescent="0.25">
      <c r="A5031" s="3">
        <v>2025</v>
      </c>
      <c r="B5031" s="3" t="s">
        <v>360</v>
      </c>
      <c r="C5031" s="5">
        <v>45988</v>
      </c>
      <c r="D5031" s="10" t="s">
        <v>608</v>
      </c>
      <c r="E5031" s="3" t="s">
        <v>22</v>
      </c>
      <c r="F5031" s="2">
        <v>3200</v>
      </c>
      <c r="G5031" s="66"/>
      <c r="H5031" s="4">
        <f t="shared" si="104"/>
        <v>57545.230000000025</v>
      </c>
      <c r="J5031" s="3" t="s">
        <v>5062</v>
      </c>
    </row>
    <row r="5032" spans="1:11" ht="22.5" hidden="1" customHeight="1" x14ac:dyDescent="0.25">
      <c r="A5032" s="3">
        <v>2025</v>
      </c>
      <c r="B5032" s="3" t="s">
        <v>360</v>
      </c>
      <c r="C5032" s="5">
        <v>45989</v>
      </c>
      <c r="D5032" s="10" t="s">
        <v>45</v>
      </c>
      <c r="E5032" s="3" t="s">
        <v>22</v>
      </c>
      <c r="F5032" s="2">
        <v>1500</v>
      </c>
      <c r="G5032" s="66"/>
      <c r="H5032" s="4">
        <f t="shared" si="104"/>
        <v>59045.230000000025</v>
      </c>
      <c r="J5032" s="3" t="s">
        <v>5063</v>
      </c>
    </row>
    <row r="5033" spans="1:11" ht="22.5" hidden="1" customHeight="1" x14ac:dyDescent="0.25">
      <c r="A5033" s="3">
        <v>2025</v>
      </c>
      <c r="B5033" s="3" t="s">
        <v>360</v>
      </c>
      <c r="C5033" s="5">
        <v>45989</v>
      </c>
      <c r="D5033" s="10" t="s">
        <v>405</v>
      </c>
      <c r="E5033" s="3" t="s">
        <v>71</v>
      </c>
      <c r="G5033" s="66">
        <v>32467.31</v>
      </c>
      <c r="H5033" s="4">
        <f t="shared" si="104"/>
        <v>26577.920000000024</v>
      </c>
      <c r="J5033" s="3" t="s">
        <v>5066</v>
      </c>
    </row>
    <row r="5034" spans="1:11" ht="22.5" hidden="1" customHeight="1" x14ac:dyDescent="0.25">
      <c r="A5034" s="3">
        <v>2025</v>
      </c>
      <c r="B5034" s="3" t="s">
        <v>360</v>
      </c>
      <c r="C5034" s="5">
        <v>45989</v>
      </c>
      <c r="D5034" s="10" t="s">
        <v>4358</v>
      </c>
      <c r="E5034" s="3" t="s">
        <v>22</v>
      </c>
      <c r="F5034" s="2">
        <v>3702.04</v>
      </c>
      <c r="G5034" s="66"/>
      <c r="H5034" s="4">
        <f t="shared" si="104"/>
        <v>30279.960000000025</v>
      </c>
      <c r="J5034" s="3" t="s">
        <v>5064</v>
      </c>
    </row>
    <row r="5035" spans="1:11" ht="22.5" hidden="1" customHeight="1" x14ac:dyDescent="0.25">
      <c r="A5035" s="3">
        <v>2025</v>
      </c>
      <c r="B5035" s="3" t="s">
        <v>360</v>
      </c>
      <c r="C5035" s="5">
        <v>45990</v>
      </c>
      <c r="D5035" s="10" t="s">
        <v>313</v>
      </c>
      <c r="E5035" s="3" t="s">
        <v>99</v>
      </c>
      <c r="F5035" s="2">
        <v>180000</v>
      </c>
      <c r="G5035" s="66"/>
      <c r="H5035" s="4">
        <f t="shared" si="104"/>
        <v>210279.96000000002</v>
      </c>
      <c r="J5035" s="3" t="s">
        <v>5065</v>
      </c>
    </row>
    <row r="5036" spans="1:11" ht="22.5" hidden="1" customHeight="1" x14ac:dyDescent="0.25">
      <c r="A5036" s="3">
        <v>2025</v>
      </c>
      <c r="B5036" s="3" t="s">
        <v>360</v>
      </c>
      <c r="C5036" s="5">
        <v>45990</v>
      </c>
      <c r="D5036" s="10" t="s">
        <v>404</v>
      </c>
      <c r="E5036" s="3" t="s">
        <v>71</v>
      </c>
      <c r="G5036" s="66">
        <v>12342.37</v>
      </c>
      <c r="H5036" s="4">
        <f t="shared" si="104"/>
        <v>197937.59000000003</v>
      </c>
      <c r="J5036" s="3" t="s">
        <v>5067</v>
      </c>
    </row>
    <row r="5037" spans="1:11" ht="22.5" hidden="1" customHeight="1" x14ac:dyDescent="0.25">
      <c r="A5037" s="3">
        <v>2025</v>
      </c>
      <c r="B5037" s="3" t="s">
        <v>360</v>
      </c>
      <c r="C5037" s="5">
        <v>45990</v>
      </c>
      <c r="D5037" s="10" t="s">
        <v>45</v>
      </c>
      <c r="E5037" s="3" t="s">
        <v>71</v>
      </c>
      <c r="G5037" s="66">
        <v>6000</v>
      </c>
      <c r="H5037" s="4">
        <f t="shared" si="104"/>
        <v>191937.59000000003</v>
      </c>
      <c r="J5037" s="3" t="s">
        <v>5068</v>
      </c>
    </row>
    <row r="5038" spans="1:11" ht="22.5" hidden="1" customHeight="1" x14ac:dyDescent="0.25">
      <c r="A5038" s="3">
        <v>2025</v>
      </c>
      <c r="B5038" s="3" t="s">
        <v>360</v>
      </c>
      <c r="C5038" s="5">
        <v>45990</v>
      </c>
      <c r="D5038" s="10" t="s">
        <v>611</v>
      </c>
      <c r="E5038" s="3" t="s">
        <v>71</v>
      </c>
      <c r="G5038" s="66">
        <v>1799</v>
      </c>
      <c r="H5038" s="4">
        <f t="shared" ref="H5038:H5055" si="105">H5037+F5038-G5038</f>
        <v>190138.59000000003</v>
      </c>
      <c r="J5038" s="3" t="s">
        <v>5069</v>
      </c>
    </row>
    <row r="5039" spans="1:11" ht="22.5" hidden="1" customHeight="1" x14ac:dyDescent="0.25">
      <c r="A5039" s="3">
        <v>2025</v>
      </c>
      <c r="B5039" s="3" t="s">
        <v>360</v>
      </c>
      <c r="C5039" s="5">
        <v>45990</v>
      </c>
      <c r="D5039" s="10" t="s">
        <v>3533</v>
      </c>
      <c r="E5039" s="3" t="s">
        <v>71</v>
      </c>
      <c r="G5039" s="66">
        <v>2740</v>
      </c>
      <c r="H5039" s="4">
        <f t="shared" si="105"/>
        <v>187398.59000000003</v>
      </c>
      <c r="J5039" s="3" t="s">
        <v>5070</v>
      </c>
    </row>
    <row r="5040" spans="1:11" ht="22.5" hidden="1" customHeight="1" x14ac:dyDescent="0.25">
      <c r="A5040" s="3">
        <v>2025</v>
      </c>
      <c r="B5040" s="3" t="s">
        <v>360</v>
      </c>
      <c r="C5040" s="5">
        <v>45990</v>
      </c>
      <c r="D5040" s="10" t="s">
        <v>576</v>
      </c>
      <c r="E5040" s="3" t="s">
        <v>71</v>
      </c>
      <c r="G5040" s="66">
        <v>1200</v>
      </c>
      <c r="H5040" s="4">
        <f t="shared" si="105"/>
        <v>186198.59000000003</v>
      </c>
      <c r="J5040" s="3" t="s">
        <v>5071</v>
      </c>
    </row>
    <row r="5041" spans="1:11" ht="22.5" hidden="1" customHeight="1" x14ac:dyDescent="0.25">
      <c r="A5041" s="3">
        <v>2025</v>
      </c>
      <c r="B5041" s="3" t="s">
        <v>360</v>
      </c>
      <c r="C5041" s="5">
        <v>45990</v>
      </c>
      <c r="D5041" s="10" t="s">
        <v>25</v>
      </c>
      <c r="E5041" s="3" t="s">
        <v>71</v>
      </c>
      <c r="G5041" s="66">
        <v>3900</v>
      </c>
      <c r="H5041" s="4">
        <f t="shared" si="105"/>
        <v>182298.59000000003</v>
      </c>
      <c r="J5041" s="3" t="s">
        <v>5073</v>
      </c>
      <c r="K5041" s="10" t="s">
        <v>5072</v>
      </c>
    </row>
    <row r="5042" spans="1:11" ht="22.5" hidden="1" customHeight="1" x14ac:dyDescent="0.25">
      <c r="A5042" s="3">
        <v>2025</v>
      </c>
      <c r="B5042" s="3" t="s">
        <v>360</v>
      </c>
      <c r="C5042" s="5">
        <v>45990</v>
      </c>
      <c r="D5042" s="10" t="s">
        <v>4528</v>
      </c>
      <c r="E5042" s="3" t="s">
        <v>71</v>
      </c>
      <c r="G5042" s="66">
        <v>6905.65</v>
      </c>
      <c r="H5042" s="4">
        <f t="shared" si="105"/>
        <v>175392.94000000003</v>
      </c>
      <c r="J5042" s="3" t="s">
        <v>5074</v>
      </c>
    </row>
    <row r="5043" spans="1:11" ht="22.5" hidden="1" customHeight="1" x14ac:dyDescent="0.25">
      <c r="A5043" s="3">
        <v>2025</v>
      </c>
      <c r="B5043" s="3" t="s">
        <v>360</v>
      </c>
      <c r="C5043" s="5">
        <v>45990</v>
      </c>
      <c r="D5043" s="10" t="s">
        <v>5048</v>
      </c>
      <c r="E5043" s="3" t="s">
        <v>71</v>
      </c>
      <c r="G5043" s="66">
        <v>950</v>
      </c>
      <c r="H5043" s="4">
        <f t="shared" si="105"/>
        <v>174442.94000000003</v>
      </c>
      <c r="J5043" s="3" t="s">
        <v>5075</v>
      </c>
    </row>
    <row r="5044" spans="1:11" ht="22.5" hidden="1" customHeight="1" x14ac:dyDescent="0.25">
      <c r="A5044" s="3">
        <v>2025</v>
      </c>
      <c r="B5044" s="3" t="s">
        <v>360</v>
      </c>
      <c r="C5044" s="5">
        <v>45990</v>
      </c>
      <c r="D5044" s="10" t="s">
        <v>562</v>
      </c>
      <c r="E5044" s="3" t="s">
        <v>71</v>
      </c>
      <c r="G5044" s="66">
        <v>319.75</v>
      </c>
      <c r="H5044" s="4">
        <f t="shared" si="105"/>
        <v>174123.19000000003</v>
      </c>
      <c r="J5044" s="3" t="s">
        <v>5076</v>
      </c>
    </row>
    <row r="5045" spans="1:11" ht="22.5" hidden="1" customHeight="1" x14ac:dyDescent="0.25">
      <c r="A5045" s="3">
        <v>2025</v>
      </c>
      <c r="B5045" s="3" t="s">
        <v>360</v>
      </c>
      <c r="C5045" s="5">
        <v>45990</v>
      </c>
      <c r="D5045" s="10" t="s">
        <v>2662</v>
      </c>
      <c r="E5045" s="3" t="s">
        <v>71</v>
      </c>
      <c r="G5045" s="66">
        <v>2400</v>
      </c>
      <c r="H5045" s="4">
        <f t="shared" si="105"/>
        <v>171723.19000000003</v>
      </c>
      <c r="J5045" s="3" t="s">
        <v>5077</v>
      </c>
    </row>
    <row r="5046" spans="1:11" ht="22.5" hidden="1" customHeight="1" x14ac:dyDescent="0.25">
      <c r="A5046" s="3">
        <v>2025</v>
      </c>
      <c r="B5046" s="3" t="s">
        <v>360</v>
      </c>
      <c r="C5046" s="5">
        <v>45990</v>
      </c>
      <c r="D5046" s="10" t="s">
        <v>3193</v>
      </c>
      <c r="E5046" s="3" t="s">
        <v>71</v>
      </c>
      <c r="G5046" s="66">
        <v>2993.73</v>
      </c>
      <c r="H5046" s="4">
        <f t="shared" si="105"/>
        <v>168729.46000000002</v>
      </c>
      <c r="J5046" s="3" t="s">
        <v>5078</v>
      </c>
    </row>
    <row r="5047" spans="1:11" ht="22.5" hidden="1" customHeight="1" x14ac:dyDescent="0.25">
      <c r="A5047" s="3">
        <v>2025</v>
      </c>
      <c r="B5047" s="3" t="s">
        <v>360</v>
      </c>
      <c r="C5047" s="5">
        <v>45990</v>
      </c>
      <c r="D5047" s="10" t="s">
        <v>2828</v>
      </c>
      <c r="E5047" s="3" t="s">
        <v>71</v>
      </c>
      <c r="G5047" s="66">
        <v>7996.38</v>
      </c>
      <c r="H5047" s="4">
        <f t="shared" si="105"/>
        <v>160733.08000000002</v>
      </c>
      <c r="J5047" s="3" t="s">
        <v>5079</v>
      </c>
      <c r="K5047" s="10" t="s">
        <v>5080</v>
      </c>
    </row>
    <row r="5048" spans="1:11" ht="22.5" hidden="1" customHeight="1" x14ac:dyDescent="0.25">
      <c r="A5048" s="3">
        <v>2025</v>
      </c>
      <c r="B5048" s="3" t="s">
        <v>360</v>
      </c>
      <c r="C5048" s="5">
        <v>45990</v>
      </c>
      <c r="D5048" s="10" t="s">
        <v>1842</v>
      </c>
      <c r="E5048" s="3" t="s">
        <v>71</v>
      </c>
      <c r="G5048" s="66">
        <v>3800</v>
      </c>
      <c r="H5048" s="4">
        <f t="shared" si="105"/>
        <v>156933.08000000002</v>
      </c>
      <c r="J5048" s="3" t="s">
        <v>5081</v>
      </c>
    </row>
    <row r="5049" spans="1:11" ht="22.5" hidden="1" customHeight="1" x14ac:dyDescent="0.25">
      <c r="A5049" s="3">
        <v>2025</v>
      </c>
      <c r="B5049" s="3" t="s">
        <v>360</v>
      </c>
      <c r="C5049" s="5">
        <v>45990</v>
      </c>
      <c r="D5049" s="10" t="s">
        <v>3884</v>
      </c>
      <c r="E5049" s="3" t="s">
        <v>71</v>
      </c>
      <c r="G5049" s="66">
        <v>1187.6199999999999</v>
      </c>
      <c r="H5049" s="4">
        <f t="shared" si="105"/>
        <v>155745.46000000002</v>
      </c>
      <c r="J5049" s="3" t="s">
        <v>5082</v>
      </c>
    </row>
    <row r="5050" spans="1:11" ht="22.5" hidden="1" customHeight="1" x14ac:dyDescent="0.25">
      <c r="A5050" s="3">
        <v>2025</v>
      </c>
      <c r="B5050" s="3" t="s">
        <v>360</v>
      </c>
      <c r="C5050" s="5">
        <v>45990</v>
      </c>
      <c r="D5050" s="10" t="s">
        <v>111</v>
      </c>
      <c r="E5050" s="3" t="s">
        <v>71</v>
      </c>
      <c r="G5050" s="66">
        <v>9660.64</v>
      </c>
      <c r="H5050" s="4">
        <f t="shared" si="105"/>
        <v>146084.82</v>
      </c>
      <c r="J5050" s="3" t="s">
        <v>5083</v>
      </c>
    </row>
    <row r="5051" spans="1:11" ht="22.5" hidden="1" customHeight="1" x14ac:dyDescent="0.25">
      <c r="A5051" s="3">
        <v>2025</v>
      </c>
      <c r="B5051" s="3" t="s">
        <v>360</v>
      </c>
      <c r="C5051" s="5">
        <v>45990</v>
      </c>
      <c r="D5051" s="10" t="s">
        <v>5049</v>
      </c>
      <c r="E5051" s="3" t="s">
        <v>71</v>
      </c>
      <c r="G5051" s="66">
        <v>1500</v>
      </c>
      <c r="H5051" s="4">
        <f t="shared" si="105"/>
        <v>144584.82</v>
      </c>
      <c r="J5051" s="3" t="s">
        <v>5084</v>
      </c>
    </row>
    <row r="5052" spans="1:11" ht="22.5" hidden="1" customHeight="1" x14ac:dyDescent="0.25">
      <c r="A5052" s="3">
        <v>2025</v>
      </c>
      <c r="B5052" s="3" t="s">
        <v>360</v>
      </c>
      <c r="C5052" s="5">
        <v>45990</v>
      </c>
      <c r="D5052" s="10" t="s">
        <v>573</v>
      </c>
      <c r="E5052" s="3" t="s">
        <v>71</v>
      </c>
      <c r="G5052" s="66">
        <v>701.6</v>
      </c>
      <c r="H5052" s="4">
        <f t="shared" si="105"/>
        <v>143883.22</v>
      </c>
      <c r="J5052" s="3" t="s">
        <v>5085</v>
      </c>
    </row>
    <row r="5053" spans="1:11" ht="22.5" hidden="1" customHeight="1" x14ac:dyDescent="0.25">
      <c r="A5053" s="3">
        <v>2025</v>
      </c>
      <c r="B5053" s="3" t="s">
        <v>360</v>
      </c>
      <c r="C5053" s="5">
        <v>45990</v>
      </c>
      <c r="D5053" s="10" t="s">
        <v>507</v>
      </c>
      <c r="E5053" s="3" t="s">
        <v>71</v>
      </c>
      <c r="G5053" s="66">
        <v>7000</v>
      </c>
      <c r="H5053" s="4">
        <f t="shared" si="105"/>
        <v>136883.22</v>
      </c>
      <c r="J5053" s="3" t="s">
        <v>5086</v>
      </c>
    </row>
    <row r="5054" spans="1:11" ht="22.5" hidden="1" customHeight="1" x14ac:dyDescent="0.25">
      <c r="A5054" s="3">
        <v>2025</v>
      </c>
      <c r="B5054" s="3" t="s">
        <v>360</v>
      </c>
      <c r="C5054" s="5">
        <v>45990</v>
      </c>
      <c r="D5054" s="10" t="s">
        <v>502</v>
      </c>
      <c r="E5054" s="3" t="s">
        <v>71</v>
      </c>
      <c r="G5054" s="66">
        <v>80</v>
      </c>
      <c r="H5054" s="4">
        <f t="shared" si="105"/>
        <v>136803.22</v>
      </c>
      <c r="J5054" s="3" t="s">
        <v>5087</v>
      </c>
    </row>
    <row r="5055" spans="1:11" ht="22.5" hidden="1" customHeight="1" x14ac:dyDescent="0.25">
      <c r="A5055" s="3">
        <v>2025</v>
      </c>
      <c r="B5055" s="3" t="s">
        <v>360</v>
      </c>
      <c r="C5055" s="5">
        <v>45990</v>
      </c>
      <c r="D5055" s="10" t="s">
        <v>462</v>
      </c>
      <c r="E5055" s="3" t="s">
        <v>71</v>
      </c>
      <c r="G5055" s="66">
        <v>4800</v>
      </c>
      <c r="H5055" s="4">
        <f t="shared" si="105"/>
        <v>132003.22</v>
      </c>
      <c r="J5055" s="3" t="s">
        <v>5088</v>
      </c>
    </row>
    <row r="5056" spans="1:11" ht="22.5" hidden="1" customHeight="1" x14ac:dyDescent="0.25">
      <c r="A5056" s="3">
        <v>2025</v>
      </c>
      <c r="B5056" s="3" t="s">
        <v>360</v>
      </c>
      <c r="C5056" s="5">
        <v>45990</v>
      </c>
      <c r="D5056" s="10" t="s">
        <v>610</v>
      </c>
      <c r="E5056" s="3" t="s">
        <v>71</v>
      </c>
      <c r="G5056" s="66">
        <v>14157.78</v>
      </c>
      <c r="H5056" s="4">
        <f t="shared" ref="H5056:H5064" si="106">H5055+F5056-G5056</f>
        <v>117845.44</v>
      </c>
      <c r="J5056" s="3" t="s">
        <v>5101</v>
      </c>
      <c r="K5056" s="10" t="s">
        <v>5100</v>
      </c>
    </row>
    <row r="5057" spans="1:12" ht="22.5" hidden="1" customHeight="1" x14ac:dyDescent="0.25">
      <c r="A5057" s="3">
        <v>2025</v>
      </c>
      <c r="B5057" s="3" t="s">
        <v>360</v>
      </c>
      <c r="C5057" s="5">
        <v>45990</v>
      </c>
      <c r="D5057" s="10" t="s">
        <v>553</v>
      </c>
      <c r="E5057" s="3" t="s">
        <v>71</v>
      </c>
      <c r="G5057" s="66">
        <v>24537.4</v>
      </c>
      <c r="H5057" s="4">
        <f t="shared" si="106"/>
        <v>93308.040000000008</v>
      </c>
      <c r="J5057" s="3" t="s">
        <v>5089</v>
      </c>
    </row>
    <row r="5058" spans="1:12" ht="22.5" hidden="1" customHeight="1" x14ac:dyDescent="0.25">
      <c r="A5058" s="3">
        <v>2025</v>
      </c>
      <c r="B5058" s="3" t="s">
        <v>360</v>
      </c>
      <c r="C5058" s="5">
        <v>45990</v>
      </c>
      <c r="D5058" s="10" t="s">
        <v>513</v>
      </c>
      <c r="E5058" s="3" t="s">
        <v>71</v>
      </c>
      <c r="G5058" s="66">
        <v>3455</v>
      </c>
      <c r="H5058" s="4">
        <f t="shared" si="106"/>
        <v>89853.040000000008</v>
      </c>
      <c r="J5058" s="3" t="s">
        <v>5090</v>
      </c>
    </row>
    <row r="5059" spans="1:12" ht="22.5" hidden="1" customHeight="1" x14ac:dyDescent="0.25">
      <c r="A5059" s="3">
        <v>2025</v>
      </c>
      <c r="B5059" s="3" t="s">
        <v>360</v>
      </c>
      <c r="C5059" s="5">
        <v>45990</v>
      </c>
      <c r="D5059" s="10" t="s">
        <v>547</v>
      </c>
      <c r="E5059" s="3" t="s">
        <v>71</v>
      </c>
      <c r="G5059" s="66">
        <v>388.8</v>
      </c>
      <c r="H5059" s="4">
        <f t="shared" si="106"/>
        <v>89464.24</v>
      </c>
      <c r="J5059" s="3" t="s">
        <v>5091</v>
      </c>
    </row>
    <row r="5060" spans="1:12" ht="22.5" hidden="1" customHeight="1" x14ac:dyDescent="0.25">
      <c r="A5060" s="3">
        <v>2025</v>
      </c>
      <c r="B5060" s="3" t="s">
        <v>360</v>
      </c>
      <c r="C5060" s="5">
        <v>45990</v>
      </c>
      <c r="D5060" s="10" t="s">
        <v>3746</v>
      </c>
      <c r="E5060" s="3" t="s">
        <v>99</v>
      </c>
      <c r="G5060" s="66">
        <v>3000</v>
      </c>
      <c r="H5060" s="4">
        <f t="shared" si="106"/>
        <v>86464.24</v>
      </c>
      <c r="J5060" s="3" t="s">
        <v>5092</v>
      </c>
    </row>
    <row r="5061" spans="1:12" ht="22.5" hidden="1" customHeight="1" x14ac:dyDescent="0.25">
      <c r="A5061" s="3">
        <v>2025</v>
      </c>
      <c r="B5061" s="3" t="s">
        <v>360</v>
      </c>
      <c r="C5061" s="5">
        <v>45990</v>
      </c>
      <c r="D5061" s="10" t="s">
        <v>3025</v>
      </c>
      <c r="E5061" s="3" t="s">
        <v>99</v>
      </c>
      <c r="G5061" s="66">
        <v>6000</v>
      </c>
      <c r="H5061" s="4">
        <f t="shared" si="106"/>
        <v>80464.240000000005</v>
      </c>
      <c r="J5061" s="3" t="s">
        <v>5093</v>
      </c>
    </row>
    <row r="5062" spans="1:12" ht="22.5" hidden="1" customHeight="1" x14ac:dyDescent="0.25">
      <c r="A5062" s="3">
        <v>2025</v>
      </c>
      <c r="B5062" s="3" t="s">
        <v>360</v>
      </c>
      <c r="C5062" s="5">
        <v>45990</v>
      </c>
      <c r="D5062" s="10" t="s">
        <v>285</v>
      </c>
      <c r="E5062" s="3" t="s">
        <v>99</v>
      </c>
      <c r="G5062" s="66">
        <v>2180</v>
      </c>
      <c r="H5062" s="4">
        <f t="shared" si="106"/>
        <v>78284.240000000005</v>
      </c>
      <c r="J5062" s="3" t="s">
        <v>5094</v>
      </c>
    </row>
    <row r="5063" spans="1:12" ht="22.5" hidden="1" customHeight="1" x14ac:dyDescent="0.25">
      <c r="A5063" s="3">
        <v>2025</v>
      </c>
      <c r="B5063" s="3" t="s">
        <v>360</v>
      </c>
      <c r="C5063" s="5">
        <v>45990</v>
      </c>
      <c r="D5063" s="10" t="s">
        <v>3911</v>
      </c>
      <c r="E5063" s="3" t="s">
        <v>99</v>
      </c>
      <c r="G5063" s="66">
        <v>1780</v>
      </c>
      <c r="H5063" s="4">
        <f t="shared" si="106"/>
        <v>76504.240000000005</v>
      </c>
      <c r="J5063" s="3" t="s">
        <v>5095</v>
      </c>
    </row>
    <row r="5064" spans="1:12" s="50" customFormat="1" ht="22.5" hidden="1" customHeight="1" x14ac:dyDescent="0.25">
      <c r="A5064" s="54">
        <v>2025</v>
      </c>
      <c r="B5064" s="54" t="s">
        <v>360</v>
      </c>
      <c r="C5064" s="51">
        <v>45991</v>
      </c>
      <c r="D5064" s="257" t="s">
        <v>3177</v>
      </c>
      <c r="E5064" s="54" t="s">
        <v>99</v>
      </c>
      <c r="F5064" s="52"/>
      <c r="G5064" s="258">
        <v>27052.29</v>
      </c>
      <c r="H5064" s="84">
        <f t="shared" si="106"/>
        <v>49451.950000000004</v>
      </c>
      <c r="J5064" s="54" t="s">
        <v>5096</v>
      </c>
      <c r="K5064" s="257"/>
    </row>
    <row r="5065" spans="1:12" ht="22.5" hidden="1" customHeight="1" x14ac:dyDescent="0.25">
      <c r="A5065" s="3">
        <v>2025</v>
      </c>
      <c r="B5065" s="3" t="s">
        <v>159</v>
      </c>
      <c r="C5065" s="5">
        <v>45993</v>
      </c>
      <c r="D5065" s="10" t="s">
        <v>5102</v>
      </c>
      <c r="E5065" s="3" t="s">
        <v>71</v>
      </c>
      <c r="F5065" s="88"/>
      <c r="G5065" s="124">
        <v>1200</v>
      </c>
      <c r="H5065" s="4">
        <f t="shared" ref="H5065:H5096" si="107">H5064+F5065-G5065</f>
        <v>48251.950000000004</v>
      </c>
      <c r="J5065" s="3" t="s">
        <v>5114</v>
      </c>
    </row>
    <row r="5066" spans="1:12" s="170" customFormat="1" ht="22.5" hidden="1" customHeight="1" x14ac:dyDescent="0.25">
      <c r="A5066" s="3">
        <v>2025</v>
      </c>
      <c r="B5066" s="3" t="s">
        <v>159</v>
      </c>
      <c r="C5066" s="5">
        <v>46022</v>
      </c>
      <c r="D5066" s="10" t="s">
        <v>404</v>
      </c>
      <c r="E5066" s="3" t="s">
        <v>71</v>
      </c>
      <c r="F5066" s="2"/>
      <c r="G5066" s="66">
        <v>20048.41</v>
      </c>
      <c r="H5066" s="4">
        <f t="shared" si="107"/>
        <v>28203.540000000005</v>
      </c>
      <c r="I5066" s="1"/>
      <c r="J5066" s="3" t="s">
        <v>5228</v>
      </c>
      <c r="K5066" s="10" t="s">
        <v>5227</v>
      </c>
      <c r="L5066" s="1"/>
    </row>
    <row r="5067" spans="1:12" ht="22.5" hidden="1" customHeight="1" x14ac:dyDescent="0.25">
      <c r="A5067" s="3">
        <v>2025</v>
      </c>
      <c r="B5067" s="3" t="s">
        <v>159</v>
      </c>
      <c r="C5067" s="5">
        <v>46001</v>
      </c>
      <c r="D5067" s="10" t="s">
        <v>4050</v>
      </c>
      <c r="E5067" s="3" t="s">
        <v>22</v>
      </c>
      <c r="F5067" s="2">
        <v>1000</v>
      </c>
      <c r="G5067" s="66"/>
      <c r="H5067" s="4">
        <f t="shared" si="107"/>
        <v>29203.540000000005</v>
      </c>
      <c r="J5067" s="3" t="s">
        <v>5109</v>
      </c>
    </row>
    <row r="5068" spans="1:12" ht="22.5" hidden="1" customHeight="1" x14ac:dyDescent="0.25">
      <c r="A5068" s="3">
        <v>2025</v>
      </c>
      <c r="B5068" s="3" t="s">
        <v>159</v>
      </c>
      <c r="C5068" s="5">
        <v>46021</v>
      </c>
      <c r="D5068" s="10" t="s">
        <v>5162</v>
      </c>
      <c r="E5068" s="3" t="s">
        <v>71</v>
      </c>
      <c r="G5068" s="66">
        <v>6026.4</v>
      </c>
      <c r="H5068" s="4">
        <f t="shared" si="107"/>
        <v>23177.140000000007</v>
      </c>
      <c r="J5068" s="3" t="s">
        <v>5215</v>
      </c>
    </row>
    <row r="5069" spans="1:12" ht="22.5" hidden="1" customHeight="1" x14ac:dyDescent="0.25">
      <c r="A5069" s="3">
        <v>2025</v>
      </c>
      <c r="B5069" s="3" t="s">
        <v>159</v>
      </c>
      <c r="C5069" s="5">
        <v>46013</v>
      </c>
      <c r="D5069" s="10" t="s">
        <v>5141</v>
      </c>
      <c r="E5069" s="3" t="s">
        <v>71</v>
      </c>
      <c r="G5069" s="66">
        <v>299</v>
      </c>
      <c r="H5069" s="4">
        <f t="shared" si="107"/>
        <v>22878.140000000007</v>
      </c>
      <c r="I5069" s="1" t="s">
        <v>5140</v>
      </c>
      <c r="J5069" s="3" t="s">
        <v>5159</v>
      </c>
    </row>
    <row r="5070" spans="1:12" ht="22.5" hidden="1" customHeight="1" x14ac:dyDescent="0.25">
      <c r="A5070" s="3">
        <v>2025</v>
      </c>
      <c r="B5070" s="3" t="s">
        <v>159</v>
      </c>
      <c r="C5070" s="5">
        <v>46021</v>
      </c>
      <c r="D5070" s="10" t="s">
        <v>3533</v>
      </c>
      <c r="E5070" s="3" t="s">
        <v>71</v>
      </c>
      <c r="G5070" s="66">
        <v>4000</v>
      </c>
      <c r="H5070" s="4">
        <f t="shared" si="107"/>
        <v>18878.140000000007</v>
      </c>
      <c r="J5070" s="3" t="s">
        <v>5187</v>
      </c>
    </row>
    <row r="5071" spans="1:12" ht="22.5" hidden="1" customHeight="1" x14ac:dyDescent="0.25">
      <c r="A5071" s="3">
        <v>2025</v>
      </c>
      <c r="B5071" s="3" t="s">
        <v>159</v>
      </c>
      <c r="C5071" s="5">
        <v>46009</v>
      </c>
      <c r="D5071" s="10" t="s">
        <v>47</v>
      </c>
      <c r="E5071" s="3" t="s">
        <v>99</v>
      </c>
      <c r="G5071" s="66">
        <v>43.2</v>
      </c>
      <c r="H5071" s="4">
        <f t="shared" si="107"/>
        <v>18834.940000000006</v>
      </c>
      <c r="J5071" s="3" t="s">
        <v>5152</v>
      </c>
    </row>
    <row r="5072" spans="1:12" ht="22.5" hidden="1" customHeight="1" x14ac:dyDescent="0.25">
      <c r="A5072" s="3">
        <v>2025</v>
      </c>
      <c r="B5072" s="3" t="s">
        <v>159</v>
      </c>
      <c r="C5072" s="5">
        <v>46019</v>
      </c>
      <c r="D5072" s="10" t="s">
        <v>3911</v>
      </c>
      <c r="E5072" s="3" t="s">
        <v>99</v>
      </c>
      <c r="G5072" s="66">
        <v>1780</v>
      </c>
      <c r="H5072" s="4">
        <f t="shared" si="107"/>
        <v>17054.940000000006</v>
      </c>
      <c r="J5072" s="3" t="s">
        <v>5186</v>
      </c>
    </row>
    <row r="5073" spans="1:11" ht="22.5" hidden="1" customHeight="1" x14ac:dyDescent="0.25">
      <c r="A5073" s="3">
        <v>2025</v>
      </c>
      <c r="B5073" s="3" t="s">
        <v>159</v>
      </c>
      <c r="C5073" s="5">
        <v>46021</v>
      </c>
      <c r="D5073" s="10" t="s">
        <v>352</v>
      </c>
      <c r="E5073" s="3" t="s">
        <v>71</v>
      </c>
      <c r="G5073" s="66">
        <v>3600</v>
      </c>
      <c r="H5073" s="4">
        <f t="shared" si="107"/>
        <v>13454.940000000006</v>
      </c>
      <c r="J5073" s="3" t="s">
        <v>5188</v>
      </c>
    </row>
    <row r="5074" spans="1:11" ht="22.5" hidden="1" customHeight="1" x14ac:dyDescent="0.25">
      <c r="A5074" s="3">
        <v>2025</v>
      </c>
      <c r="B5074" s="3" t="s">
        <v>159</v>
      </c>
      <c r="C5074" s="5">
        <v>46021</v>
      </c>
      <c r="D5074" s="10" t="s">
        <v>3083</v>
      </c>
      <c r="E5074" s="3" t="s">
        <v>22</v>
      </c>
      <c r="F5074" s="2">
        <v>424.04</v>
      </c>
      <c r="G5074" s="66"/>
      <c r="H5074" s="4">
        <f t="shared" si="107"/>
        <v>13878.980000000007</v>
      </c>
      <c r="I5074" s="1" t="s">
        <v>4297</v>
      </c>
      <c r="J5074" s="3" t="s">
        <v>5223</v>
      </c>
    </row>
    <row r="5075" spans="1:11" ht="22.5" hidden="1" customHeight="1" x14ac:dyDescent="0.25">
      <c r="A5075" s="3">
        <v>2025</v>
      </c>
      <c r="B5075" s="3" t="s">
        <v>159</v>
      </c>
      <c r="C5075" s="5">
        <v>46021</v>
      </c>
      <c r="D5075" s="10" t="s">
        <v>3083</v>
      </c>
      <c r="E5075" s="3" t="s">
        <v>22</v>
      </c>
      <c r="F5075" s="2">
        <v>184.63</v>
      </c>
      <c r="G5075" s="66"/>
      <c r="H5075" s="4">
        <f t="shared" si="107"/>
        <v>14063.610000000006</v>
      </c>
      <c r="I5075" s="1" t="s">
        <v>4297</v>
      </c>
      <c r="J5075" s="3" t="s">
        <v>5224</v>
      </c>
    </row>
    <row r="5076" spans="1:11" ht="22.5" hidden="1" customHeight="1" x14ac:dyDescent="0.25">
      <c r="A5076" s="3">
        <v>2025</v>
      </c>
      <c r="B5076" s="3" t="s">
        <v>159</v>
      </c>
      <c r="C5076" s="5">
        <v>46022</v>
      </c>
      <c r="D5076" s="10" t="s">
        <v>3083</v>
      </c>
      <c r="E5076" s="3" t="s">
        <v>22</v>
      </c>
      <c r="F5076" s="2">
        <v>164.33</v>
      </c>
      <c r="G5076" s="66"/>
      <c r="H5076" s="4">
        <f t="shared" si="107"/>
        <v>14227.940000000006</v>
      </c>
      <c r="I5076" s="1" t="s">
        <v>5168</v>
      </c>
      <c r="J5076" s="3" t="s">
        <v>5225</v>
      </c>
      <c r="K5076" s="10" t="s">
        <v>5182</v>
      </c>
    </row>
    <row r="5077" spans="1:11" ht="22.5" customHeight="1" x14ac:dyDescent="0.25">
      <c r="A5077" s="3">
        <v>2025</v>
      </c>
      <c r="B5077" s="3" t="s">
        <v>159</v>
      </c>
      <c r="C5077" s="5">
        <v>46015</v>
      </c>
      <c r="D5077" s="10" t="s">
        <v>5142</v>
      </c>
      <c r="E5077" s="3" t="s">
        <v>99</v>
      </c>
      <c r="F5077" s="26"/>
      <c r="G5077" s="77">
        <v>2197.5</v>
      </c>
      <c r="H5077" s="4">
        <f t="shared" si="107"/>
        <v>12030.440000000006</v>
      </c>
      <c r="I5077" s="1" t="s">
        <v>5143</v>
      </c>
      <c r="J5077" s="3" t="s">
        <v>5226</v>
      </c>
    </row>
    <row r="5078" spans="1:11" ht="22.5" hidden="1" customHeight="1" x14ac:dyDescent="0.25">
      <c r="A5078" s="3">
        <v>2025</v>
      </c>
      <c r="B5078" s="3" t="s">
        <v>159</v>
      </c>
      <c r="C5078" s="5">
        <v>46019</v>
      </c>
      <c r="D5078" s="10" t="s">
        <v>3746</v>
      </c>
      <c r="E5078" s="3" t="s">
        <v>99</v>
      </c>
      <c r="G5078" s="66">
        <v>3000</v>
      </c>
      <c r="H5078" s="4">
        <f t="shared" si="107"/>
        <v>9030.440000000006</v>
      </c>
      <c r="J5078" s="3" t="s">
        <v>5183</v>
      </c>
    </row>
    <row r="5079" spans="1:11" ht="22.5" hidden="1" customHeight="1" x14ac:dyDescent="0.25">
      <c r="A5079" s="3">
        <v>2025</v>
      </c>
      <c r="B5079" s="3" t="s">
        <v>159</v>
      </c>
      <c r="C5079" s="5">
        <v>46019</v>
      </c>
      <c r="D5079" s="10" t="s">
        <v>3025</v>
      </c>
      <c r="E5079" s="3" t="s">
        <v>99</v>
      </c>
      <c r="G5079" s="66">
        <v>6000</v>
      </c>
      <c r="H5079" s="4">
        <f t="shared" si="107"/>
        <v>3030.440000000006</v>
      </c>
      <c r="J5079" s="3" t="s">
        <v>5184</v>
      </c>
    </row>
    <row r="5080" spans="1:11" ht="22.5" hidden="1" customHeight="1" x14ac:dyDescent="0.25">
      <c r="A5080" s="3">
        <v>2025</v>
      </c>
      <c r="B5080" s="3" t="s">
        <v>159</v>
      </c>
      <c r="C5080" s="5">
        <v>46017</v>
      </c>
      <c r="D5080" s="10" t="s">
        <v>1909</v>
      </c>
      <c r="E5080" s="3" t="s">
        <v>22</v>
      </c>
      <c r="F5080" s="2">
        <v>1166</v>
      </c>
      <c r="G5080" s="66"/>
      <c r="H5080" s="4">
        <f t="shared" si="107"/>
        <v>4196.440000000006</v>
      </c>
      <c r="J5080" s="3" t="s">
        <v>5178</v>
      </c>
    </row>
    <row r="5081" spans="1:11" ht="22.5" hidden="1" customHeight="1" x14ac:dyDescent="0.25">
      <c r="A5081" s="3">
        <v>2025</v>
      </c>
      <c r="B5081" s="3" t="s">
        <v>159</v>
      </c>
      <c r="C5081" s="5">
        <v>45998</v>
      </c>
      <c r="D5081" s="10" t="s">
        <v>86</v>
      </c>
      <c r="E5081" s="3" t="s">
        <v>99</v>
      </c>
      <c r="G5081" s="66">
        <v>10597.1</v>
      </c>
      <c r="H5081" s="4">
        <f t="shared" si="107"/>
        <v>-6400.6599999999944</v>
      </c>
      <c r="J5081" s="3" t="s">
        <v>5127</v>
      </c>
    </row>
    <row r="5082" spans="1:11" ht="22.5" hidden="1" customHeight="1" x14ac:dyDescent="0.25">
      <c r="A5082" s="3">
        <v>2025</v>
      </c>
      <c r="B5082" s="3" t="s">
        <v>159</v>
      </c>
      <c r="C5082" s="5">
        <v>46022</v>
      </c>
      <c r="D5082" s="10" t="s">
        <v>77</v>
      </c>
      <c r="E5082" s="3" t="s">
        <v>71</v>
      </c>
      <c r="F5082" s="26"/>
      <c r="G5082" s="77">
        <v>5550</v>
      </c>
      <c r="H5082" s="4">
        <f t="shared" si="107"/>
        <v>-11950.659999999994</v>
      </c>
      <c r="J5082" s="3" t="s">
        <v>5189</v>
      </c>
    </row>
    <row r="5083" spans="1:11" ht="22.5" hidden="1" customHeight="1" x14ac:dyDescent="0.25">
      <c r="A5083" s="3">
        <v>2025</v>
      </c>
      <c r="B5083" s="3" t="s">
        <v>159</v>
      </c>
      <c r="C5083" s="5">
        <v>46006</v>
      </c>
      <c r="D5083" s="10" t="s">
        <v>112</v>
      </c>
      <c r="E5083" s="3" t="s">
        <v>99</v>
      </c>
      <c r="G5083" s="66">
        <v>80.599999999999994</v>
      </c>
      <c r="H5083" s="4">
        <f t="shared" si="107"/>
        <v>-12031.259999999995</v>
      </c>
      <c r="J5083" s="3" t="s">
        <v>5118</v>
      </c>
    </row>
    <row r="5084" spans="1:11" ht="22.5" hidden="1" customHeight="1" x14ac:dyDescent="0.25">
      <c r="A5084" s="3">
        <v>2025</v>
      </c>
      <c r="B5084" s="3" t="s">
        <v>159</v>
      </c>
      <c r="C5084" s="5">
        <v>46006</v>
      </c>
      <c r="D5084" s="10" t="s">
        <v>42</v>
      </c>
      <c r="E5084" s="3" t="s">
        <v>99</v>
      </c>
      <c r="G5084" s="69">
        <v>5520</v>
      </c>
      <c r="H5084" s="4">
        <f t="shared" si="107"/>
        <v>-17551.259999999995</v>
      </c>
      <c r="J5084" s="35" t="s">
        <v>5116</v>
      </c>
    </row>
    <row r="5085" spans="1:11" ht="22.5" hidden="1" customHeight="1" x14ac:dyDescent="0.25">
      <c r="A5085" s="3">
        <v>2025</v>
      </c>
      <c r="B5085" s="3" t="s">
        <v>159</v>
      </c>
      <c r="C5085" s="5">
        <v>46003</v>
      </c>
      <c r="D5085" s="10" t="s">
        <v>5105</v>
      </c>
      <c r="E5085" s="3" t="s">
        <v>22</v>
      </c>
      <c r="F5085" s="2">
        <v>16218</v>
      </c>
      <c r="G5085" s="66"/>
      <c r="H5085" s="4">
        <f t="shared" si="107"/>
        <v>-1333.2599999999948</v>
      </c>
      <c r="J5085" s="3" t="s">
        <v>5110</v>
      </c>
    </row>
    <row r="5086" spans="1:11" s="50" customFormat="1" ht="22.5" hidden="1" customHeight="1" x14ac:dyDescent="0.25">
      <c r="A5086" s="54">
        <v>2025</v>
      </c>
      <c r="B5086" s="54" t="s">
        <v>159</v>
      </c>
      <c r="C5086" s="51">
        <v>45998</v>
      </c>
      <c r="D5086" s="257" t="s">
        <v>484</v>
      </c>
      <c r="E5086" s="54" t="s">
        <v>71</v>
      </c>
      <c r="F5086" s="52"/>
      <c r="G5086" s="258">
        <v>1450</v>
      </c>
      <c r="H5086" s="84">
        <f t="shared" si="107"/>
        <v>-2783.2599999999948</v>
      </c>
      <c r="J5086" s="54" t="s">
        <v>5122</v>
      </c>
      <c r="K5086" s="257"/>
    </row>
    <row r="5087" spans="1:11" ht="22.5" hidden="1" customHeight="1" x14ac:dyDescent="0.25">
      <c r="A5087" s="3">
        <v>2025</v>
      </c>
      <c r="B5087" s="3" t="s">
        <v>159</v>
      </c>
      <c r="C5087" s="5">
        <v>46021</v>
      </c>
      <c r="D5087" s="10" t="s">
        <v>4528</v>
      </c>
      <c r="E5087" s="3" t="s">
        <v>71</v>
      </c>
      <c r="G5087" s="66">
        <v>3339.28</v>
      </c>
      <c r="H5087" s="4">
        <f t="shared" si="107"/>
        <v>-6122.5399999999954</v>
      </c>
      <c r="J5087" s="3" t="s">
        <v>5190</v>
      </c>
    </row>
    <row r="5088" spans="1:11" ht="22.5" hidden="1" customHeight="1" x14ac:dyDescent="0.25">
      <c r="A5088" s="3">
        <v>2025</v>
      </c>
      <c r="B5088" s="3" t="s">
        <v>159</v>
      </c>
      <c r="C5088" s="5">
        <v>46011</v>
      </c>
      <c r="D5088" s="10" t="s">
        <v>313</v>
      </c>
      <c r="E5088" s="3" t="s">
        <v>99</v>
      </c>
      <c r="F5088" s="2">
        <v>60000</v>
      </c>
      <c r="G5088" s="66"/>
      <c r="H5088" s="4">
        <f t="shared" si="107"/>
        <v>53877.460000000006</v>
      </c>
      <c r="J5088" s="3" t="s">
        <v>5148</v>
      </c>
    </row>
    <row r="5089" spans="1:12" ht="22.5" hidden="1" customHeight="1" x14ac:dyDescent="0.25">
      <c r="A5089" s="3">
        <v>2025</v>
      </c>
      <c r="B5089" s="3" t="s">
        <v>159</v>
      </c>
      <c r="C5089" s="5">
        <v>46015</v>
      </c>
      <c r="D5089" s="10" t="s">
        <v>313</v>
      </c>
      <c r="E5089" s="3" t="s">
        <v>99</v>
      </c>
      <c r="F5089" s="2">
        <v>50000</v>
      </c>
      <c r="G5089" s="66"/>
      <c r="H5089" s="4">
        <f t="shared" si="107"/>
        <v>103877.46</v>
      </c>
      <c r="J5089" s="3" t="s">
        <v>5149</v>
      </c>
    </row>
    <row r="5090" spans="1:12" ht="22.5" hidden="1" customHeight="1" x14ac:dyDescent="0.25">
      <c r="A5090" s="3">
        <v>2025</v>
      </c>
      <c r="B5090" s="3" t="s">
        <v>159</v>
      </c>
      <c r="C5090" s="5">
        <v>46021</v>
      </c>
      <c r="D5090" s="10" t="s">
        <v>313</v>
      </c>
      <c r="E5090" s="3" t="s">
        <v>99</v>
      </c>
      <c r="F5090" s="2">
        <v>120000</v>
      </c>
      <c r="G5090" s="66"/>
      <c r="H5090" s="4">
        <f t="shared" si="107"/>
        <v>223877.46000000002</v>
      </c>
      <c r="J5090" s="3" t="s">
        <v>5214</v>
      </c>
    </row>
    <row r="5091" spans="1:12" ht="22.5" hidden="1" customHeight="1" x14ac:dyDescent="0.25">
      <c r="A5091" s="3">
        <v>2025</v>
      </c>
      <c r="B5091" s="3" t="s">
        <v>159</v>
      </c>
      <c r="C5091" s="5">
        <v>46021</v>
      </c>
      <c r="D5091" s="10" t="s">
        <v>562</v>
      </c>
      <c r="E5091" s="3" t="s">
        <v>71</v>
      </c>
      <c r="G5091" s="66">
        <v>330.65</v>
      </c>
      <c r="H5091" s="4">
        <f t="shared" si="107"/>
        <v>223546.81000000003</v>
      </c>
      <c r="J5091" s="3" t="s">
        <v>5191</v>
      </c>
    </row>
    <row r="5092" spans="1:12" ht="22.5" hidden="1" customHeight="1" x14ac:dyDescent="0.25">
      <c r="A5092" s="3">
        <v>2025</v>
      </c>
      <c r="B5092" s="3" t="s">
        <v>159</v>
      </c>
      <c r="C5092" s="5">
        <v>46021</v>
      </c>
      <c r="D5092" s="10" t="s">
        <v>5166</v>
      </c>
      <c r="E5092" s="3" t="s">
        <v>71</v>
      </c>
      <c r="G5092" s="66">
        <v>3200</v>
      </c>
      <c r="H5092" s="4">
        <f t="shared" si="107"/>
        <v>220346.81000000003</v>
      </c>
      <c r="J5092" s="3" t="s">
        <v>5192</v>
      </c>
    </row>
    <row r="5093" spans="1:12" ht="22.5" hidden="1" customHeight="1" x14ac:dyDescent="0.25">
      <c r="A5093" s="3">
        <v>2025</v>
      </c>
      <c r="B5093" s="3" t="s">
        <v>159</v>
      </c>
      <c r="C5093" s="5">
        <v>46020</v>
      </c>
      <c r="D5093" s="10" t="s">
        <v>5160</v>
      </c>
      <c r="E5093" s="3" t="s">
        <v>71</v>
      </c>
      <c r="G5093" s="66">
        <v>13157.55</v>
      </c>
      <c r="H5093" s="4">
        <f t="shared" si="107"/>
        <v>207189.26000000004</v>
      </c>
      <c r="J5093" s="3" t="s">
        <v>5193</v>
      </c>
    </row>
    <row r="5094" spans="1:12" s="170" customFormat="1" ht="22.5" hidden="1" customHeight="1" x14ac:dyDescent="0.25">
      <c r="A5094" s="226">
        <v>2025</v>
      </c>
      <c r="B5094" s="226" t="s">
        <v>159</v>
      </c>
      <c r="C5094" s="227">
        <v>46021</v>
      </c>
      <c r="D5094" s="228" t="s">
        <v>3193</v>
      </c>
      <c r="E5094" s="226" t="s">
        <v>71</v>
      </c>
      <c r="F5094" s="229"/>
      <c r="G5094" s="270">
        <v>1265</v>
      </c>
      <c r="H5094" s="4">
        <f t="shared" si="107"/>
        <v>205924.26000000004</v>
      </c>
      <c r="I5094" s="1"/>
      <c r="J5094" s="226" t="s">
        <v>5265</v>
      </c>
      <c r="K5094" s="228"/>
    </row>
    <row r="5095" spans="1:12" ht="22.5" hidden="1" customHeight="1" x14ac:dyDescent="0.25">
      <c r="A5095" s="3">
        <v>2025</v>
      </c>
      <c r="B5095" s="3" t="s">
        <v>159</v>
      </c>
      <c r="C5095" s="5">
        <v>46020</v>
      </c>
      <c r="D5095" s="10" t="s">
        <v>4685</v>
      </c>
      <c r="E5095" s="3" t="s">
        <v>22</v>
      </c>
      <c r="F5095" s="2">
        <v>1382.6</v>
      </c>
      <c r="G5095" s="66"/>
      <c r="H5095" s="4">
        <f t="shared" si="107"/>
        <v>207306.86000000004</v>
      </c>
      <c r="J5095" s="3" t="s">
        <v>5181</v>
      </c>
    </row>
    <row r="5096" spans="1:12" ht="22.5" hidden="1" customHeight="1" x14ac:dyDescent="0.25">
      <c r="A5096" s="3">
        <v>2025</v>
      </c>
      <c r="B5096" s="3" t="s">
        <v>159</v>
      </c>
      <c r="C5096" s="5">
        <v>46021</v>
      </c>
      <c r="D5096" s="10" t="s">
        <v>5163</v>
      </c>
      <c r="E5096" s="3" t="s">
        <v>71</v>
      </c>
      <c r="G5096" s="66">
        <v>669.6</v>
      </c>
      <c r="H5096" s="4">
        <f t="shared" si="107"/>
        <v>206637.26000000004</v>
      </c>
      <c r="J5096" s="3" t="s">
        <v>5212</v>
      </c>
    </row>
    <row r="5097" spans="1:12" ht="22.5" hidden="1" customHeight="1" x14ac:dyDescent="0.25">
      <c r="A5097" s="3">
        <v>2025</v>
      </c>
      <c r="B5097" s="3" t="s">
        <v>159</v>
      </c>
      <c r="C5097" s="5">
        <v>46021</v>
      </c>
      <c r="D5097" s="10" t="s">
        <v>5164</v>
      </c>
      <c r="E5097" s="3" t="s">
        <v>71</v>
      </c>
      <c r="G5097" s="66">
        <v>1873.57</v>
      </c>
      <c r="H5097" s="4">
        <f t="shared" ref="H5097:H5128" si="108">H5096+F5097-G5097</f>
        <v>204763.69000000003</v>
      </c>
      <c r="J5097" s="3" t="s">
        <v>5213</v>
      </c>
    </row>
    <row r="5098" spans="1:12" s="170" customFormat="1" ht="22.5" hidden="1" customHeight="1" x14ac:dyDescent="0.25">
      <c r="A5098" s="3">
        <v>2025</v>
      </c>
      <c r="B5098" s="3" t="s">
        <v>159</v>
      </c>
      <c r="C5098" s="5">
        <v>46017</v>
      </c>
      <c r="D5098" s="10" t="s">
        <v>359</v>
      </c>
      <c r="E5098" s="3" t="s">
        <v>22</v>
      </c>
      <c r="F5098" s="2">
        <v>450</v>
      </c>
      <c r="G5098" s="66"/>
      <c r="H5098" s="4">
        <f t="shared" si="108"/>
        <v>205213.69000000003</v>
      </c>
      <c r="I5098" s="1"/>
      <c r="J5098" s="3" t="s">
        <v>5180</v>
      </c>
      <c r="K5098" s="10"/>
      <c r="L5098" s="1"/>
    </row>
    <row r="5099" spans="1:12" ht="22.5" hidden="1" customHeight="1" x14ac:dyDescent="0.25">
      <c r="A5099" s="3">
        <v>2025</v>
      </c>
      <c r="B5099" s="3" t="s">
        <v>159</v>
      </c>
      <c r="C5099" s="5">
        <v>46021</v>
      </c>
      <c r="D5099" s="10" t="s">
        <v>5165</v>
      </c>
      <c r="E5099" s="3" t="s">
        <v>71</v>
      </c>
      <c r="G5099" s="66">
        <v>4644.74</v>
      </c>
      <c r="H5099" s="4">
        <f t="shared" si="108"/>
        <v>200568.95000000004</v>
      </c>
      <c r="J5099" s="3" t="s">
        <v>5194</v>
      </c>
      <c r="K5099" s="10" t="s">
        <v>5195</v>
      </c>
    </row>
    <row r="5100" spans="1:12" s="50" customFormat="1" ht="22.5" hidden="1" customHeight="1" x14ac:dyDescent="0.25">
      <c r="A5100" s="54">
        <v>2025</v>
      </c>
      <c r="B5100" s="54" t="s">
        <v>159</v>
      </c>
      <c r="C5100" s="51">
        <v>46021</v>
      </c>
      <c r="D5100" s="257" t="s">
        <v>1842</v>
      </c>
      <c r="E5100" s="54" t="s">
        <v>71</v>
      </c>
      <c r="F5100" s="52"/>
      <c r="G5100" s="258">
        <v>2219.9299999999998</v>
      </c>
      <c r="H5100" s="84">
        <f t="shared" si="108"/>
        <v>198349.02000000005</v>
      </c>
      <c r="J5100" s="54" t="s">
        <v>5196</v>
      </c>
      <c r="K5100" s="257"/>
    </row>
    <row r="5101" spans="1:12" ht="22.5" hidden="1" customHeight="1" x14ac:dyDescent="0.25">
      <c r="A5101" s="3">
        <v>2025</v>
      </c>
      <c r="B5101" s="3" t="s">
        <v>159</v>
      </c>
      <c r="C5101" s="5">
        <v>45998</v>
      </c>
      <c r="D5101" s="10" t="s">
        <v>3711</v>
      </c>
      <c r="E5101" s="3" t="s">
        <v>71</v>
      </c>
      <c r="G5101" s="66">
        <v>29052.57</v>
      </c>
      <c r="H5101" s="4">
        <f t="shared" si="108"/>
        <v>169296.45000000004</v>
      </c>
      <c r="J5101" s="3" t="s">
        <v>5124</v>
      </c>
    </row>
    <row r="5102" spans="1:12" ht="22.5" hidden="1" customHeight="1" x14ac:dyDescent="0.25">
      <c r="A5102" s="3">
        <v>2025</v>
      </c>
      <c r="B5102" s="3" t="s">
        <v>159</v>
      </c>
      <c r="C5102" s="5">
        <v>45998</v>
      </c>
      <c r="D5102" s="10" t="s">
        <v>4840</v>
      </c>
      <c r="E5102" s="3" t="s">
        <v>71</v>
      </c>
      <c r="G5102" s="66">
        <v>8456.14</v>
      </c>
      <c r="H5102" s="4">
        <f t="shared" si="108"/>
        <v>160840.31000000006</v>
      </c>
      <c r="J5102" s="3" t="s">
        <v>5126</v>
      </c>
    </row>
    <row r="5103" spans="1:12" ht="22.5" hidden="1" customHeight="1" x14ac:dyDescent="0.25">
      <c r="A5103" s="3">
        <v>2025</v>
      </c>
      <c r="B5103" s="3" t="s">
        <v>159</v>
      </c>
      <c r="C5103" s="5">
        <v>46011</v>
      </c>
      <c r="D5103" s="10" t="s">
        <v>4840</v>
      </c>
      <c r="E5103" s="3" t="s">
        <v>71</v>
      </c>
      <c r="G5103" s="66">
        <v>8801</v>
      </c>
      <c r="H5103" s="4">
        <f t="shared" si="108"/>
        <v>152039.31000000006</v>
      </c>
      <c r="J5103" s="3" t="s">
        <v>5157</v>
      </c>
    </row>
    <row r="5104" spans="1:12" ht="22.5" hidden="1" customHeight="1" x14ac:dyDescent="0.25">
      <c r="A5104" s="3">
        <v>2025</v>
      </c>
      <c r="B5104" s="3" t="s">
        <v>159</v>
      </c>
      <c r="C5104" s="5">
        <v>46006</v>
      </c>
      <c r="D5104" s="10" t="s">
        <v>35</v>
      </c>
      <c r="E5104" s="3" t="s">
        <v>99</v>
      </c>
      <c r="F5104" s="26"/>
      <c r="G5104" s="77">
        <v>216</v>
      </c>
      <c r="H5104" s="4">
        <f t="shared" si="108"/>
        <v>151823.31000000006</v>
      </c>
      <c r="J5104" s="3" t="s">
        <v>5119</v>
      </c>
    </row>
    <row r="5105" spans="1:10" ht="22.5" hidden="1" customHeight="1" x14ac:dyDescent="0.25">
      <c r="A5105" s="3">
        <v>2025</v>
      </c>
      <c r="B5105" s="3" t="s">
        <v>159</v>
      </c>
      <c r="C5105" s="5">
        <v>46022</v>
      </c>
      <c r="D5105" s="10" t="s">
        <v>35</v>
      </c>
      <c r="E5105" s="3" t="s">
        <v>99</v>
      </c>
      <c r="G5105" s="66">
        <v>796.35</v>
      </c>
      <c r="H5105" s="4">
        <f t="shared" si="108"/>
        <v>151026.96000000005</v>
      </c>
      <c r="J5105" s="3" t="s">
        <v>5197</v>
      </c>
    </row>
    <row r="5106" spans="1:10" ht="22.5" hidden="1" customHeight="1" x14ac:dyDescent="0.25">
      <c r="A5106" s="3">
        <v>2025</v>
      </c>
      <c r="B5106" s="3" t="s">
        <v>159</v>
      </c>
      <c r="C5106" s="5">
        <v>46007</v>
      </c>
      <c r="D5106" s="10" t="s">
        <v>3519</v>
      </c>
      <c r="E5106" s="3" t="s">
        <v>71</v>
      </c>
      <c r="G5106" s="66">
        <v>520</v>
      </c>
      <c r="H5106" s="4">
        <f t="shared" si="108"/>
        <v>150506.96000000005</v>
      </c>
      <c r="J5106" s="3" t="s">
        <v>5151</v>
      </c>
    </row>
    <row r="5107" spans="1:10" ht="22.5" hidden="1" customHeight="1" x14ac:dyDescent="0.25">
      <c r="A5107" s="3">
        <v>2025</v>
      </c>
      <c r="B5107" s="3" t="s">
        <v>159</v>
      </c>
      <c r="C5107" s="5">
        <v>46011</v>
      </c>
      <c r="D5107" s="10" t="s">
        <v>3519</v>
      </c>
      <c r="E5107" s="3" t="s">
        <v>71</v>
      </c>
      <c r="G5107" s="66">
        <v>380</v>
      </c>
      <c r="H5107" s="4">
        <f t="shared" si="108"/>
        <v>150126.96000000005</v>
      </c>
      <c r="J5107" s="3" t="s">
        <v>5158</v>
      </c>
    </row>
    <row r="5108" spans="1:10" ht="22.5" hidden="1" customHeight="1" x14ac:dyDescent="0.25">
      <c r="A5108" s="3">
        <v>2025</v>
      </c>
      <c r="B5108" s="3" t="s">
        <v>159</v>
      </c>
      <c r="C5108" s="5">
        <v>45998</v>
      </c>
      <c r="D5108" s="10" t="s">
        <v>4988</v>
      </c>
      <c r="E5108" s="3" t="s">
        <v>71</v>
      </c>
      <c r="G5108" s="66">
        <v>3300</v>
      </c>
      <c r="H5108" s="4">
        <f t="shared" si="108"/>
        <v>146826.96000000005</v>
      </c>
      <c r="J5108" s="3" t="s">
        <v>5123</v>
      </c>
    </row>
    <row r="5109" spans="1:10" ht="22.5" hidden="1" customHeight="1" x14ac:dyDescent="0.25">
      <c r="A5109" s="3">
        <v>2025</v>
      </c>
      <c r="B5109" s="3" t="s">
        <v>159</v>
      </c>
      <c r="C5109" s="5">
        <v>46021</v>
      </c>
      <c r="D5109" s="10" t="s">
        <v>97</v>
      </c>
      <c r="E5109" s="3" t="s">
        <v>71</v>
      </c>
      <c r="G5109" s="66">
        <v>3324.92</v>
      </c>
      <c r="H5109" s="4">
        <f t="shared" si="108"/>
        <v>143502.04000000004</v>
      </c>
      <c r="J5109" s="3" t="s">
        <v>5198</v>
      </c>
    </row>
    <row r="5110" spans="1:10" ht="22.5" hidden="1" customHeight="1" x14ac:dyDescent="0.25">
      <c r="A5110" s="3">
        <v>2025</v>
      </c>
      <c r="B5110" s="3" t="s">
        <v>159</v>
      </c>
      <c r="C5110" s="5">
        <v>46021</v>
      </c>
      <c r="D5110" s="10" t="s">
        <v>479</v>
      </c>
      <c r="E5110" s="3" t="s">
        <v>71</v>
      </c>
      <c r="G5110" s="66">
        <v>1081.92</v>
      </c>
      <c r="H5110" s="4">
        <f t="shared" si="108"/>
        <v>142420.12000000002</v>
      </c>
      <c r="J5110" s="3" t="s">
        <v>5199</v>
      </c>
    </row>
    <row r="5111" spans="1:10" ht="22.5" hidden="1" customHeight="1" x14ac:dyDescent="0.25">
      <c r="A5111" s="3">
        <v>2025</v>
      </c>
      <c r="B5111" s="3" t="s">
        <v>159</v>
      </c>
      <c r="C5111" s="5">
        <v>45993</v>
      </c>
      <c r="D5111" s="10" t="s">
        <v>3229</v>
      </c>
      <c r="E5111" s="3" t="s">
        <v>22</v>
      </c>
      <c r="F5111" s="2">
        <v>8285.73</v>
      </c>
      <c r="G5111" s="66"/>
      <c r="H5111" s="4">
        <f t="shared" si="108"/>
        <v>150705.85000000003</v>
      </c>
      <c r="J5111" s="3" t="s">
        <v>5107</v>
      </c>
    </row>
    <row r="5112" spans="1:10" ht="22.5" hidden="1" customHeight="1" x14ac:dyDescent="0.25">
      <c r="A5112" s="3">
        <v>2025</v>
      </c>
      <c r="B5112" s="3" t="s">
        <v>159</v>
      </c>
      <c r="C5112" s="5">
        <v>46020</v>
      </c>
      <c r="D5112" s="10" t="s">
        <v>3229</v>
      </c>
      <c r="E5112" s="3" t="s">
        <v>22</v>
      </c>
      <c r="F5112" s="2">
        <v>7693.56</v>
      </c>
      <c r="G5112" s="66"/>
      <c r="H5112" s="4">
        <f t="shared" si="108"/>
        <v>158399.41000000003</v>
      </c>
      <c r="J5112" s="3" t="s">
        <v>5222</v>
      </c>
    </row>
    <row r="5113" spans="1:10" ht="22.5" hidden="1" customHeight="1" x14ac:dyDescent="0.25">
      <c r="A5113" s="3">
        <v>2025</v>
      </c>
      <c r="B5113" s="3" t="s">
        <v>159</v>
      </c>
      <c r="C5113" s="5">
        <v>45998</v>
      </c>
      <c r="D5113" s="10" t="s">
        <v>4549</v>
      </c>
      <c r="E5113" s="3" t="s">
        <v>71</v>
      </c>
      <c r="G5113" s="66">
        <v>1200</v>
      </c>
      <c r="H5113" s="4">
        <f t="shared" si="108"/>
        <v>157199.41000000003</v>
      </c>
      <c r="J5113" s="3" t="s">
        <v>5125</v>
      </c>
    </row>
    <row r="5114" spans="1:10" ht="22.5" hidden="1" customHeight="1" x14ac:dyDescent="0.25">
      <c r="A5114" s="3">
        <v>2025</v>
      </c>
      <c r="B5114" s="3" t="s">
        <v>159</v>
      </c>
      <c r="C5114" s="5">
        <v>46020</v>
      </c>
      <c r="D5114" s="10" t="s">
        <v>405</v>
      </c>
      <c r="E5114" s="3" t="s">
        <v>71</v>
      </c>
      <c r="G5114" s="66">
        <v>26025.69</v>
      </c>
      <c r="H5114" s="4">
        <f t="shared" si="108"/>
        <v>131173.72000000003</v>
      </c>
      <c r="J5114" s="3" t="s">
        <v>5200</v>
      </c>
    </row>
    <row r="5115" spans="1:10" ht="22.5" hidden="1" customHeight="1" x14ac:dyDescent="0.25">
      <c r="A5115" s="3">
        <v>2025</v>
      </c>
      <c r="B5115" s="3" t="s">
        <v>159</v>
      </c>
      <c r="C5115" s="5">
        <v>45993</v>
      </c>
      <c r="D5115" s="10" t="s">
        <v>615</v>
      </c>
      <c r="E5115" s="3" t="s">
        <v>99</v>
      </c>
      <c r="G5115" s="66">
        <v>600</v>
      </c>
      <c r="H5115" s="4">
        <f t="shared" si="108"/>
        <v>130573.72000000003</v>
      </c>
      <c r="J5115" s="3" t="s">
        <v>5244</v>
      </c>
    </row>
    <row r="5116" spans="1:10" ht="22.5" hidden="1" customHeight="1" x14ac:dyDescent="0.25">
      <c r="A5116" s="3">
        <v>2025</v>
      </c>
      <c r="B5116" s="3" t="s">
        <v>159</v>
      </c>
      <c r="C5116" s="5">
        <v>46020</v>
      </c>
      <c r="D5116" s="10" t="s">
        <v>5161</v>
      </c>
      <c r="E5116" s="3" t="s">
        <v>71</v>
      </c>
      <c r="G5116" s="66">
        <v>800</v>
      </c>
      <c r="H5116" s="4">
        <f t="shared" si="108"/>
        <v>129773.72000000003</v>
      </c>
      <c r="J5116" s="3" t="s">
        <v>5201</v>
      </c>
    </row>
    <row r="5117" spans="1:10" ht="22.5" hidden="1" customHeight="1" x14ac:dyDescent="0.25">
      <c r="A5117" s="3">
        <v>2025</v>
      </c>
      <c r="B5117" s="3" t="s">
        <v>159</v>
      </c>
      <c r="C5117" s="5">
        <v>45998</v>
      </c>
      <c r="D5117" s="10" t="s">
        <v>323</v>
      </c>
      <c r="E5117" s="3" t="s">
        <v>99</v>
      </c>
      <c r="G5117" s="66">
        <v>5000</v>
      </c>
      <c r="H5117" s="4">
        <f t="shared" si="108"/>
        <v>124773.72000000003</v>
      </c>
      <c r="J5117" s="3" t="s">
        <v>5115</v>
      </c>
    </row>
    <row r="5118" spans="1:10" ht="22.5" hidden="1" customHeight="1" x14ac:dyDescent="0.25">
      <c r="A5118" s="3">
        <v>2025</v>
      </c>
      <c r="B5118" s="3" t="s">
        <v>159</v>
      </c>
      <c r="C5118" s="5">
        <v>46006</v>
      </c>
      <c r="D5118" s="10" t="s">
        <v>323</v>
      </c>
      <c r="E5118" s="3" t="s">
        <v>99</v>
      </c>
      <c r="G5118" s="66">
        <v>5000</v>
      </c>
      <c r="H5118" s="4">
        <f t="shared" si="108"/>
        <v>119773.72000000003</v>
      </c>
      <c r="J5118" s="3" t="s">
        <v>5150</v>
      </c>
    </row>
    <row r="5119" spans="1:10" ht="22.5" hidden="1" customHeight="1" x14ac:dyDescent="0.25">
      <c r="A5119" s="3">
        <v>2025</v>
      </c>
      <c r="B5119" s="3" t="s">
        <v>159</v>
      </c>
      <c r="C5119" s="5">
        <v>45996</v>
      </c>
      <c r="D5119" s="10" t="s">
        <v>5103</v>
      </c>
      <c r="E5119" s="3" t="s">
        <v>99</v>
      </c>
      <c r="F5119" s="2">
        <v>43.2</v>
      </c>
      <c r="G5119" s="66"/>
      <c r="H5119" s="4">
        <f t="shared" si="108"/>
        <v>119816.92000000003</v>
      </c>
      <c r="I5119" s="36" t="s">
        <v>5104</v>
      </c>
      <c r="J5119" s="3" t="s">
        <v>5111</v>
      </c>
    </row>
    <row r="5120" spans="1:10" ht="22.5" hidden="1" customHeight="1" x14ac:dyDescent="0.25">
      <c r="A5120" s="3">
        <v>2025</v>
      </c>
      <c r="B5120" s="3" t="s">
        <v>159</v>
      </c>
      <c r="C5120" s="5">
        <v>45996</v>
      </c>
      <c r="D5120" s="10" t="s">
        <v>5103</v>
      </c>
      <c r="E5120" s="3" t="s">
        <v>99</v>
      </c>
      <c r="F5120" s="2">
        <v>43.2</v>
      </c>
      <c r="G5120" s="66"/>
      <c r="H5120" s="4">
        <f t="shared" si="108"/>
        <v>119860.12000000002</v>
      </c>
      <c r="I5120" s="36" t="s">
        <v>5104</v>
      </c>
      <c r="J5120" s="3" t="s">
        <v>5112</v>
      </c>
    </row>
    <row r="5121" spans="1:10" ht="22.5" hidden="1" customHeight="1" x14ac:dyDescent="0.25">
      <c r="A5121" s="3">
        <v>2025</v>
      </c>
      <c r="B5121" s="3" t="s">
        <v>159</v>
      </c>
      <c r="C5121" s="5">
        <v>46020</v>
      </c>
      <c r="D5121" s="10" t="s">
        <v>5167</v>
      </c>
      <c r="E5121" s="3" t="s">
        <v>71</v>
      </c>
      <c r="G5121" s="66">
        <v>1050</v>
      </c>
      <c r="H5121" s="4">
        <f t="shared" si="108"/>
        <v>118810.12000000002</v>
      </c>
      <c r="J5121" s="3" t="s">
        <v>5202</v>
      </c>
    </row>
    <row r="5122" spans="1:10" ht="22.5" hidden="1" customHeight="1" x14ac:dyDescent="0.25">
      <c r="A5122" s="3">
        <v>2025</v>
      </c>
      <c r="B5122" s="3" t="s">
        <v>159</v>
      </c>
      <c r="C5122" s="5">
        <v>46020</v>
      </c>
      <c r="D5122" s="10" t="s">
        <v>610</v>
      </c>
      <c r="E5122" s="3" t="s">
        <v>71</v>
      </c>
      <c r="G5122" s="66">
        <v>23430</v>
      </c>
      <c r="H5122" s="4">
        <f t="shared" si="108"/>
        <v>95380.120000000024</v>
      </c>
      <c r="J5122" s="3" t="s">
        <v>5203</v>
      </c>
    </row>
    <row r="5123" spans="1:10" ht="22.5" hidden="1" customHeight="1" x14ac:dyDescent="0.25">
      <c r="A5123" s="3">
        <v>2025</v>
      </c>
      <c r="B5123" s="3" t="s">
        <v>159</v>
      </c>
      <c r="C5123" s="5">
        <v>46011</v>
      </c>
      <c r="D5123" s="10" t="s">
        <v>1211</v>
      </c>
      <c r="E5123" s="3" t="s">
        <v>71</v>
      </c>
      <c r="G5123" s="66">
        <v>34046.239999999998</v>
      </c>
      <c r="H5123" s="4">
        <f t="shared" si="108"/>
        <v>61333.880000000026</v>
      </c>
      <c r="J5123" s="3" t="s">
        <v>5156</v>
      </c>
    </row>
    <row r="5124" spans="1:10" ht="22.5" hidden="1" customHeight="1" x14ac:dyDescent="0.25">
      <c r="A5124" s="3">
        <v>2025</v>
      </c>
      <c r="B5124" s="3" t="s">
        <v>159</v>
      </c>
      <c r="C5124" s="5">
        <v>46021</v>
      </c>
      <c r="D5124" s="10" t="s">
        <v>462</v>
      </c>
      <c r="E5124" s="3" t="s">
        <v>71</v>
      </c>
      <c r="G5124" s="66">
        <v>9600</v>
      </c>
      <c r="H5124" s="4">
        <f t="shared" si="108"/>
        <v>51733.880000000026</v>
      </c>
      <c r="J5124" s="3" t="s">
        <v>5204</v>
      </c>
    </row>
    <row r="5125" spans="1:10" ht="22.5" hidden="1" customHeight="1" x14ac:dyDescent="0.25">
      <c r="A5125" s="3">
        <v>2025</v>
      </c>
      <c r="B5125" s="3" t="s">
        <v>159</v>
      </c>
      <c r="C5125" s="5">
        <v>46006</v>
      </c>
      <c r="D5125" s="10" t="s">
        <v>30</v>
      </c>
      <c r="E5125" s="3" t="s">
        <v>99</v>
      </c>
      <c r="G5125" s="66">
        <v>484</v>
      </c>
      <c r="H5125" s="4">
        <f t="shared" si="108"/>
        <v>51249.880000000026</v>
      </c>
      <c r="J5125" s="3" t="s">
        <v>5117</v>
      </c>
    </row>
    <row r="5126" spans="1:10" ht="22.5" hidden="1" customHeight="1" x14ac:dyDescent="0.25">
      <c r="A5126" s="3">
        <v>2025</v>
      </c>
      <c r="B5126" s="3" t="s">
        <v>159</v>
      </c>
      <c r="C5126" s="5">
        <v>46019</v>
      </c>
      <c r="D5126" s="10" t="s">
        <v>285</v>
      </c>
      <c r="E5126" s="3" t="s">
        <v>99</v>
      </c>
      <c r="G5126" s="66">
        <v>2180</v>
      </c>
      <c r="H5126" s="4">
        <f t="shared" si="108"/>
        <v>49069.880000000026</v>
      </c>
      <c r="J5126" s="3" t="s">
        <v>5185</v>
      </c>
    </row>
    <row r="5127" spans="1:10" ht="22.5" hidden="1" customHeight="1" x14ac:dyDescent="0.25">
      <c r="A5127" s="3">
        <v>2025</v>
      </c>
      <c r="B5127" s="3" t="s">
        <v>159</v>
      </c>
      <c r="C5127" s="5">
        <v>45996</v>
      </c>
      <c r="D5127" s="10" t="s">
        <v>2948</v>
      </c>
      <c r="E5127" s="3" t="s">
        <v>22</v>
      </c>
      <c r="F5127" s="2">
        <v>20900</v>
      </c>
      <c r="G5127" s="66"/>
      <c r="H5127" s="4">
        <f t="shared" si="108"/>
        <v>69969.880000000034</v>
      </c>
      <c r="J5127" s="3" t="s">
        <v>5108</v>
      </c>
    </row>
    <row r="5128" spans="1:10" ht="22.5" hidden="1" customHeight="1" x14ac:dyDescent="0.25">
      <c r="A5128" s="3">
        <v>2025</v>
      </c>
      <c r="B5128" s="3" t="s">
        <v>159</v>
      </c>
      <c r="C5128" s="5">
        <v>45993</v>
      </c>
      <c r="D5128" s="10" t="s">
        <v>376</v>
      </c>
      <c r="E5128" s="3" t="s">
        <v>71</v>
      </c>
      <c r="G5128" s="66">
        <v>1500</v>
      </c>
      <c r="H5128" s="4">
        <f t="shared" si="108"/>
        <v>68469.880000000034</v>
      </c>
      <c r="J5128" s="3" t="s">
        <v>5113</v>
      </c>
    </row>
    <row r="5129" spans="1:10" ht="22.5" hidden="1" customHeight="1" x14ac:dyDescent="0.25">
      <c r="A5129" s="3">
        <v>2025</v>
      </c>
      <c r="B5129" s="3" t="s">
        <v>159</v>
      </c>
      <c r="C5129" s="5">
        <v>46020</v>
      </c>
      <c r="D5129" s="10" t="s">
        <v>453</v>
      </c>
      <c r="E5129" s="3" t="s">
        <v>71</v>
      </c>
      <c r="G5129" s="66">
        <v>5030</v>
      </c>
      <c r="H5129" s="4">
        <f t="shared" ref="H5129:H5143" si="109">H5128+F5129-G5129</f>
        <v>63439.880000000034</v>
      </c>
      <c r="J5129" s="3" t="s">
        <v>5205</v>
      </c>
    </row>
    <row r="5130" spans="1:10" ht="22.5" hidden="1" customHeight="1" x14ac:dyDescent="0.25">
      <c r="A5130" s="3">
        <v>2025</v>
      </c>
      <c r="B5130" s="3" t="s">
        <v>159</v>
      </c>
      <c r="C5130" s="5">
        <v>46010</v>
      </c>
      <c r="D5130" s="10" t="s">
        <v>5139</v>
      </c>
      <c r="E5130" s="3" t="s">
        <v>22</v>
      </c>
      <c r="F5130" s="2">
        <v>6000</v>
      </c>
      <c r="G5130" s="66"/>
      <c r="H5130" s="4">
        <f t="shared" si="109"/>
        <v>69439.880000000034</v>
      </c>
      <c r="J5130" s="3" t="s">
        <v>5155</v>
      </c>
    </row>
    <row r="5131" spans="1:10" ht="22.5" hidden="1" customHeight="1" x14ac:dyDescent="0.25">
      <c r="A5131" s="3">
        <v>2025</v>
      </c>
      <c r="B5131" s="3" t="s">
        <v>159</v>
      </c>
      <c r="C5131" s="5">
        <v>46020</v>
      </c>
      <c r="D5131" s="10" t="s">
        <v>5139</v>
      </c>
      <c r="E5131" s="3" t="s">
        <v>22</v>
      </c>
      <c r="F5131" s="2">
        <v>9800</v>
      </c>
      <c r="G5131" s="66"/>
      <c r="H5131" s="4">
        <f t="shared" si="109"/>
        <v>79239.880000000034</v>
      </c>
      <c r="J5131" s="3" t="s">
        <v>5211</v>
      </c>
    </row>
    <row r="5132" spans="1:10" ht="22.5" hidden="1" customHeight="1" x14ac:dyDescent="0.25">
      <c r="A5132" s="3">
        <v>2025</v>
      </c>
      <c r="B5132" s="3" t="s">
        <v>159</v>
      </c>
      <c r="C5132" s="5">
        <v>46021</v>
      </c>
      <c r="D5132" s="10" t="s">
        <v>553</v>
      </c>
      <c r="E5132" s="3" t="s">
        <v>71</v>
      </c>
      <c r="G5132" s="66">
        <v>450</v>
      </c>
      <c r="H5132" s="4">
        <f t="shared" si="109"/>
        <v>78789.880000000034</v>
      </c>
      <c r="J5132" s="3" t="s">
        <v>5205</v>
      </c>
    </row>
    <row r="5133" spans="1:10" ht="22.5" hidden="1" customHeight="1" x14ac:dyDescent="0.25">
      <c r="A5133" s="3">
        <v>2025</v>
      </c>
      <c r="B5133" s="3" t="s">
        <v>159</v>
      </c>
      <c r="C5133" s="5">
        <v>46021</v>
      </c>
      <c r="D5133" s="10" t="s">
        <v>553</v>
      </c>
      <c r="E5133" s="3" t="s">
        <v>71</v>
      </c>
      <c r="G5133" s="66">
        <v>21263.9</v>
      </c>
      <c r="H5133" s="4">
        <f t="shared" si="109"/>
        <v>57525.980000000032</v>
      </c>
      <c r="J5133" s="3" t="s">
        <v>5206</v>
      </c>
    </row>
    <row r="5134" spans="1:10" ht="22.5" customHeight="1" x14ac:dyDescent="0.25">
      <c r="A5134" s="3">
        <v>2025</v>
      </c>
      <c r="B5134" s="3" t="s">
        <v>159</v>
      </c>
      <c r="C5134" s="5">
        <v>45998</v>
      </c>
      <c r="D5134" s="10" t="s">
        <v>151</v>
      </c>
      <c r="E5134" s="3" t="s">
        <v>71</v>
      </c>
      <c r="G5134" s="66">
        <v>1240</v>
      </c>
      <c r="H5134" s="4">
        <f t="shared" si="109"/>
        <v>56285.980000000032</v>
      </c>
      <c r="J5134" s="3" t="s">
        <v>5121</v>
      </c>
    </row>
    <row r="5135" spans="1:10" ht="22.5" customHeight="1" x14ac:dyDescent="0.25">
      <c r="A5135" s="3">
        <v>2025</v>
      </c>
      <c r="B5135" s="3" t="s">
        <v>159</v>
      </c>
      <c r="C5135" s="5">
        <v>46009</v>
      </c>
      <c r="D5135" s="10" t="s">
        <v>151</v>
      </c>
      <c r="E5135" s="3" t="s">
        <v>22</v>
      </c>
      <c r="F5135" s="2">
        <v>12250</v>
      </c>
      <c r="G5135" s="66"/>
      <c r="H5135" s="4">
        <f t="shared" si="109"/>
        <v>68535.98000000004</v>
      </c>
      <c r="J5135" s="3" t="s">
        <v>5153</v>
      </c>
    </row>
    <row r="5136" spans="1:10" ht="22.5" hidden="1" customHeight="1" x14ac:dyDescent="0.25">
      <c r="A5136" s="3">
        <v>2025</v>
      </c>
      <c r="B5136" s="3" t="s">
        <v>159</v>
      </c>
      <c r="C5136" s="5">
        <v>46009</v>
      </c>
      <c r="D5136" s="10" t="s">
        <v>5049</v>
      </c>
      <c r="E5136" s="3" t="s">
        <v>22</v>
      </c>
      <c r="F5136" s="2">
        <v>650</v>
      </c>
      <c r="G5136" s="66"/>
      <c r="H5136" s="4">
        <f t="shared" si="109"/>
        <v>69185.98000000004</v>
      </c>
      <c r="J5136" s="3" t="s">
        <v>5154</v>
      </c>
    </row>
    <row r="5137" spans="1:11" ht="22.5" hidden="1" customHeight="1" x14ac:dyDescent="0.25">
      <c r="A5137" s="3">
        <v>2025</v>
      </c>
      <c r="B5137" s="3" t="s">
        <v>159</v>
      </c>
      <c r="C5137" s="5">
        <v>46021</v>
      </c>
      <c r="D5137" s="10" t="s">
        <v>4013</v>
      </c>
      <c r="E5137" s="3" t="s">
        <v>71</v>
      </c>
      <c r="G5137" s="66">
        <v>3200</v>
      </c>
      <c r="H5137" s="4">
        <f t="shared" si="109"/>
        <v>65985.98000000004</v>
      </c>
      <c r="J5137" s="3" t="s">
        <v>5207</v>
      </c>
    </row>
    <row r="5138" spans="1:11" ht="22.5" hidden="1" customHeight="1" x14ac:dyDescent="0.25">
      <c r="A5138" s="3">
        <v>2025</v>
      </c>
      <c r="B5138" s="3" t="s">
        <v>159</v>
      </c>
      <c r="C5138" s="5">
        <v>46021</v>
      </c>
      <c r="D5138" s="10" t="s">
        <v>547</v>
      </c>
      <c r="E5138" s="3" t="s">
        <v>71</v>
      </c>
      <c r="G5138" s="66">
        <v>388.8</v>
      </c>
      <c r="H5138" s="4">
        <f t="shared" si="109"/>
        <v>65597.180000000037</v>
      </c>
      <c r="J5138" s="3" t="s">
        <v>5208</v>
      </c>
    </row>
    <row r="5139" spans="1:11" ht="22.5" hidden="1" customHeight="1" x14ac:dyDescent="0.25">
      <c r="A5139" s="3">
        <v>2025</v>
      </c>
      <c r="B5139" s="3" t="s">
        <v>159</v>
      </c>
      <c r="C5139" s="5">
        <v>45998</v>
      </c>
      <c r="D5139" s="10" t="s">
        <v>4750</v>
      </c>
      <c r="E5139" s="3" t="s">
        <v>71</v>
      </c>
      <c r="G5139" s="66">
        <v>9250</v>
      </c>
      <c r="H5139" s="4">
        <f t="shared" si="109"/>
        <v>56347.180000000037</v>
      </c>
      <c r="J5139" s="3" t="s">
        <v>5120</v>
      </c>
    </row>
    <row r="5140" spans="1:11" ht="22.5" hidden="1" customHeight="1" x14ac:dyDescent="0.25">
      <c r="A5140" s="3">
        <v>2025</v>
      </c>
      <c r="B5140" s="3" t="s">
        <v>159</v>
      </c>
      <c r="C5140" s="5">
        <v>46017</v>
      </c>
      <c r="D5140" s="10" t="s">
        <v>3971</v>
      </c>
      <c r="E5140" s="3" t="s">
        <v>22</v>
      </c>
      <c r="F5140" s="2">
        <v>1113</v>
      </c>
      <c r="G5140" s="66"/>
      <c r="H5140" s="4">
        <f t="shared" si="109"/>
        <v>57460.180000000037</v>
      </c>
      <c r="J5140" s="3" t="s">
        <v>5179</v>
      </c>
    </row>
    <row r="5141" spans="1:11" ht="22.5" hidden="1" customHeight="1" x14ac:dyDescent="0.25">
      <c r="A5141" s="3">
        <v>2025</v>
      </c>
      <c r="B5141" s="3" t="s">
        <v>159</v>
      </c>
      <c r="C5141" s="5">
        <v>46021</v>
      </c>
      <c r="D5141" s="10" t="s">
        <v>229</v>
      </c>
      <c r="E5141" s="3" t="s">
        <v>71</v>
      </c>
      <c r="G5141" s="66">
        <v>375</v>
      </c>
      <c r="H5141" s="4">
        <f t="shared" si="109"/>
        <v>57085.180000000037</v>
      </c>
      <c r="J5141" s="3" t="s">
        <v>5209</v>
      </c>
    </row>
    <row r="5142" spans="1:11" ht="22.5" hidden="1" customHeight="1" x14ac:dyDescent="0.25">
      <c r="A5142" s="3">
        <v>2025</v>
      </c>
      <c r="B5142" s="3" t="s">
        <v>159</v>
      </c>
      <c r="C5142" s="5">
        <v>46021</v>
      </c>
      <c r="D5142" s="10" t="s">
        <v>4841</v>
      </c>
      <c r="E5142" s="3" t="s">
        <v>71</v>
      </c>
      <c r="G5142" s="66">
        <v>2940</v>
      </c>
      <c r="H5142" s="4">
        <f t="shared" si="109"/>
        <v>54145.180000000037</v>
      </c>
      <c r="J5142" s="3" t="s">
        <v>5210</v>
      </c>
    </row>
    <row r="5143" spans="1:11" s="24" customFormat="1" ht="22.5" hidden="1" customHeight="1" thickBot="1" x14ac:dyDescent="0.3">
      <c r="A5143" s="34">
        <v>2025</v>
      </c>
      <c r="B5143" s="34" t="s">
        <v>159</v>
      </c>
      <c r="C5143" s="19">
        <v>46013</v>
      </c>
      <c r="D5143" s="20" t="s">
        <v>461</v>
      </c>
      <c r="E5143" s="34" t="s">
        <v>22</v>
      </c>
      <c r="F5143" s="268">
        <v>20458</v>
      </c>
      <c r="G5143" s="269"/>
      <c r="H5143" s="22">
        <f t="shared" si="109"/>
        <v>74603.180000000037</v>
      </c>
      <c r="J5143" s="34" t="s">
        <v>5254</v>
      </c>
      <c r="K5143" s="20" t="s">
        <v>5253</v>
      </c>
    </row>
    <row r="5144" spans="1:11" ht="22.5" hidden="1" customHeight="1" x14ac:dyDescent="0.25">
      <c r="A5144" s="3">
        <v>2026</v>
      </c>
      <c r="B5144" s="3" t="s">
        <v>104</v>
      </c>
      <c r="C5144" s="5">
        <v>46027</v>
      </c>
      <c r="D5144" s="10" t="s">
        <v>2948</v>
      </c>
      <c r="E5144" s="3" t="s">
        <v>22</v>
      </c>
      <c r="F5144" s="2">
        <v>37420</v>
      </c>
      <c r="G5144" s="66"/>
      <c r="H5144" s="4">
        <f t="shared" ref="H5144:H5183" si="110">H5143+F5144-G5144</f>
        <v>112023.18000000004</v>
      </c>
      <c r="J5144" s="3" t="s">
        <v>5236</v>
      </c>
    </row>
    <row r="5145" spans="1:11" ht="22.5" hidden="1" customHeight="1" x14ac:dyDescent="0.25">
      <c r="A5145" s="3">
        <v>2026</v>
      </c>
      <c r="B5145" s="3" t="s">
        <v>104</v>
      </c>
      <c r="C5145" s="5">
        <v>46029</v>
      </c>
      <c r="D5145" s="10" t="s">
        <v>4050</v>
      </c>
      <c r="E5145" s="3" t="s">
        <v>22</v>
      </c>
      <c r="F5145" s="2">
        <v>2300</v>
      </c>
      <c r="G5145" s="66"/>
      <c r="H5145" s="4">
        <f t="shared" si="110"/>
        <v>114323.18000000004</v>
      </c>
      <c r="J5145" s="3" t="s">
        <v>5237</v>
      </c>
    </row>
    <row r="5146" spans="1:11" ht="22.5" hidden="1" customHeight="1" x14ac:dyDescent="0.25">
      <c r="A5146" s="3">
        <v>2026</v>
      </c>
      <c r="B5146" s="3" t="s">
        <v>104</v>
      </c>
      <c r="C5146" s="5">
        <v>46029</v>
      </c>
      <c r="D5146" s="10" t="s">
        <v>86</v>
      </c>
      <c r="E5146" s="3" t="s">
        <v>99</v>
      </c>
      <c r="G5146" s="66">
        <v>11749.7</v>
      </c>
      <c r="H5146" s="4">
        <f t="shared" si="110"/>
        <v>102573.48000000004</v>
      </c>
      <c r="J5146" s="3" t="s">
        <v>5243</v>
      </c>
    </row>
    <row r="5147" spans="1:11" ht="22.5" hidden="1" customHeight="1" x14ac:dyDescent="0.25">
      <c r="A5147" s="3">
        <v>2026</v>
      </c>
      <c r="B5147" s="3" t="s">
        <v>104</v>
      </c>
      <c r="C5147" s="5">
        <v>46030</v>
      </c>
      <c r="D5147" s="10" t="s">
        <v>5230</v>
      </c>
      <c r="E5147" s="3" t="s">
        <v>99</v>
      </c>
      <c r="G5147" s="66">
        <v>1435</v>
      </c>
      <c r="H5147" s="4">
        <f t="shared" si="110"/>
        <v>101138.48000000004</v>
      </c>
    </row>
    <row r="5148" spans="1:11" ht="22.5" hidden="1" customHeight="1" x14ac:dyDescent="0.25">
      <c r="A5148" s="3">
        <v>2026</v>
      </c>
      <c r="B5148" s="3" t="s">
        <v>104</v>
      </c>
      <c r="C5148" s="5">
        <v>46030</v>
      </c>
      <c r="D5148" s="10" t="s">
        <v>376</v>
      </c>
      <c r="E5148" s="3" t="s">
        <v>71</v>
      </c>
      <c r="G5148" s="66">
        <v>1500</v>
      </c>
      <c r="H5148" s="4">
        <f t="shared" si="110"/>
        <v>99638.48000000004</v>
      </c>
    </row>
    <row r="5149" spans="1:11" ht="22.5" hidden="1" customHeight="1" x14ac:dyDescent="0.25">
      <c r="A5149" s="3">
        <v>2026</v>
      </c>
      <c r="B5149" s="3" t="s">
        <v>104</v>
      </c>
      <c r="C5149" s="5">
        <v>46030</v>
      </c>
      <c r="D5149" s="10" t="s">
        <v>615</v>
      </c>
      <c r="E5149" s="3" t="s">
        <v>99</v>
      </c>
      <c r="G5149" s="66">
        <v>600</v>
      </c>
      <c r="H5149" s="4">
        <f t="shared" si="110"/>
        <v>99038.48000000004</v>
      </c>
      <c r="J5149" s="3" t="s">
        <v>5245</v>
      </c>
    </row>
    <row r="5150" spans="1:11" ht="22.5" hidden="1" customHeight="1" x14ac:dyDescent="0.25">
      <c r="A5150" s="3">
        <v>2026</v>
      </c>
      <c r="B5150" s="3" t="s">
        <v>104</v>
      </c>
      <c r="C5150" s="5">
        <v>46030</v>
      </c>
      <c r="D5150" s="10" t="s">
        <v>25</v>
      </c>
      <c r="E5150" s="3" t="s">
        <v>71</v>
      </c>
      <c r="G5150" s="66">
        <v>14308.5</v>
      </c>
      <c r="H5150" s="4">
        <f t="shared" si="110"/>
        <v>84729.98000000004</v>
      </c>
      <c r="J5150" s="3" t="s">
        <v>5246</v>
      </c>
      <c r="K5150" s="10" t="s">
        <v>5251</v>
      </c>
    </row>
    <row r="5151" spans="1:11" ht="22.5" hidden="1" customHeight="1" x14ac:dyDescent="0.25">
      <c r="A5151" s="3">
        <v>2026</v>
      </c>
      <c r="B5151" s="3" t="s">
        <v>104</v>
      </c>
      <c r="C5151" s="5">
        <v>46030</v>
      </c>
      <c r="D5151" s="10" t="s">
        <v>4840</v>
      </c>
      <c r="E5151" s="3" t="s">
        <v>71</v>
      </c>
      <c r="G5151" s="66">
        <v>9205</v>
      </c>
      <c r="H5151" s="4">
        <f t="shared" si="110"/>
        <v>75524.98000000004</v>
      </c>
      <c r="J5151" s="3" t="s">
        <v>5247</v>
      </c>
    </row>
    <row r="5152" spans="1:11" ht="22.5" hidden="1" customHeight="1" x14ac:dyDescent="0.25">
      <c r="A5152" s="3">
        <v>2026</v>
      </c>
      <c r="B5152" s="3" t="s">
        <v>104</v>
      </c>
      <c r="C5152" s="5">
        <v>46030</v>
      </c>
      <c r="D5152" s="10" t="s">
        <v>3362</v>
      </c>
      <c r="E5152" s="3" t="s">
        <v>71</v>
      </c>
      <c r="G5152" s="66">
        <v>27829.52</v>
      </c>
      <c r="H5152" s="4">
        <f t="shared" si="110"/>
        <v>47695.460000000036</v>
      </c>
      <c r="J5152" s="3" t="s">
        <v>5248</v>
      </c>
    </row>
    <row r="5153" spans="1:11" ht="22.5" hidden="1" customHeight="1" x14ac:dyDescent="0.25">
      <c r="A5153" s="3">
        <v>2026</v>
      </c>
      <c r="B5153" s="3" t="s">
        <v>104</v>
      </c>
      <c r="C5153" s="5">
        <v>46031</v>
      </c>
      <c r="D5153" s="10" t="s">
        <v>573</v>
      </c>
      <c r="E5153" s="3" t="s">
        <v>71</v>
      </c>
      <c r="G5153" s="66">
        <v>23800</v>
      </c>
      <c r="H5153" s="4">
        <f t="shared" si="110"/>
        <v>23895.460000000036</v>
      </c>
      <c r="I5153" s="10"/>
      <c r="J5153" s="3" t="s">
        <v>5249</v>
      </c>
      <c r="K5153" s="10" t="s">
        <v>5231</v>
      </c>
    </row>
    <row r="5154" spans="1:11" ht="22.5" hidden="1" customHeight="1" x14ac:dyDescent="0.25">
      <c r="A5154" s="3">
        <v>2026</v>
      </c>
      <c r="B5154" s="3" t="s">
        <v>104</v>
      </c>
      <c r="C5154" s="5">
        <v>46034</v>
      </c>
      <c r="D5154" s="10" t="s">
        <v>5232</v>
      </c>
      <c r="E5154" s="3" t="s">
        <v>71</v>
      </c>
      <c r="G5154" s="66">
        <v>4260</v>
      </c>
      <c r="H5154" s="4">
        <f t="shared" si="110"/>
        <v>19635.460000000036</v>
      </c>
      <c r="K5154" s="1" t="s">
        <v>5233</v>
      </c>
    </row>
    <row r="5155" spans="1:11" s="267" customFormat="1" ht="22.5" hidden="1" customHeight="1" x14ac:dyDescent="0.25">
      <c r="A5155" s="261">
        <v>2026</v>
      </c>
      <c r="B5155" s="261" t="s">
        <v>104</v>
      </c>
      <c r="C5155" s="262">
        <v>46034</v>
      </c>
      <c r="D5155" s="263" t="s">
        <v>5234</v>
      </c>
      <c r="E5155" s="261" t="s">
        <v>71</v>
      </c>
      <c r="F5155" s="264"/>
      <c r="G5155" s="265">
        <v>7944.14</v>
      </c>
      <c r="H5155" s="266">
        <f t="shared" si="110"/>
        <v>11691.320000000036</v>
      </c>
      <c r="J5155" s="261"/>
      <c r="K5155" s="267" t="s">
        <v>5235</v>
      </c>
    </row>
    <row r="5156" spans="1:11" ht="22.5" hidden="1" customHeight="1" x14ac:dyDescent="0.25">
      <c r="A5156" s="3">
        <v>2026</v>
      </c>
      <c r="B5156" s="3" t="s">
        <v>104</v>
      </c>
      <c r="C5156" s="5"/>
      <c r="G5156" s="66"/>
      <c r="H5156" s="4">
        <f t="shared" si="110"/>
        <v>11691.320000000036</v>
      </c>
    </row>
    <row r="5157" spans="1:11" ht="22.5" hidden="1" customHeight="1" x14ac:dyDescent="0.25">
      <c r="A5157" s="3">
        <v>2026</v>
      </c>
      <c r="B5157" s="3" t="s">
        <v>104</v>
      </c>
      <c r="C5157" s="5"/>
      <c r="G5157" s="66"/>
      <c r="H5157" s="4">
        <f t="shared" si="110"/>
        <v>11691.320000000036</v>
      </c>
    </row>
    <row r="5158" spans="1:11" ht="22.5" hidden="1" customHeight="1" x14ac:dyDescent="0.25">
      <c r="A5158" s="3">
        <v>2026</v>
      </c>
      <c r="B5158" s="3" t="s">
        <v>104</v>
      </c>
      <c r="C5158" s="5"/>
      <c r="G5158" s="66"/>
      <c r="H5158" s="4">
        <f t="shared" si="110"/>
        <v>11691.320000000036</v>
      </c>
    </row>
    <row r="5159" spans="1:11" ht="22.5" hidden="1" customHeight="1" x14ac:dyDescent="0.25">
      <c r="A5159" s="3">
        <v>2026</v>
      </c>
      <c r="B5159" s="3" t="s">
        <v>104</v>
      </c>
      <c r="C5159" s="5"/>
      <c r="G5159" s="66"/>
      <c r="H5159" s="4">
        <f t="shared" si="110"/>
        <v>11691.320000000036</v>
      </c>
    </row>
    <row r="5160" spans="1:11" ht="22.5" hidden="1" customHeight="1" x14ac:dyDescent="0.25">
      <c r="A5160" s="3">
        <v>2026</v>
      </c>
      <c r="B5160" s="3" t="s">
        <v>104</v>
      </c>
      <c r="C5160" s="5"/>
      <c r="G5160" s="66"/>
      <c r="H5160" s="4">
        <f t="shared" si="110"/>
        <v>11691.320000000036</v>
      </c>
    </row>
    <row r="5161" spans="1:11" ht="22.5" hidden="1" customHeight="1" x14ac:dyDescent="0.25">
      <c r="A5161" s="3">
        <v>2026</v>
      </c>
      <c r="B5161" s="3" t="s">
        <v>104</v>
      </c>
      <c r="C5161" s="5"/>
      <c r="G5161" s="66"/>
      <c r="H5161" s="4">
        <f t="shared" si="110"/>
        <v>11691.320000000036</v>
      </c>
    </row>
    <row r="5162" spans="1:11" ht="22.5" hidden="1" customHeight="1" x14ac:dyDescent="0.25">
      <c r="A5162" s="3">
        <v>2026</v>
      </c>
      <c r="B5162" s="3" t="s">
        <v>104</v>
      </c>
      <c r="C5162" s="5"/>
      <c r="G5162" s="66"/>
      <c r="H5162" s="4">
        <f t="shared" si="110"/>
        <v>11691.320000000036</v>
      </c>
    </row>
    <row r="5163" spans="1:11" ht="22.5" hidden="1" customHeight="1" x14ac:dyDescent="0.25">
      <c r="A5163" s="3">
        <v>2026</v>
      </c>
      <c r="B5163" s="3" t="s">
        <v>104</v>
      </c>
      <c r="C5163" s="5"/>
      <c r="G5163" s="66"/>
      <c r="H5163" s="4">
        <f t="shared" si="110"/>
        <v>11691.320000000036</v>
      </c>
    </row>
    <row r="5164" spans="1:11" ht="22.5" hidden="1" customHeight="1" x14ac:dyDescent="0.25">
      <c r="A5164" s="3">
        <v>2026</v>
      </c>
      <c r="B5164" s="3" t="s">
        <v>104</v>
      </c>
      <c r="C5164" s="5"/>
      <c r="G5164" s="66"/>
      <c r="H5164" s="4">
        <f t="shared" si="110"/>
        <v>11691.320000000036</v>
      </c>
    </row>
    <row r="5165" spans="1:11" ht="22.5" hidden="1" customHeight="1" x14ac:dyDescent="0.25">
      <c r="A5165" s="3">
        <v>2026</v>
      </c>
      <c r="B5165" s="3" t="s">
        <v>104</v>
      </c>
      <c r="C5165" s="5"/>
      <c r="G5165" s="66"/>
      <c r="H5165" s="4">
        <f t="shared" si="110"/>
        <v>11691.320000000036</v>
      </c>
    </row>
    <row r="5166" spans="1:11" ht="22.5" hidden="1" customHeight="1" x14ac:dyDescent="0.25">
      <c r="A5166" s="3">
        <v>2026</v>
      </c>
      <c r="B5166" s="3" t="s">
        <v>104</v>
      </c>
      <c r="C5166" s="5"/>
      <c r="G5166" s="66"/>
      <c r="H5166" s="4">
        <f t="shared" si="110"/>
        <v>11691.320000000036</v>
      </c>
    </row>
    <row r="5167" spans="1:11" ht="22.5" hidden="1" customHeight="1" x14ac:dyDescent="0.25">
      <c r="A5167" s="3">
        <v>2026</v>
      </c>
      <c r="B5167" s="3" t="s">
        <v>104</v>
      </c>
      <c r="C5167" s="5"/>
      <c r="G5167" s="66"/>
      <c r="H5167" s="4">
        <f t="shared" si="110"/>
        <v>11691.320000000036</v>
      </c>
    </row>
    <row r="5168" spans="1:11" ht="22.5" hidden="1" customHeight="1" x14ac:dyDescent="0.25">
      <c r="A5168" s="3">
        <v>2026</v>
      </c>
      <c r="B5168" s="3" t="s">
        <v>104</v>
      </c>
      <c r="C5168" s="5"/>
      <c r="G5168" s="66"/>
      <c r="H5168" s="4">
        <f t="shared" si="110"/>
        <v>11691.320000000036</v>
      </c>
    </row>
    <row r="5169" spans="1:8" ht="22.5" hidden="1" customHeight="1" x14ac:dyDescent="0.25">
      <c r="A5169" s="3">
        <v>2026</v>
      </c>
      <c r="B5169" s="3" t="s">
        <v>104</v>
      </c>
      <c r="C5169" s="5"/>
      <c r="G5169" s="66"/>
      <c r="H5169" s="4">
        <f t="shared" si="110"/>
        <v>11691.320000000036</v>
      </c>
    </row>
    <row r="5170" spans="1:8" ht="22.5" hidden="1" customHeight="1" x14ac:dyDescent="0.25">
      <c r="A5170" s="3">
        <v>2026</v>
      </c>
      <c r="B5170" s="3" t="s">
        <v>104</v>
      </c>
      <c r="C5170" s="5"/>
      <c r="G5170" s="66"/>
      <c r="H5170" s="4">
        <f t="shared" si="110"/>
        <v>11691.320000000036</v>
      </c>
    </row>
    <row r="5171" spans="1:8" ht="22.5" hidden="1" customHeight="1" x14ac:dyDescent="0.25">
      <c r="A5171" s="3">
        <v>2026</v>
      </c>
      <c r="B5171" s="3" t="s">
        <v>104</v>
      </c>
      <c r="C5171" s="5"/>
      <c r="G5171" s="66"/>
      <c r="H5171" s="4">
        <f t="shared" si="110"/>
        <v>11691.320000000036</v>
      </c>
    </row>
    <row r="5172" spans="1:8" ht="22.5" hidden="1" customHeight="1" x14ac:dyDescent="0.25">
      <c r="A5172" s="3">
        <v>2026</v>
      </c>
      <c r="B5172" s="3" t="s">
        <v>104</v>
      </c>
      <c r="C5172" s="5"/>
      <c r="G5172" s="66"/>
      <c r="H5172" s="4">
        <f t="shared" si="110"/>
        <v>11691.320000000036</v>
      </c>
    </row>
    <row r="5173" spans="1:8" ht="22.5" hidden="1" customHeight="1" x14ac:dyDescent="0.25">
      <c r="A5173" s="3">
        <v>2026</v>
      </c>
      <c r="B5173" s="3" t="s">
        <v>104</v>
      </c>
      <c r="C5173" s="5"/>
      <c r="G5173" s="66"/>
      <c r="H5173" s="4">
        <f t="shared" si="110"/>
        <v>11691.320000000036</v>
      </c>
    </row>
    <row r="5174" spans="1:8" ht="22.5" hidden="1" customHeight="1" x14ac:dyDescent="0.25">
      <c r="A5174" s="3">
        <v>2026</v>
      </c>
      <c r="B5174" s="3" t="s">
        <v>104</v>
      </c>
      <c r="C5174" s="5"/>
      <c r="G5174" s="66"/>
      <c r="H5174" s="4">
        <f t="shared" si="110"/>
        <v>11691.320000000036</v>
      </c>
    </row>
    <row r="5175" spans="1:8" ht="22.5" hidden="1" customHeight="1" x14ac:dyDescent="0.25">
      <c r="A5175" s="3">
        <v>2026</v>
      </c>
      <c r="B5175" s="3" t="s">
        <v>104</v>
      </c>
      <c r="C5175" s="5"/>
      <c r="G5175" s="66"/>
      <c r="H5175" s="4">
        <f t="shared" si="110"/>
        <v>11691.320000000036</v>
      </c>
    </row>
    <row r="5176" spans="1:8" ht="22.5" hidden="1" customHeight="1" x14ac:dyDescent="0.25">
      <c r="A5176" s="3">
        <v>2026</v>
      </c>
      <c r="B5176" s="3" t="s">
        <v>104</v>
      </c>
      <c r="C5176" s="5"/>
      <c r="G5176" s="66"/>
      <c r="H5176" s="4">
        <f t="shared" si="110"/>
        <v>11691.320000000036</v>
      </c>
    </row>
    <row r="5177" spans="1:8" ht="22.5" hidden="1" customHeight="1" x14ac:dyDescent="0.25">
      <c r="A5177" s="3">
        <v>2026</v>
      </c>
      <c r="B5177" s="3" t="s">
        <v>104</v>
      </c>
      <c r="C5177" s="5"/>
      <c r="G5177" s="66"/>
      <c r="H5177" s="4">
        <f t="shared" si="110"/>
        <v>11691.320000000036</v>
      </c>
    </row>
    <row r="5178" spans="1:8" ht="22.5" hidden="1" customHeight="1" x14ac:dyDescent="0.25">
      <c r="A5178" s="3">
        <v>2026</v>
      </c>
      <c r="B5178" s="3" t="s">
        <v>104</v>
      </c>
      <c r="C5178" s="5"/>
      <c r="G5178" s="66"/>
      <c r="H5178" s="4">
        <f t="shared" si="110"/>
        <v>11691.320000000036</v>
      </c>
    </row>
    <row r="5179" spans="1:8" ht="22.5" hidden="1" customHeight="1" x14ac:dyDescent="0.25">
      <c r="A5179" s="3">
        <v>2026</v>
      </c>
      <c r="B5179" s="3" t="s">
        <v>104</v>
      </c>
      <c r="C5179" s="5"/>
      <c r="G5179" s="66"/>
      <c r="H5179" s="4">
        <f t="shared" si="110"/>
        <v>11691.320000000036</v>
      </c>
    </row>
    <row r="5180" spans="1:8" ht="22.5" hidden="1" customHeight="1" x14ac:dyDescent="0.25">
      <c r="A5180" s="3">
        <v>2026</v>
      </c>
      <c r="B5180" s="3" t="s">
        <v>104</v>
      </c>
      <c r="C5180" s="5"/>
      <c r="G5180" s="66"/>
      <c r="H5180" s="4">
        <f t="shared" si="110"/>
        <v>11691.320000000036</v>
      </c>
    </row>
    <row r="5181" spans="1:8" ht="22.5" hidden="1" customHeight="1" x14ac:dyDescent="0.25">
      <c r="A5181" s="3">
        <v>2026</v>
      </c>
      <c r="B5181" s="3" t="s">
        <v>104</v>
      </c>
      <c r="C5181" s="5"/>
      <c r="G5181" s="66"/>
      <c r="H5181" s="4">
        <f t="shared" si="110"/>
        <v>11691.320000000036</v>
      </c>
    </row>
    <row r="5182" spans="1:8" ht="22.5" hidden="1" customHeight="1" x14ac:dyDescent="0.25">
      <c r="A5182" s="3">
        <v>2026</v>
      </c>
      <c r="B5182" s="3" t="s">
        <v>104</v>
      </c>
      <c r="C5182" s="5"/>
      <c r="G5182" s="66"/>
      <c r="H5182" s="4">
        <f t="shared" si="110"/>
        <v>11691.320000000036</v>
      </c>
    </row>
    <row r="5183" spans="1:8" ht="22.5" hidden="1" customHeight="1" x14ac:dyDescent="0.25">
      <c r="A5183" s="3">
        <v>2026</v>
      </c>
      <c r="B5183" s="3" t="s">
        <v>104</v>
      </c>
      <c r="C5183" s="5"/>
      <c r="G5183" s="66"/>
      <c r="H5183" s="4">
        <f t="shared" si="110"/>
        <v>11691.320000000036</v>
      </c>
    </row>
    <row r="5184" spans="1:8" ht="22.5" hidden="1" customHeight="1" x14ac:dyDescent="0.25">
      <c r="A5184" s="3">
        <v>2026</v>
      </c>
      <c r="B5184" s="3" t="s">
        <v>104</v>
      </c>
      <c r="C5184" s="5"/>
      <c r="G5184" s="66"/>
      <c r="H5184" s="4">
        <f t="shared" ref="H5184:H5199" si="111">H5183+F5184-G5184</f>
        <v>11691.320000000036</v>
      </c>
    </row>
    <row r="5185" spans="1:8" ht="22.5" hidden="1" customHeight="1" x14ac:dyDescent="0.25">
      <c r="A5185" s="3">
        <v>2026</v>
      </c>
      <c r="B5185" s="3" t="s">
        <v>104</v>
      </c>
      <c r="C5185" s="5"/>
      <c r="G5185" s="66"/>
      <c r="H5185" s="4">
        <f t="shared" si="111"/>
        <v>11691.320000000036</v>
      </c>
    </row>
    <row r="5186" spans="1:8" ht="22.5" hidden="1" customHeight="1" x14ac:dyDescent="0.25">
      <c r="A5186" s="3">
        <v>2026</v>
      </c>
      <c r="B5186" s="3" t="s">
        <v>104</v>
      </c>
      <c r="C5186" s="5"/>
      <c r="G5186" s="66"/>
      <c r="H5186" s="4">
        <f t="shared" si="111"/>
        <v>11691.320000000036</v>
      </c>
    </row>
    <row r="5187" spans="1:8" ht="22.5" hidden="1" customHeight="1" x14ac:dyDescent="0.25">
      <c r="A5187" s="3">
        <v>2026</v>
      </c>
      <c r="B5187" s="3" t="s">
        <v>104</v>
      </c>
      <c r="C5187" s="5"/>
      <c r="G5187" s="66"/>
      <c r="H5187" s="4">
        <f t="shared" si="111"/>
        <v>11691.320000000036</v>
      </c>
    </row>
    <row r="5188" spans="1:8" ht="22.5" hidden="1" customHeight="1" x14ac:dyDescent="0.25">
      <c r="A5188" s="3">
        <v>2026</v>
      </c>
      <c r="B5188" s="3" t="s">
        <v>104</v>
      </c>
      <c r="C5188" s="5"/>
      <c r="G5188" s="66"/>
      <c r="H5188" s="4">
        <f t="shared" si="111"/>
        <v>11691.320000000036</v>
      </c>
    </row>
    <row r="5189" spans="1:8" ht="22.5" hidden="1" customHeight="1" x14ac:dyDescent="0.25">
      <c r="A5189" s="3">
        <v>2026</v>
      </c>
      <c r="B5189" s="3" t="s">
        <v>104</v>
      </c>
      <c r="C5189" s="5"/>
      <c r="G5189" s="66"/>
      <c r="H5189" s="4">
        <f t="shared" si="111"/>
        <v>11691.320000000036</v>
      </c>
    </row>
    <row r="5190" spans="1:8" ht="22.5" hidden="1" customHeight="1" x14ac:dyDescent="0.25">
      <c r="A5190" s="3">
        <v>2026</v>
      </c>
      <c r="B5190" s="3" t="s">
        <v>104</v>
      </c>
      <c r="C5190" s="5"/>
      <c r="G5190" s="66"/>
      <c r="H5190" s="4">
        <f t="shared" si="111"/>
        <v>11691.320000000036</v>
      </c>
    </row>
    <row r="5191" spans="1:8" ht="22.5" hidden="1" customHeight="1" x14ac:dyDescent="0.25">
      <c r="A5191" s="3">
        <v>2026</v>
      </c>
      <c r="B5191" s="3" t="s">
        <v>104</v>
      </c>
      <c r="C5191" s="5"/>
      <c r="G5191" s="66"/>
      <c r="H5191" s="4">
        <f t="shared" si="111"/>
        <v>11691.320000000036</v>
      </c>
    </row>
    <row r="5192" spans="1:8" ht="22.5" hidden="1" customHeight="1" x14ac:dyDescent="0.25">
      <c r="A5192" s="3">
        <v>2026</v>
      </c>
      <c r="B5192" s="3" t="s">
        <v>104</v>
      </c>
      <c r="C5192" s="5"/>
      <c r="G5192" s="66"/>
      <c r="H5192" s="4">
        <f t="shared" si="111"/>
        <v>11691.320000000036</v>
      </c>
    </row>
    <row r="5193" spans="1:8" ht="22.5" hidden="1" customHeight="1" x14ac:dyDescent="0.25">
      <c r="A5193" s="3">
        <v>2026</v>
      </c>
      <c r="B5193" s="3" t="s">
        <v>104</v>
      </c>
      <c r="C5193" s="5"/>
      <c r="G5193" s="66"/>
      <c r="H5193" s="4">
        <f t="shared" si="111"/>
        <v>11691.320000000036</v>
      </c>
    </row>
    <row r="5194" spans="1:8" ht="22.5" hidden="1" customHeight="1" x14ac:dyDescent="0.25">
      <c r="A5194" s="3">
        <v>2026</v>
      </c>
      <c r="B5194" s="3" t="s">
        <v>104</v>
      </c>
      <c r="C5194" s="5"/>
      <c r="G5194" s="66"/>
      <c r="H5194" s="4">
        <f t="shared" si="111"/>
        <v>11691.320000000036</v>
      </c>
    </row>
    <row r="5195" spans="1:8" ht="22.5" hidden="1" customHeight="1" x14ac:dyDescent="0.25">
      <c r="A5195" s="3">
        <v>2026</v>
      </c>
      <c r="B5195" s="3" t="s">
        <v>104</v>
      </c>
      <c r="C5195" s="5"/>
      <c r="G5195" s="66"/>
      <c r="H5195" s="4">
        <f t="shared" si="111"/>
        <v>11691.320000000036</v>
      </c>
    </row>
    <row r="5196" spans="1:8" ht="22.5" hidden="1" customHeight="1" x14ac:dyDescent="0.25">
      <c r="A5196" s="3">
        <v>2026</v>
      </c>
      <c r="B5196" s="3" t="s">
        <v>104</v>
      </c>
      <c r="C5196" s="5"/>
      <c r="G5196" s="66"/>
      <c r="H5196" s="4">
        <f t="shared" si="111"/>
        <v>11691.320000000036</v>
      </c>
    </row>
    <row r="5197" spans="1:8" ht="22.5" hidden="1" customHeight="1" x14ac:dyDescent="0.25">
      <c r="A5197" s="3">
        <v>2026</v>
      </c>
      <c r="B5197" s="3" t="s">
        <v>104</v>
      </c>
      <c r="C5197" s="5"/>
      <c r="G5197" s="66"/>
      <c r="H5197" s="4">
        <f t="shared" si="111"/>
        <v>11691.320000000036</v>
      </c>
    </row>
    <row r="5198" spans="1:8" ht="22.5" hidden="1" customHeight="1" x14ac:dyDescent="0.25">
      <c r="A5198" s="3">
        <v>2026</v>
      </c>
      <c r="B5198" s="3" t="s">
        <v>104</v>
      </c>
      <c r="C5198" s="5"/>
      <c r="G5198" s="66"/>
      <c r="H5198" s="4">
        <f t="shared" si="111"/>
        <v>11691.320000000036</v>
      </c>
    </row>
    <row r="5199" spans="1:8" ht="22.5" hidden="1" customHeight="1" x14ac:dyDescent="0.25">
      <c r="A5199" s="3">
        <v>2026</v>
      </c>
      <c r="B5199" s="3" t="s">
        <v>104</v>
      </c>
      <c r="C5199" s="5"/>
      <c r="G5199" s="66"/>
      <c r="H5199" s="4">
        <f t="shared" si="111"/>
        <v>11691.320000000036</v>
      </c>
    </row>
  </sheetData>
  <autoFilter ref="A2:L5199" xr:uid="{00000000-0009-0000-0000-000011000000}">
    <filterColumn colId="0">
      <filters>
        <filter val="2025"/>
      </filters>
    </filterColumn>
    <filterColumn colId="1">
      <filters>
        <filter val="Dec"/>
      </filters>
    </filterColumn>
    <filterColumn colId="3">
      <filters>
        <filter val="Damage Claim (TPM)"/>
        <filter val="TPM"/>
      </filters>
    </filterColumn>
    <sortState xmlns:xlrd2="http://schemas.microsoft.com/office/spreadsheetml/2017/richdata2" ref="A5065:L5143">
      <sortCondition ref="D2:D5199"/>
    </sortState>
  </autoFilter>
  <sortState xmlns:xlrd2="http://schemas.microsoft.com/office/spreadsheetml/2017/richdata2" ref="A3:I38">
    <sortCondition ref="C3:C38"/>
  </sortState>
  <phoneticPr fontId="20" type="noConversion"/>
  <pageMargins left="0.7" right="0.7" top="0.75" bottom="0.75" header="0.3" footer="0.3"/>
  <pageSetup scale="74" fitToHeight="0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48393-ACAA-44DF-9CC0-FAB1F11E0F3B}">
  <dimension ref="A1:AB47"/>
  <sheetViews>
    <sheetView zoomScale="110" zoomScaleNormal="110" workbookViewId="0">
      <pane xSplit="1" ySplit="1" topLeftCell="N2" activePane="bottomRight" state="frozen"/>
      <selection pane="topRight" activeCell="B1" sqref="B1"/>
      <selection pane="bottomLeft" activeCell="A2" sqref="A2"/>
      <selection pane="bottomRight" activeCell="W48" sqref="W48"/>
    </sheetView>
  </sheetViews>
  <sheetFormatPr defaultRowHeight="22.2" customHeight="1" x14ac:dyDescent="0.25"/>
  <cols>
    <col min="1" max="1" width="36.5546875" style="144" customWidth="1"/>
    <col min="2" max="3" width="18.44140625" style="144" hidden="1" customWidth="1"/>
    <col min="4" max="4" width="18.44140625" style="203" hidden="1" customWidth="1"/>
    <col min="5" max="6" width="18.44140625" style="144" hidden="1" customWidth="1"/>
    <col min="7" max="7" width="18.44140625" style="203" hidden="1" customWidth="1"/>
    <col min="8" max="9" width="18.44140625" style="144" hidden="1" customWidth="1"/>
    <col min="10" max="10" width="18.44140625" style="203" hidden="1" customWidth="1"/>
    <col min="11" max="12" width="18.44140625" style="144" hidden="1" customWidth="1"/>
    <col min="13" max="13" width="18.44140625" style="203" hidden="1" customWidth="1"/>
    <col min="14" max="15" width="18.33203125" style="144" hidden="1" customWidth="1"/>
    <col min="16" max="16" width="18.44140625" style="203" hidden="1" customWidth="1"/>
    <col min="17" max="18" width="18.33203125" style="144" hidden="1" customWidth="1"/>
    <col min="19" max="19" width="18.44140625" style="203" hidden="1" customWidth="1"/>
    <col min="20" max="21" width="18.33203125" style="144" customWidth="1"/>
    <col min="22" max="22" width="18.44140625" style="203" customWidth="1"/>
    <col min="23" max="24" width="18.33203125" style="144" customWidth="1"/>
    <col min="25" max="25" width="18.44140625" style="203" customWidth="1"/>
    <col min="26" max="26" width="12" style="144" bestFit="1" customWidth="1"/>
    <col min="27" max="27" width="13" style="144" customWidth="1"/>
    <col min="28" max="16384" width="8.88671875" style="144"/>
  </cols>
  <sheetData>
    <row r="1" spans="1:25" s="209" customFormat="1" ht="22.2" customHeight="1" x14ac:dyDescent="0.25">
      <c r="A1" s="208" t="s">
        <v>103</v>
      </c>
      <c r="B1" s="200">
        <v>45565</v>
      </c>
      <c r="C1" s="200">
        <v>45596</v>
      </c>
      <c r="D1" s="200" t="s">
        <v>3657</v>
      </c>
      <c r="E1" s="200">
        <v>45626</v>
      </c>
      <c r="F1" s="200">
        <v>45657</v>
      </c>
      <c r="G1" s="200" t="s">
        <v>3658</v>
      </c>
      <c r="H1" s="200">
        <v>45688</v>
      </c>
      <c r="I1" s="200">
        <v>45716</v>
      </c>
      <c r="J1" s="200" t="s">
        <v>3658</v>
      </c>
      <c r="K1" s="200">
        <v>45747</v>
      </c>
      <c r="L1" s="200">
        <v>45777</v>
      </c>
      <c r="M1" s="200" t="s">
        <v>3658</v>
      </c>
      <c r="N1" s="200">
        <v>45808</v>
      </c>
      <c r="O1" s="200">
        <v>45838</v>
      </c>
      <c r="P1" s="200" t="s">
        <v>4545</v>
      </c>
      <c r="Q1" s="200">
        <v>45869</v>
      </c>
      <c r="R1" s="200">
        <v>45900</v>
      </c>
      <c r="S1" s="200" t="s">
        <v>4546</v>
      </c>
      <c r="T1" s="200">
        <v>45930</v>
      </c>
      <c r="U1" s="200">
        <v>45961</v>
      </c>
      <c r="V1" s="200" t="s">
        <v>3657</v>
      </c>
      <c r="W1" s="200">
        <v>45991</v>
      </c>
      <c r="X1" s="200">
        <v>46022</v>
      </c>
      <c r="Y1" s="200" t="s">
        <v>3658</v>
      </c>
    </row>
    <row r="2" spans="1:25" s="30" customFormat="1" ht="22.2" customHeight="1" x14ac:dyDescent="0.25">
      <c r="A2" s="195" t="s">
        <v>3652</v>
      </c>
      <c r="B2" s="188" t="s">
        <v>3647</v>
      </c>
      <c r="C2" s="188" t="s">
        <v>3647</v>
      </c>
      <c r="D2" s="200" t="s">
        <v>3647</v>
      </c>
      <c r="E2" s="188" t="s">
        <v>3647</v>
      </c>
      <c r="F2" s="188" t="s">
        <v>3647</v>
      </c>
      <c r="G2" s="200" t="s">
        <v>3647</v>
      </c>
      <c r="H2" s="188" t="s">
        <v>3647</v>
      </c>
      <c r="I2" s="188" t="s">
        <v>3647</v>
      </c>
      <c r="J2" s="200" t="s">
        <v>3647</v>
      </c>
      <c r="K2" s="188" t="s">
        <v>3647</v>
      </c>
      <c r="L2" s="188" t="s">
        <v>3647</v>
      </c>
      <c r="M2" s="200" t="s">
        <v>3647</v>
      </c>
      <c r="N2" s="188" t="s">
        <v>3647</v>
      </c>
      <c r="O2" s="188" t="s">
        <v>3647</v>
      </c>
      <c r="P2" s="200" t="s">
        <v>3647</v>
      </c>
      <c r="Q2" s="188" t="s">
        <v>3647</v>
      </c>
      <c r="R2" s="188" t="s">
        <v>3647</v>
      </c>
      <c r="S2" s="200" t="s">
        <v>3647</v>
      </c>
      <c r="T2" s="188" t="s">
        <v>3647</v>
      </c>
      <c r="U2" s="188" t="s">
        <v>3647</v>
      </c>
      <c r="V2" s="200" t="s">
        <v>3647</v>
      </c>
      <c r="W2" s="188" t="s">
        <v>3647</v>
      </c>
      <c r="X2" s="188" t="s">
        <v>3647</v>
      </c>
      <c r="Y2" s="200" t="s">
        <v>3647</v>
      </c>
    </row>
    <row r="3" spans="1:25" s="30" customFormat="1" ht="22.2" customHeight="1" x14ac:dyDescent="0.25">
      <c r="A3" s="189" t="s">
        <v>3643</v>
      </c>
      <c r="B3" s="193">
        <v>343754.64</v>
      </c>
      <c r="C3" s="193">
        <v>396584.62</v>
      </c>
      <c r="D3" s="201">
        <f>SUM(B3:C3)</f>
        <v>740339.26</v>
      </c>
      <c r="E3" s="193">
        <v>324970.7</v>
      </c>
      <c r="F3" s="193">
        <v>395823.27</v>
      </c>
      <c r="G3" s="201">
        <f>SUM(E3:F3)</f>
        <v>720793.97</v>
      </c>
      <c r="H3" s="193">
        <v>406474.71</v>
      </c>
      <c r="I3" s="193">
        <v>350671.91</v>
      </c>
      <c r="J3" s="201">
        <f>SUM(H3:I3)</f>
        <v>757146.62</v>
      </c>
      <c r="K3" s="193">
        <v>330771.96999999997</v>
      </c>
      <c r="L3" s="193">
        <v>378227.35</v>
      </c>
      <c r="M3" s="201">
        <f>SUM(K3:L3)</f>
        <v>708999.32</v>
      </c>
      <c r="N3" s="193">
        <v>373955.12</v>
      </c>
      <c r="O3" s="193">
        <v>353060.48</v>
      </c>
      <c r="P3" s="201">
        <f>SUM(N3:O3)</f>
        <v>727015.6</v>
      </c>
      <c r="Q3" s="193">
        <v>415160.05</v>
      </c>
      <c r="R3" s="193">
        <v>433014.82</v>
      </c>
      <c r="S3" s="201">
        <f>SUM(Q3:R3)</f>
        <v>848174.87</v>
      </c>
      <c r="T3" s="193">
        <v>378545.68</v>
      </c>
      <c r="U3" s="193">
        <v>422678.78</v>
      </c>
      <c r="V3" s="201">
        <f>SUM(T3:U3)</f>
        <v>801224.46</v>
      </c>
      <c r="W3" s="193">
        <v>385749.26</v>
      </c>
      <c r="X3" s="193">
        <v>386937.67</v>
      </c>
      <c r="Y3" s="201">
        <f>SUM(W3:X3)</f>
        <v>772686.92999999993</v>
      </c>
    </row>
    <row r="4" spans="1:25" s="30" customFormat="1" ht="22.2" customHeight="1" x14ac:dyDescent="0.25">
      <c r="A4" s="189"/>
      <c r="B4" s="188"/>
      <c r="C4" s="188"/>
      <c r="D4" s="201">
        <f t="shared" ref="D4:D31" si="0">SUM(B4:C4)</f>
        <v>0</v>
      </c>
      <c r="E4" s="188"/>
      <c r="F4" s="188"/>
      <c r="G4" s="201">
        <f t="shared" ref="G4:G31" si="1">SUM(E4:F4)</f>
        <v>0</v>
      </c>
      <c r="H4" s="188"/>
      <c r="I4" s="188"/>
      <c r="J4" s="201">
        <f t="shared" ref="J4:J31" si="2">SUM(H4:I4)</f>
        <v>0</v>
      </c>
      <c r="K4" s="188"/>
      <c r="L4" s="188"/>
      <c r="M4" s="201">
        <f t="shared" ref="M4:M31" si="3">SUM(K4:L4)</f>
        <v>0</v>
      </c>
      <c r="N4" s="188"/>
      <c r="O4" s="188"/>
      <c r="P4" s="201">
        <f t="shared" ref="P4:P31" si="4">SUM(N4:O4)</f>
        <v>0</v>
      </c>
      <c r="Q4" s="188"/>
      <c r="R4" s="188"/>
      <c r="S4" s="201">
        <f t="shared" ref="S4" si="5">SUM(Q4:R4)</f>
        <v>0</v>
      </c>
      <c r="T4" s="188"/>
      <c r="U4" s="188"/>
      <c r="V4" s="201">
        <f t="shared" ref="V4" si="6">SUM(T4:U4)</f>
        <v>0</v>
      </c>
      <c r="W4" s="188"/>
      <c r="X4" s="188"/>
      <c r="Y4" s="201">
        <f t="shared" ref="Y4" si="7">SUM(W4:X4)</f>
        <v>0</v>
      </c>
    </row>
    <row r="5" spans="1:25" s="30" customFormat="1" ht="22.2" customHeight="1" x14ac:dyDescent="0.25">
      <c r="A5" s="189" t="s">
        <v>3651</v>
      </c>
      <c r="B5" s="188" t="s">
        <v>3650</v>
      </c>
      <c r="C5" s="188" t="s">
        <v>3650</v>
      </c>
      <c r="D5" s="200" t="s">
        <v>3650</v>
      </c>
      <c r="E5" s="188" t="s">
        <v>3650</v>
      </c>
      <c r="F5" s="188" t="s">
        <v>3650</v>
      </c>
      <c r="G5" s="200" t="s">
        <v>3650</v>
      </c>
      <c r="H5" s="188" t="s">
        <v>3650</v>
      </c>
      <c r="I5" s="188" t="s">
        <v>3650</v>
      </c>
      <c r="J5" s="200" t="s">
        <v>3650</v>
      </c>
      <c r="K5" s="188" t="s">
        <v>3650</v>
      </c>
      <c r="L5" s="188" t="s">
        <v>3650</v>
      </c>
      <c r="M5" s="200" t="s">
        <v>3650</v>
      </c>
      <c r="N5" s="188" t="s">
        <v>3650</v>
      </c>
      <c r="O5" s="188" t="s">
        <v>3650</v>
      </c>
      <c r="P5" s="200" t="s">
        <v>3650</v>
      </c>
      <c r="Q5" s="188" t="s">
        <v>3650</v>
      </c>
      <c r="R5" s="188" t="s">
        <v>3650</v>
      </c>
      <c r="S5" s="200" t="s">
        <v>3650</v>
      </c>
      <c r="T5" s="188" t="s">
        <v>3650</v>
      </c>
      <c r="U5" s="188" t="s">
        <v>3650</v>
      </c>
      <c r="V5" s="200" t="s">
        <v>3650</v>
      </c>
      <c r="W5" s="188" t="s">
        <v>3650</v>
      </c>
      <c r="X5" s="188" t="s">
        <v>3650</v>
      </c>
      <c r="Y5" s="200" t="s">
        <v>3650</v>
      </c>
    </row>
    <row r="6" spans="1:25" s="30" customFormat="1" ht="22.2" customHeight="1" x14ac:dyDescent="0.25">
      <c r="A6" s="189" t="s">
        <v>3910</v>
      </c>
      <c r="B6" s="193">
        <v>0</v>
      </c>
      <c r="C6" s="193">
        <v>0</v>
      </c>
      <c r="D6" s="201">
        <f t="shared" ref="D6" si="8">SUM(B6:C6)</f>
        <v>0</v>
      </c>
      <c r="E6" s="193">
        <v>500</v>
      </c>
      <c r="F6" s="193">
        <v>690</v>
      </c>
      <c r="G6" s="201">
        <f t="shared" ref="G6" si="9">SUM(E6:F6)</f>
        <v>1190</v>
      </c>
      <c r="H6" s="193">
        <v>340</v>
      </c>
      <c r="I6" s="193">
        <v>380</v>
      </c>
      <c r="J6" s="201">
        <f t="shared" ref="J6" si="10">SUM(H6:I6)</f>
        <v>720</v>
      </c>
      <c r="K6" s="193">
        <v>260</v>
      </c>
      <c r="L6" s="193">
        <v>380</v>
      </c>
      <c r="M6" s="201">
        <f t="shared" ref="M6" si="11">SUM(K6:L6)</f>
        <v>640</v>
      </c>
      <c r="N6" s="193">
        <v>980</v>
      </c>
      <c r="O6" s="193">
        <v>700</v>
      </c>
      <c r="P6" s="201">
        <f t="shared" ref="P6" si="12">SUM(N6:O6)</f>
        <v>1680</v>
      </c>
      <c r="Q6" s="193">
        <v>480</v>
      </c>
      <c r="R6" s="193">
        <v>800</v>
      </c>
      <c r="S6" s="201">
        <f t="shared" ref="S6:S10" si="13">SUM(Q6:R6)</f>
        <v>1280</v>
      </c>
      <c r="T6" s="193">
        <v>720</v>
      </c>
      <c r="U6" s="193">
        <v>860</v>
      </c>
      <c r="V6" s="201">
        <f t="shared" ref="V6:V10" si="14">SUM(T6:U6)</f>
        <v>1580</v>
      </c>
      <c r="W6" s="193">
        <v>800</v>
      </c>
      <c r="X6" s="193">
        <v>900</v>
      </c>
      <c r="Y6" s="201">
        <f t="shared" ref="Y6:Y10" si="15">SUM(W6:X6)</f>
        <v>1700</v>
      </c>
    </row>
    <row r="7" spans="1:25" s="30" customFormat="1" ht="22.2" customHeight="1" x14ac:dyDescent="0.25">
      <c r="A7" s="189" t="s">
        <v>3648</v>
      </c>
      <c r="B7" s="193">
        <v>171132.70139999999</v>
      </c>
      <c r="C7" s="193">
        <v>159964.42000000001</v>
      </c>
      <c r="D7" s="201">
        <f t="shared" si="0"/>
        <v>331097.1214</v>
      </c>
      <c r="E7" s="193">
        <v>156630.09059999994</v>
      </c>
      <c r="F7" s="193">
        <v>204819.58259999999</v>
      </c>
      <c r="G7" s="201">
        <f t="shared" si="1"/>
        <v>361449.67319999996</v>
      </c>
      <c r="H7" s="193">
        <f>210759.08-340</f>
        <v>210419.08</v>
      </c>
      <c r="I7" s="193">
        <f>240090.96-380</f>
        <v>239710.96</v>
      </c>
      <c r="J7" s="201">
        <f t="shared" si="2"/>
        <v>450130.04</v>
      </c>
      <c r="K7" s="193">
        <f>231216.58-260</f>
        <v>230956.58</v>
      </c>
      <c r="L7" s="193">
        <f>302403.43-380</f>
        <v>302023.43</v>
      </c>
      <c r="M7" s="201">
        <f t="shared" si="3"/>
        <v>532980.01</v>
      </c>
      <c r="N7" s="193">
        <v>248689.33199999997</v>
      </c>
      <c r="O7" s="193">
        <v>219755.58</v>
      </c>
      <c r="P7" s="201">
        <f t="shared" si="4"/>
        <v>468444.91199999995</v>
      </c>
      <c r="Q7" s="193">
        <v>224786.23</v>
      </c>
      <c r="R7" s="193">
        <v>206347.4</v>
      </c>
      <c r="S7" s="201">
        <f t="shared" si="13"/>
        <v>431133.63</v>
      </c>
      <c r="T7" s="193">
        <f>205393.68-720</f>
        <v>204673.68</v>
      </c>
      <c r="U7" s="193">
        <f>231163.68-860</f>
        <v>230303.68</v>
      </c>
      <c r="V7" s="201">
        <f t="shared" si="14"/>
        <v>434977.36</v>
      </c>
      <c r="W7" s="193">
        <v>204939.26</v>
      </c>
      <c r="X7" s="193">
        <v>227449.31</v>
      </c>
      <c r="Y7" s="201">
        <f t="shared" si="15"/>
        <v>432388.57</v>
      </c>
    </row>
    <row r="8" spans="1:25" s="30" customFormat="1" ht="22.2" customHeight="1" x14ac:dyDescent="0.25">
      <c r="A8" s="189" t="s">
        <v>3649</v>
      </c>
      <c r="B8" s="193">
        <v>172621.94</v>
      </c>
      <c r="C8" s="193">
        <v>236620.2</v>
      </c>
      <c r="D8" s="201">
        <f t="shared" si="0"/>
        <v>409242.14</v>
      </c>
      <c r="E8" s="193">
        <v>167840.61</v>
      </c>
      <c r="F8" s="193">
        <v>190313.69</v>
      </c>
      <c r="G8" s="201">
        <f t="shared" si="1"/>
        <v>358154.3</v>
      </c>
      <c r="H8" s="231">
        <f>132656.23+63059.4</f>
        <v>195715.63</v>
      </c>
      <c r="I8" s="193">
        <v>110580.95</v>
      </c>
      <c r="J8" s="201">
        <f t="shared" si="2"/>
        <v>306296.58</v>
      </c>
      <c r="K8" s="193">
        <v>99555.39</v>
      </c>
      <c r="L8" s="193">
        <v>75823.92</v>
      </c>
      <c r="M8" s="201">
        <f t="shared" si="3"/>
        <v>175379.31</v>
      </c>
      <c r="N8" s="193">
        <f>125265.79-980</f>
        <v>124285.79</v>
      </c>
      <c r="O8" s="193">
        <f>133304.9-700</f>
        <v>132604.9</v>
      </c>
      <c r="P8" s="201">
        <f t="shared" si="4"/>
        <v>256890.69</v>
      </c>
      <c r="Q8" s="193">
        <f>190373.82-Q6</f>
        <v>189893.82</v>
      </c>
      <c r="R8" s="193">
        <f>226667.42-R6</f>
        <v>225867.42</v>
      </c>
      <c r="S8" s="201">
        <f t="shared" si="13"/>
        <v>415761.24</v>
      </c>
      <c r="T8" s="193">
        <v>173152</v>
      </c>
      <c r="U8" s="193">
        <v>191515.1</v>
      </c>
      <c r="V8" s="201">
        <f t="shared" si="14"/>
        <v>364667.1</v>
      </c>
      <c r="W8" s="193">
        <v>180010</v>
      </c>
      <c r="X8" s="193">
        <v>158588.35999999999</v>
      </c>
      <c r="Y8" s="201">
        <f t="shared" si="15"/>
        <v>338598.36</v>
      </c>
    </row>
    <row r="9" spans="1:25" s="30" customFormat="1" ht="22.2" customHeight="1" thickBot="1" x14ac:dyDescent="0.3">
      <c r="A9" s="189"/>
      <c r="B9" s="194">
        <f>SUM(B6:B8)</f>
        <v>343754.64139999996</v>
      </c>
      <c r="C9" s="194">
        <f>SUM(C6:C8)</f>
        <v>396584.62</v>
      </c>
      <c r="D9" s="206">
        <f>SUM(D6:D8)</f>
        <v>740339.26139999996</v>
      </c>
      <c r="E9" s="194">
        <f>SUM(E6:E8)</f>
        <v>324970.70059999992</v>
      </c>
      <c r="F9" s="194">
        <f>SUM(F6:F8)</f>
        <v>395823.27260000003</v>
      </c>
      <c r="G9" s="206">
        <f t="shared" si="1"/>
        <v>720793.97319999989</v>
      </c>
      <c r="H9" s="194">
        <f>SUM(H6:H8)</f>
        <v>406474.70999999996</v>
      </c>
      <c r="I9" s="194">
        <f>SUM(I6:I8)</f>
        <v>350671.91</v>
      </c>
      <c r="J9" s="206">
        <f t="shared" si="2"/>
        <v>757146.61999999988</v>
      </c>
      <c r="K9" s="194">
        <f>SUM(K6:K8)</f>
        <v>330771.96999999997</v>
      </c>
      <c r="L9" s="194">
        <f>SUM(L6:L8)</f>
        <v>378227.35</v>
      </c>
      <c r="M9" s="206">
        <f t="shared" si="3"/>
        <v>708999.32</v>
      </c>
      <c r="N9" s="194">
        <f>SUM(N6:N8)</f>
        <v>373955.12199999997</v>
      </c>
      <c r="O9" s="194">
        <f>SUM(O6:O8)</f>
        <v>353060.48</v>
      </c>
      <c r="P9" s="206">
        <f t="shared" si="4"/>
        <v>727015.60199999996</v>
      </c>
      <c r="Q9" s="194">
        <f>SUM(Q6:Q8)</f>
        <v>415160.05000000005</v>
      </c>
      <c r="R9" s="194">
        <f>SUM(R6:R8)</f>
        <v>433014.82</v>
      </c>
      <c r="S9" s="206">
        <f t="shared" si="13"/>
        <v>848174.87000000011</v>
      </c>
      <c r="T9" s="194">
        <f>SUM(T6:T8)</f>
        <v>378545.68</v>
      </c>
      <c r="U9" s="194">
        <f>SUM(U6:U8)</f>
        <v>422678.78</v>
      </c>
      <c r="V9" s="206">
        <f t="shared" si="14"/>
        <v>801224.46</v>
      </c>
      <c r="W9" s="194">
        <f>SUM(W6:W8)</f>
        <v>385749.26</v>
      </c>
      <c r="X9" s="194">
        <f>SUM(X6:X8)</f>
        <v>386937.67</v>
      </c>
      <c r="Y9" s="206">
        <f t="shared" si="15"/>
        <v>772686.92999999993</v>
      </c>
    </row>
    <row r="10" spans="1:25" s="30" customFormat="1" ht="22.2" customHeight="1" thickTop="1" x14ac:dyDescent="0.25">
      <c r="A10" s="189" t="s">
        <v>3642</v>
      </c>
      <c r="B10" s="217">
        <f t="shared" ref="B10:C10" si="16">B3-B9</f>
        <v>-1.39999995008111E-3</v>
      </c>
      <c r="C10" s="217">
        <f t="shared" si="16"/>
        <v>0</v>
      </c>
      <c r="D10" s="218">
        <f t="shared" si="0"/>
        <v>-1.39999995008111E-3</v>
      </c>
      <c r="E10" s="217">
        <f t="shared" ref="E10:O10" si="17">E3-E9</f>
        <v>-5.9999991208314896E-4</v>
      </c>
      <c r="F10" s="217">
        <f t="shared" si="17"/>
        <v>-2.6000000070780516E-3</v>
      </c>
      <c r="G10" s="218">
        <f t="shared" si="1"/>
        <v>-3.1999999191612005E-3</v>
      </c>
      <c r="H10" s="192">
        <f t="shared" si="17"/>
        <v>0</v>
      </c>
      <c r="I10" s="192">
        <f t="shared" si="17"/>
        <v>0</v>
      </c>
      <c r="J10" s="201">
        <f t="shared" si="2"/>
        <v>0</v>
      </c>
      <c r="K10" s="192">
        <f t="shared" si="17"/>
        <v>0</v>
      </c>
      <c r="L10" s="192">
        <f t="shared" si="17"/>
        <v>0</v>
      </c>
      <c r="M10" s="201">
        <f t="shared" si="3"/>
        <v>0</v>
      </c>
      <c r="N10" s="240">
        <f t="shared" si="17"/>
        <v>-1.9999999785795808E-3</v>
      </c>
      <c r="O10" s="240">
        <f t="shared" si="17"/>
        <v>0</v>
      </c>
      <c r="P10" s="201">
        <f t="shared" si="4"/>
        <v>-1.9999999785795808E-3</v>
      </c>
      <c r="Q10" s="192">
        <f t="shared" ref="Q10:R10" si="18">Q3-Q9</f>
        <v>0</v>
      </c>
      <c r="R10" s="192">
        <f t="shared" si="18"/>
        <v>0</v>
      </c>
      <c r="S10" s="201">
        <f t="shared" si="13"/>
        <v>0</v>
      </c>
      <c r="T10" s="192">
        <f t="shared" ref="T10:U10" si="19">T3-T9</f>
        <v>0</v>
      </c>
      <c r="U10" s="192">
        <f t="shared" si="19"/>
        <v>0</v>
      </c>
      <c r="V10" s="201">
        <f t="shared" si="14"/>
        <v>0</v>
      </c>
      <c r="W10" s="192">
        <f t="shared" ref="W10:X10" si="20">W3-W9</f>
        <v>0</v>
      </c>
      <c r="X10" s="192">
        <f t="shared" si="20"/>
        <v>0</v>
      </c>
      <c r="Y10" s="201">
        <f t="shared" si="15"/>
        <v>0</v>
      </c>
    </row>
    <row r="11" spans="1:25" s="213" customFormat="1" ht="22.2" customHeight="1" x14ac:dyDescent="0.25">
      <c r="A11" s="211"/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2"/>
    </row>
    <row r="12" spans="1:25" ht="33" customHeight="1" x14ac:dyDescent="0.25">
      <c r="A12" s="197" t="s">
        <v>3645</v>
      </c>
      <c r="B12" s="190" t="s">
        <v>3641</v>
      </c>
      <c r="C12" s="190" t="s">
        <v>3641</v>
      </c>
      <c r="D12" s="202" t="s">
        <v>3641</v>
      </c>
      <c r="E12" s="190" t="s">
        <v>3641</v>
      </c>
      <c r="F12" s="190" t="s">
        <v>3641</v>
      </c>
      <c r="G12" s="202" t="s">
        <v>3641</v>
      </c>
      <c r="H12" s="190" t="s">
        <v>3641</v>
      </c>
      <c r="I12" s="190" t="s">
        <v>3641</v>
      </c>
      <c r="J12" s="202" t="s">
        <v>3641</v>
      </c>
      <c r="K12" s="190" t="s">
        <v>3641</v>
      </c>
      <c r="L12" s="190" t="s">
        <v>3641</v>
      </c>
      <c r="M12" s="202" t="s">
        <v>3641</v>
      </c>
      <c r="N12" s="190" t="s">
        <v>3641</v>
      </c>
      <c r="O12" s="190" t="s">
        <v>3641</v>
      </c>
      <c r="P12" s="202" t="s">
        <v>3641</v>
      </c>
      <c r="Q12" s="190" t="s">
        <v>3641</v>
      </c>
      <c r="R12" s="190" t="s">
        <v>3641</v>
      </c>
      <c r="S12" s="202" t="s">
        <v>3641</v>
      </c>
      <c r="T12" s="190" t="s">
        <v>3641</v>
      </c>
      <c r="U12" s="190" t="s">
        <v>3641</v>
      </c>
      <c r="V12" s="202" t="s">
        <v>3641</v>
      </c>
      <c r="W12" s="190" t="s">
        <v>3641</v>
      </c>
      <c r="X12" s="190" t="s">
        <v>3641</v>
      </c>
      <c r="Y12" s="202" t="s">
        <v>3641</v>
      </c>
    </row>
    <row r="13" spans="1:25" ht="22.2" customHeight="1" x14ac:dyDescent="0.25">
      <c r="A13" s="144" t="s">
        <v>3643</v>
      </c>
      <c r="B13" s="159">
        <v>292808.28000000003</v>
      </c>
      <c r="C13" s="159">
        <v>289935.5</v>
      </c>
      <c r="D13" s="201">
        <f t="shared" si="0"/>
        <v>582743.78</v>
      </c>
      <c r="E13" s="159">
        <v>323400.51</v>
      </c>
      <c r="F13" s="159">
        <v>321226.19</v>
      </c>
      <c r="G13" s="201">
        <f t="shared" si="1"/>
        <v>644626.69999999995</v>
      </c>
      <c r="H13" s="159">
        <v>297662.11</v>
      </c>
      <c r="I13" s="159">
        <v>360968.4</v>
      </c>
      <c r="J13" s="201">
        <f t="shared" si="2"/>
        <v>658630.51</v>
      </c>
      <c r="K13" s="159">
        <v>436908.77</v>
      </c>
      <c r="L13" s="159">
        <v>384001.67</v>
      </c>
      <c r="M13" s="201">
        <f t="shared" si="3"/>
        <v>820910.44</v>
      </c>
      <c r="N13" s="159">
        <v>322116.7</v>
      </c>
      <c r="O13" s="159">
        <v>312597.3</v>
      </c>
      <c r="P13" s="201">
        <f t="shared" si="4"/>
        <v>634714</v>
      </c>
      <c r="Q13" s="159">
        <v>311594.7</v>
      </c>
      <c r="R13" s="159">
        <v>306210.73</v>
      </c>
      <c r="S13" s="201">
        <f t="shared" ref="S13" si="21">SUM(Q13:R13)</f>
        <v>617805.42999999993</v>
      </c>
      <c r="T13" s="159">
        <v>362510.01</v>
      </c>
      <c r="U13" s="159">
        <v>409917.8</v>
      </c>
      <c r="V13" s="201">
        <f t="shared" ref="V13" si="22">SUM(T13:U13)</f>
        <v>772427.81</v>
      </c>
      <c r="W13" s="159">
        <v>362404.62</v>
      </c>
      <c r="X13" s="159">
        <v>312409.90999999997</v>
      </c>
      <c r="Y13" s="201">
        <f t="shared" ref="Y13" si="23">SUM(W13:X13)</f>
        <v>674814.53</v>
      </c>
    </row>
    <row r="14" spans="1:25" ht="22.2" customHeight="1" x14ac:dyDescent="0.25">
      <c r="D14" s="201"/>
      <c r="G14" s="201"/>
      <c r="J14" s="201"/>
      <c r="M14" s="201"/>
      <c r="P14" s="201"/>
      <c r="S14" s="201"/>
      <c r="V14" s="201"/>
      <c r="Y14" s="201"/>
    </row>
    <row r="15" spans="1:25" ht="30" customHeight="1" x14ac:dyDescent="0.25">
      <c r="A15" s="187" t="s">
        <v>3644</v>
      </c>
      <c r="B15" s="187" t="s">
        <v>3640</v>
      </c>
      <c r="C15" s="187" t="s">
        <v>3640</v>
      </c>
      <c r="D15" s="204" t="s">
        <v>3640</v>
      </c>
      <c r="E15" s="187" t="s">
        <v>3640</v>
      </c>
      <c r="F15" s="187" t="s">
        <v>3640</v>
      </c>
      <c r="G15" s="204" t="s">
        <v>3640</v>
      </c>
      <c r="H15" s="187" t="s">
        <v>3640</v>
      </c>
      <c r="I15" s="187" t="s">
        <v>3640</v>
      </c>
      <c r="J15" s="204" t="s">
        <v>3640</v>
      </c>
      <c r="K15" s="187" t="s">
        <v>3640</v>
      </c>
      <c r="L15" s="187" t="s">
        <v>3640</v>
      </c>
      <c r="M15" s="204" t="s">
        <v>3640</v>
      </c>
      <c r="N15" s="187" t="s">
        <v>3640</v>
      </c>
      <c r="O15" s="187" t="s">
        <v>3640</v>
      </c>
      <c r="P15" s="204" t="s">
        <v>3640</v>
      </c>
      <c r="Q15" s="187" t="s">
        <v>3640</v>
      </c>
      <c r="R15" s="187" t="s">
        <v>3640</v>
      </c>
      <c r="S15" s="204" t="s">
        <v>3640</v>
      </c>
      <c r="T15" s="187" t="s">
        <v>3640</v>
      </c>
      <c r="U15" s="187" t="s">
        <v>3640</v>
      </c>
      <c r="V15" s="204" t="s">
        <v>3640</v>
      </c>
      <c r="W15" s="187" t="s">
        <v>3640</v>
      </c>
      <c r="X15" s="187" t="s">
        <v>3640</v>
      </c>
      <c r="Y15" s="204" t="s">
        <v>3640</v>
      </c>
    </row>
    <row r="16" spans="1:25" ht="22.2" customHeight="1" x14ac:dyDescent="0.25">
      <c r="A16" s="144" t="s">
        <v>493</v>
      </c>
      <c r="B16" s="159">
        <v>95275.25</v>
      </c>
      <c r="C16" s="159">
        <v>114328.95</v>
      </c>
      <c r="D16" s="201">
        <f t="shared" si="0"/>
        <v>209604.2</v>
      </c>
      <c r="E16" s="159">
        <v>129009.18</v>
      </c>
      <c r="F16" s="159">
        <v>135650.03</v>
      </c>
      <c r="G16" s="201">
        <f t="shared" si="1"/>
        <v>264659.20999999996</v>
      </c>
      <c r="H16" s="159">
        <v>150229.85</v>
      </c>
      <c r="I16" s="159">
        <v>161283.62</v>
      </c>
      <c r="J16" s="201">
        <f t="shared" si="2"/>
        <v>311513.46999999997</v>
      </c>
      <c r="K16" s="159">
        <v>132279.35</v>
      </c>
      <c r="L16" s="159">
        <v>135963.69</v>
      </c>
      <c r="M16" s="201">
        <f t="shared" si="3"/>
        <v>268243.04000000004</v>
      </c>
      <c r="N16" s="241">
        <f>140231.45-2550</f>
        <v>137681.45000000001</v>
      </c>
      <c r="O16" s="241">
        <f>86173.4-700</f>
        <v>85473.4</v>
      </c>
      <c r="P16" s="201">
        <f t="shared" si="4"/>
        <v>223154.85</v>
      </c>
      <c r="Q16" s="159">
        <v>107265.45</v>
      </c>
      <c r="R16" s="159">
        <v>135355.13</v>
      </c>
      <c r="S16" s="201">
        <f t="shared" ref="S16:S19" si="24">SUM(Q16:R16)</f>
        <v>242620.58000000002</v>
      </c>
      <c r="T16" s="159">
        <v>163668.38</v>
      </c>
      <c r="U16" s="159">
        <v>148841.42000000001</v>
      </c>
      <c r="V16" s="201">
        <f t="shared" ref="V16:V19" si="25">SUM(T16:U16)</f>
        <v>312509.80000000005</v>
      </c>
      <c r="W16" s="159">
        <v>139127.9</v>
      </c>
      <c r="X16" s="159">
        <v>108139.89</v>
      </c>
      <c r="Y16" s="201">
        <f t="shared" ref="Y16:Y19" si="26">SUM(W16:X16)</f>
        <v>247267.78999999998</v>
      </c>
    </row>
    <row r="17" spans="1:28" ht="22.2" customHeight="1" x14ac:dyDescent="0.25">
      <c r="A17" s="144" t="s">
        <v>17</v>
      </c>
      <c r="B17" s="159">
        <v>194961.33</v>
      </c>
      <c r="C17" s="159">
        <v>174083.67</v>
      </c>
      <c r="D17" s="201">
        <f t="shared" si="0"/>
        <v>369045</v>
      </c>
      <c r="E17" s="159">
        <v>194391.33</v>
      </c>
      <c r="F17" s="159">
        <v>185395.37</v>
      </c>
      <c r="G17" s="201">
        <f t="shared" si="1"/>
        <v>379786.69999999995</v>
      </c>
      <c r="H17" s="159">
        <v>147061.76000000001</v>
      </c>
      <c r="I17" s="159">
        <v>199192.08</v>
      </c>
      <c r="J17" s="201">
        <f t="shared" si="2"/>
        <v>346253.83999999997</v>
      </c>
      <c r="K17" s="159">
        <v>303316.51</v>
      </c>
      <c r="L17" s="159">
        <v>247759.78</v>
      </c>
      <c r="M17" s="201">
        <f t="shared" si="3"/>
        <v>551076.29</v>
      </c>
      <c r="N17" s="159">
        <v>184165.21</v>
      </c>
      <c r="O17" s="159">
        <v>226645.66</v>
      </c>
      <c r="P17" s="201">
        <f t="shared" si="4"/>
        <v>410810.87</v>
      </c>
      <c r="Q17" s="159">
        <v>202308.03</v>
      </c>
      <c r="R17" s="159">
        <v>170495.6</v>
      </c>
      <c r="S17" s="201">
        <f t="shared" si="24"/>
        <v>372803.63</v>
      </c>
      <c r="T17" s="159">
        <v>198093.87999999998</v>
      </c>
      <c r="U17" s="159">
        <v>216648.75</v>
      </c>
      <c r="V17" s="201">
        <f t="shared" si="25"/>
        <v>414742.63</v>
      </c>
      <c r="W17" s="159">
        <v>223276.72</v>
      </c>
      <c r="X17" s="159">
        <v>204270.02</v>
      </c>
      <c r="Y17" s="201">
        <f t="shared" si="26"/>
        <v>427546.74</v>
      </c>
    </row>
    <row r="18" spans="1:28" ht="22.2" customHeight="1" thickBot="1" x14ac:dyDescent="0.3">
      <c r="B18" s="185">
        <f>SUM(B16:B17)</f>
        <v>290236.57999999996</v>
      </c>
      <c r="C18" s="185">
        <f>SUM(C16:C17)</f>
        <v>288412.62</v>
      </c>
      <c r="D18" s="206">
        <f t="shared" si="0"/>
        <v>578649.19999999995</v>
      </c>
      <c r="E18" s="185">
        <f>SUM(E16:E17)</f>
        <v>323400.51</v>
      </c>
      <c r="F18" s="185">
        <f>SUM(F16:F17)</f>
        <v>321045.40000000002</v>
      </c>
      <c r="G18" s="206">
        <f t="shared" si="1"/>
        <v>644445.91</v>
      </c>
      <c r="H18" s="185">
        <f>SUM(H16:H17)</f>
        <v>297291.61</v>
      </c>
      <c r="I18" s="185">
        <f>SUM(I16:I17)</f>
        <v>360475.69999999995</v>
      </c>
      <c r="J18" s="206">
        <f t="shared" si="2"/>
        <v>657767.30999999994</v>
      </c>
      <c r="K18" s="185">
        <f>SUM(K16:K17)</f>
        <v>435595.86</v>
      </c>
      <c r="L18" s="185">
        <f>SUM(L16:L17)</f>
        <v>383723.47</v>
      </c>
      <c r="M18" s="206">
        <f t="shared" si="3"/>
        <v>819319.33</v>
      </c>
      <c r="N18" s="185">
        <f>SUM(N16:N17)</f>
        <v>321846.66000000003</v>
      </c>
      <c r="O18" s="185">
        <f>SUM(O16:O17)</f>
        <v>312119.06</v>
      </c>
      <c r="P18" s="206">
        <f t="shared" si="4"/>
        <v>633965.72</v>
      </c>
      <c r="Q18" s="185">
        <f>SUM(Q16:Q17)</f>
        <v>309573.48</v>
      </c>
      <c r="R18" s="185">
        <f>SUM(R16:R17)</f>
        <v>305850.73</v>
      </c>
      <c r="S18" s="206">
        <f t="shared" si="24"/>
        <v>615424.21</v>
      </c>
      <c r="T18" s="185">
        <f>SUM(T16:T17)</f>
        <v>361762.26</v>
      </c>
      <c r="U18" s="185">
        <f>SUM(U16:U17)</f>
        <v>365490.17000000004</v>
      </c>
      <c r="V18" s="206">
        <f t="shared" si="25"/>
        <v>727252.43</v>
      </c>
      <c r="W18" s="185">
        <f>SUM(W16:W17)</f>
        <v>362404.62</v>
      </c>
      <c r="X18" s="185">
        <f>SUM(X16:X17)</f>
        <v>312409.90999999997</v>
      </c>
      <c r="Y18" s="206">
        <f t="shared" si="26"/>
        <v>674814.53</v>
      </c>
    </row>
    <row r="19" spans="1:28" ht="36" customHeight="1" thickTop="1" x14ac:dyDescent="0.25">
      <c r="A19" s="191" t="s">
        <v>3646</v>
      </c>
      <c r="B19" s="186">
        <f>B13-B18</f>
        <v>2571.7000000000698</v>
      </c>
      <c r="C19" s="186">
        <f t="shared" ref="C19:O19" si="27">C13-C18</f>
        <v>1522.8800000000047</v>
      </c>
      <c r="D19" s="201">
        <f t="shared" si="0"/>
        <v>4094.5800000000745</v>
      </c>
      <c r="E19" s="186">
        <f t="shared" si="27"/>
        <v>0</v>
      </c>
      <c r="F19" s="186">
        <f t="shared" si="27"/>
        <v>180.78999999997905</v>
      </c>
      <c r="G19" s="201">
        <f t="shared" si="1"/>
        <v>180.78999999997905</v>
      </c>
      <c r="H19" s="186">
        <f t="shared" si="27"/>
        <v>370.5</v>
      </c>
      <c r="I19" s="186">
        <f t="shared" si="27"/>
        <v>492.70000000006985</v>
      </c>
      <c r="J19" s="201">
        <f t="shared" si="2"/>
        <v>863.20000000006985</v>
      </c>
      <c r="K19" s="186">
        <f t="shared" si="27"/>
        <v>1312.9100000000326</v>
      </c>
      <c r="L19" s="186">
        <f t="shared" si="27"/>
        <v>278.20000000001164</v>
      </c>
      <c r="M19" s="201">
        <f t="shared" si="3"/>
        <v>1591.1100000000442</v>
      </c>
      <c r="N19" s="186">
        <f t="shared" si="27"/>
        <v>270.03999999997905</v>
      </c>
      <c r="O19" s="186">
        <f t="shared" si="27"/>
        <v>478.23999999999069</v>
      </c>
      <c r="P19" s="201">
        <f t="shared" si="4"/>
        <v>748.27999999996973</v>
      </c>
      <c r="Q19" s="186">
        <f t="shared" ref="Q19:R19" si="28">Q13-Q18</f>
        <v>2021.2200000000303</v>
      </c>
      <c r="R19" s="186">
        <f t="shared" si="28"/>
        <v>360</v>
      </c>
      <c r="S19" s="201">
        <f t="shared" si="24"/>
        <v>2381.2200000000303</v>
      </c>
      <c r="T19" s="186">
        <f t="shared" ref="T19" si="29">T13-T18</f>
        <v>747.75</v>
      </c>
      <c r="U19" s="186">
        <f>U13-U18</f>
        <v>44427.629999999946</v>
      </c>
      <c r="V19" s="201">
        <f t="shared" si="25"/>
        <v>45175.379999999946</v>
      </c>
      <c r="W19" s="186">
        <f t="shared" ref="W19" si="30">W13-W18</f>
        <v>0</v>
      </c>
      <c r="X19" s="186">
        <f>X13-X18</f>
        <v>0</v>
      </c>
      <c r="Y19" s="201">
        <f t="shared" si="26"/>
        <v>0</v>
      </c>
    </row>
    <row r="20" spans="1:28" ht="22.8" customHeight="1" x14ac:dyDescent="0.25">
      <c r="D20" s="201">
        <f>D13-D18</f>
        <v>4094.5800000000745</v>
      </c>
      <c r="G20" s="201">
        <f>G13-G18</f>
        <v>180.78999999992084</v>
      </c>
      <c r="J20" s="201">
        <f>J13-J18</f>
        <v>863.20000000006985</v>
      </c>
      <c r="M20" s="201">
        <f>M13-M18</f>
        <v>1591.109999999986</v>
      </c>
      <c r="P20" s="201">
        <f>P13-P18</f>
        <v>748.28000000002794</v>
      </c>
      <c r="S20" s="201">
        <f>S13-S18</f>
        <v>2381.2199999999721</v>
      </c>
      <c r="V20" s="201">
        <f>V13-V18</f>
        <v>45175.380000000005</v>
      </c>
      <c r="Y20" s="201">
        <f>Y13-Y18</f>
        <v>0</v>
      </c>
    </row>
    <row r="21" spans="1:28" s="214" customFormat="1" ht="22.2" customHeight="1" x14ac:dyDescent="0.25">
      <c r="B21" s="215"/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</row>
    <row r="22" spans="1:28" ht="30" customHeight="1" x14ac:dyDescent="0.25">
      <c r="A22" s="197" t="s">
        <v>3653</v>
      </c>
      <c r="B22" s="187" t="s">
        <v>3640</v>
      </c>
      <c r="C22" s="187" t="s">
        <v>3640</v>
      </c>
      <c r="D22" s="204" t="s">
        <v>3640</v>
      </c>
      <c r="E22" s="187" t="s">
        <v>3640</v>
      </c>
      <c r="F22" s="187" t="s">
        <v>3640</v>
      </c>
      <c r="G22" s="204" t="s">
        <v>3640</v>
      </c>
      <c r="H22" s="187" t="s">
        <v>3640</v>
      </c>
      <c r="I22" s="187" t="s">
        <v>3640</v>
      </c>
      <c r="J22" s="204" t="s">
        <v>3640</v>
      </c>
      <c r="K22" s="187" t="s">
        <v>3640</v>
      </c>
      <c r="L22" s="187" t="s">
        <v>3640</v>
      </c>
      <c r="M22" s="204" t="s">
        <v>3640</v>
      </c>
      <c r="N22" s="187" t="s">
        <v>3640</v>
      </c>
      <c r="O22" s="187" t="s">
        <v>3640</v>
      </c>
      <c r="P22" s="204" t="s">
        <v>3640</v>
      </c>
      <c r="Q22" s="187" t="s">
        <v>3640</v>
      </c>
      <c r="R22" s="187" t="s">
        <v>3640</v>
      </c>
      <c r="S22" s="204" t="s">
        <v>3640</v>
      </c>
      <c r="T22" s="187" t="s">
        <v>3640</v>
      </c>
      <c r="U22" s="187" t="s">
        <v>3640</v>
      </c>
      <c r="V22" s="204" t="s">
        <v>3640</v>
      </c>
      <c r="W22" s="187" t="s">
        <v>3640</v>
      </c>
      <c r="X22" s="187" t="s">
        <v>3640</v>
      </c>
      <c r="Y22" s="204" t="s">
        <v>3640</v>
      </c>
    </row>
    <row r="23" spans="1:28" ht="22.2" customHeight="1" x14ac:dyDescent="0.25">
      <c r="A23" s="144" t="s">
        <v>493</v>
      </c>
      <c r="B23" s="159">
        <v>22909.88</v>
      </c>
      <c r="C23" s="159">
        <v>9240.43</v>
      </c>
      <c r="D23" s="201">
        <f t="shared" si="0"/>
        <v>32150.31</v>
      </c>
      <c r="E23" s="159">
        <v>25136.06</v>
      </c>
      <c r="F23" s="159">
        <v>38179.07</v>
      </c>
      <c r="G23" s="201">
        <f t="shared" si="1"/>
        <v>63315.130000000005</v>
      </c>
      <c r="H23" s="159">
        <v>44748.01</v>
      </c>
      <c r="I23" s="159">
        <v>35125.620000000003</v>
      </c>
      <c r="J23" s="201">
        <f t="shared" si="2"/>
        <v>79873.63</v>
      </c>
      <c r="K23" s="159">
        <v>54769.35</v>
      </c>
      <c r="L23" s="159">
        <v>62376.25</v>
      </c>
      <c r="M23" s="201">
        <f t="shared" si="3"/>
        <v>117145.60000000001</v>
      </c>
      <c r="N23" s="159">
        <v>47776.94</v>
      </c>
      <c r="O23" s="159">
        <v>48462.92</v>
      </c>
      <c r="P23" s="201">
        <f t="shared" si="4"/>
        <v>96239.86</v>
      </c>
      <c r="Q23" s="159">
        <v>72792.25</v>
      </c>
      <c r="R23" s="159">
        <v>61705.13</v>
      </c>
      <c r="S23" s="201">
        <f t="shared" ref="S23:S26" si="31">SUM(Q23:R23)</f>
        <v>134497.38</v>
      </c>
      <c r="T23" s="159">
        <v>81098.38</v>
      </c>
      <c r="U23" s="159">
        <v>89854.62999999999</v>
      </c>
      <c r="V23" s="201">
        <f t="shared" ref="V23:V26" si="32">SUM(T23:U23)</f>
        <v>170953.01</v>
      </c>
      <c r="W23" s="159">
        <v>78014.649999999994</v>
      </c>
      <c r="X23" s="159">
        <v>56316.89</v>
      </c>
      <c r="Y23" s="201">
        <f t="shared" ref="Y23:Y26" si="33">SUM(W23:X23)</f>
        <v>134331.53999999998</v>
      </c>
      <c r="AA23" s="144">
        <v>134331.53999999998</v>
      </c>
      <c r="AB23" s="186">
        <f>Y23-AA23</f>
        <v>0</v>
      </c>
    </row>
    <row r="24" spans="1:28" ht="22.2" customHeight="1" x14ac:dyDescent="0.25">
      <c r="A24" s="144" t="s">
        <v>17</v>
      </c>
      <c r="B24" s="159">
        <v>143841.32999999999</v>
      </c>
      <c r="C24" s="159">
        <v>125673.67</v>
      </c>
      <c r="D24" s="201">
        <f t="shared" si="0"/>
        <v>269515</v>
      </c>
      <c r="E24" s="159">
        <v>151985.32999999999</v>
      </c>
      <c r="F24" s="159">
        <v>98245.37</v>
      </c>
      <c r="G24" s="201">
        <f t="shared" si="1"/>
        <v>250230.69999999998</v>
      </c>
      <c r="H24" s="159">
        <v>95651.76</v>
      </c>
      <c r="I24" s="159">
        <v>175152.08</v>
      </c>
      <c r="J24" s="201">
        <f t="shared" si="2"/>
        <v>270803.83999999997</v>
      </c>
      <c r="K24" s="159">
        <v>264356.51</v>
      </c>
      <c r="L24" s="159">
        <v>203867.61</v>
      </c>
      <c r="M24" s="201">
        <f t="shared" si="3"/>
        <v>468224.12</v>
      </c>
      <c r="N24" s="159">
        <v>163375.21</v>
      </c>
      <c r="O24" s="159">
        <v>193185.66</v>
      </c>
      <c r="P24" s="201">
        <f t="shared" si="4"/>
        <v>356560.87</v>
      </c>
      <c r="Q24" s="159">
        <v>162428.03</v>
      </c>
      <c r="R24" s="159">
        <v>153225.28</v>
      </c>
      <c r="S24" s="201">
        <f t="shared" si="31"/>
        <v>315653.31</v>
      </c>
      <c r="T24" s="159">
        <v>164483.98000000001</v>
      </c>
      <c r="U24" s="159">
        <v>150739.04</v>
      </c>
      <c r="V24" s="201">
        <f t="shared" si="32"/>
        <v>315223.02</v>
      </c>
      <c r="W24" s="159">
        <v>160464.35</v>
      </c>
      <c r="X24" s="159">
        <v>155470.01999999999</v>
      </c>
      <c r="Y24" s="201">
        <f t="shared" si="33"/>
        <v>315934.37</v>
      </c>
      <c r="AA24" s="144">
        <v>315934.37</v>
      </c>
    </row>
    <row r="25" spans="1:28" ht="26.4" x14ac:dyDescent="0.25">
      <c r="A25" s="191" t="s">
        <v>3646</v>
      </c>
      <c r="B25" s="159">
        <v>2571.6999999999998</v>
      </c>
      <c r="C25" s="159">
        <v>1522.88</v>
      </c>
      <c r="D25" s="201">
        <f t="shared" si="0"/>
        <v>4094.58</v>
      </c>
      <c r="E25" s="159">
        <v>0</v>
      </c>
      <c r="F25" s="159">
        <v>180.79</v>
      </c>
      <c r="G25" s="201">
        <f t="shared" si="1"/>
        <v>180.79</v>
      </c>
      <c r="H25" s="159">
        <v>370.5</v>
      </c>
      <c r="I25" s="159">
        <v>492.7</v>
      </c>
      <c r="J25" s="201">
        <f t="shared" si="2"/>
        <v>863.2</v>
      </c>
      <c r="K25" s="159">
        <f>K19</f>
        <v>1312.9100000000326</v>
      </c>
      <c r="L25" s="159">
        <f>L19</f>
        <v>278.20000000001164</v>
      </c>
      <c r="M25" s="201">
        <f t="shared" si="3"/>
        <v>1591.1100000000442</v>
      </c>
      <c r="N25" s="159">
        <v>270.04000000000002</v>
      </c>
      <c r="O25" s="159">
        <v>478.24</v>
      </c>
      <c r="P25" s="201">
        <f t="shared" si="4"/>
        <v>748.28</v>
      </c>
      <c r="Q25" s="159"/>
      <c r="R25" s="159"/>
      <c r="S25" s="201">
        <f t="shared" si="31"/>
        <v>0</v>
      </c>
      <c r="T25" s="159"/>
      <c r="U25" s="159"/>
      <c r="V25" s="201">
        <f t="shared" si="32"/>
        <v>0</v>
      </c>
      <c r="W25" s="159"/>
      <c r="X25" s="159"/>
      <c r="Y25" s="201">
        <f t="shared" si="33"/>
        <v>0</v>
      </c>
    </row>
    <row r="26" spans="1:28" ht="22.2" customHeight="1" thickBot="1" x14ac:dyDescent="0.3">
      <c r="B26" s="185">
        <f>SUM(B23:B25)</f>
        <v>169322.91</v>
      </c>
      <c r="C26" s="185">
        <f>SUM(C23:C25)</f>
        <v>136436.98000000001</v>
      </c>
      <c r="D26" s="206">
        <f t="shared" si="0"/>
        <v>305759.89</v>
      </c>
      <c r="E26" s="185">
        <f>SUM(E23:E25)</f>
        <v>177121.38999999998</v>
      </c>
      <c r="F26" s="185">
        <f>SUM(F23:F25)</f>
        <v>136605.23000000001</v>
      </c>
      <c r="G26" s="206">
        <f t="shared" si="1"/>
        <v>313726.62</v>
      </c>
      <c r="H26" s="185">
        <f>SUM(H23:H25)</f>
        <v>140770.26999999999</v>
      </c>
      <c r="I26" s="185">
        <f>SUM(I23:I25)</f>
        <v>210770.4</v>
      </c>
      <c r="J26" s="206">
        <f t="shared" si="2"/>
        <v>351540.67</v>
      </c>
      <c r="K26" s="185">
        <f>SUM(K23:K25)</f>
        <v>320438.77</v>
      </c>
      <c r="L26" s="185">
        <f>SUM(L23:L25)</f>
        <v>266522.06</v>
      </c>
      <c r="M26" s="206">
        <f t="shared" si="3"/>
        <v>586960.83000000007</v>
      </c>
      <c r="N26" s="185">
        <f>SUM(N23:N25)</f>
        <v>211422.19</v>
      </c>
      <c r="O26" s="185">
        <f>SUM(O23:O25)</f>
        <v>242126.82</v>
      </c>
      <c r="P26" s="206">
        <f t="shared" si="4"/>
        <v>453549.01</v>
      </c>
      <c r="Q26" s="185">
        <f>SUM(Q23:Q25)</f>
        <v>235220.28</v>
      </c>
      <c r="R26" s="185">
        <f>SUM(R23:R25)</f>
        <v>214930.41</v>
      </c>
      <c r="S26" s="206">
        <f t="shared" si="31"/>
        <v>450150.69</v>
      </c>
      <c r="T26" s="185">
        <f>SUM(T23:T25)</f>
        <v>245582.36000000002</v>
      </c>
      <c r="U26" s="185">
        <f>SUM(U23:U25)</f>
        <v>240593.66999999998</v>
      </c>
      <c r="V26" s="206">
        <f t="shared" si="32"/>
        <v>486176.03</v>
      </c>
      <c r="W26" s="185">
        <f>SUM(W23:W25)</f>
        <v>238479</v>
      </c>
      <c r="X26" s="185">
        <f>SUM(X23:X25)</f>
        <v>211786.90999999997</v>
      </c>
      <c r="Y26" s="206">
        <f t="shared" si="33"/>
        <v>450265.91</v>
      </c>
    </row>
    <row r="27" spans="1:28" ht="22.2" customHeight="1" thickTop="1" x14ac:dyDescent="0.25">
      <c r="B27" s="163"/>
      <c r="C27" s="163"/>
      <c r="D27" s="232"/>
      <c r="E27" s="163"/>
      <c r="F27" s="163"/>
      <c r="G27" s="232"/>
      <c r="H27" s="163"/>
      <c r="I27" s="163"/>
      <c r="J27" s="232"/>
      <c r="K27" s="163"/>
      <c r="L27" s="163"/>
      <c r="M27" s="232"/>
      <c r="N27" s="163"/>
      <c r="O27" s="163"/>
      <c r="P27" s="232"/>
      <c r="Q27" s="163"/>
      <c r="R27" s="163"/>
      <c r="S27" s="232"/>
      <c r="T27" s="163"/>
      <c r="U27" s="163"/>
      <c r="V27" s="232"/>
      <c r="W27" s="163"/>
      <c r="X27" s="163"/>
      <c r="Y27" s="232"/>
    </row>
    <row r="28" spans="1:28" ht="24.6" customHeight="1" x14ac:dyDescent="0.25">
      <c r="A28" s="233" t="s">
        <v>4324</v>
      </c>
      <c r="C28" s="196"/>
      <c r="D28" s="201"/>
      <c r="G28" s="201"/>
      <c r="J28" s="201"/>
      <c r="M28" s="201">
        <f t="shared" si="3"/>
        <v>0</v>
      </c>
      <c r="N28" s="196"/>
      <c r="O28" s="196"/>
      <c r="P28" s="201">
        <f t="shared" si="4"/>
        <v>0</v>
      </c>
      <c r="S28" s="201">
        <f t="shared" ref="S28:S31" si="34">SUM(Q28:R28)</f>
        <v>0</v>
      </c>
      <c r="V28" s="201">
        <f t="shared" ref="V28:V31" si="35">SUM(T28:U28)</f>
        <v>0</v>
      </c>
      <c r="Y28" s="201">
        <f t="shared" ref="Y28:Y31" si="36">SUM(W28:X28)</f>
        <v>0</v>
      </c>
    </row>
    <row r="29" spans="1:28" ht="22.2" customHeight="1" x14ac:dyDescent="0.25">
      <c r="A29" s="144" t="s">
        <v>3654</v>
      </c>
      <c r="B29" s="198">
        <f>B26</f>
        <v>169322.91</v>
      </c>
      <c r="C29" s="198">
        <f t="shared" ref="C29:O29" si="37">C26</f>
        <v>136436.98000000001</v>
      </c>
      <c r="D29" s="201">
        <f t="shared" si="0"/>
        <v>305759.89</v>
      </c>
      <c r="E29" s="198">
        <f t="shared" si="37"/>
        <v>177121.38999999998</v>
      </c>
      <c r="F29" s="198">
        <f t="shared" si="37"/>
        <v>136605.23000000001</v>
      </c>
      <c r="G29" s="201">
        <f t="shared" si="1"/>
        <v>313726.62</v>
      </c>
      <c r="H29" s="198">
        <f t="shared" si="37"/>
        <v>140770.26999999999</v>
      </c>
      <c r="I29" s="198">
        <f t="shared" si="37"/>
        <v>210770.4</v>
      </c>
      <c r="J29" s="201">
        <f t="shared" si="2"/>
        <v>351540.67</v>
      </c>
      <c r="K29" s="198">
        <f t="shared" si="37"/>
        <v>320438.77</v>
      </c>
      <c r="L29" s="198">
        <f t="shared" si="37"/>
        <v>266522.06</v>
      </c>
      <c r="M29" s="201">
        <f t="shared" si="3"/>
        <v>586960.83000000007</v>
      </c>
      <c r="N29" s="198">
        <f t="shared" si="37"/>
        <v>211422.19</v>
      </c>
      <c r="O29" s="198">
        <f t="shared" si="37"/>
        <v>242126.82</v>
      </c>
      <c r="P29" s="201">
        <f t="shared" si="4"/>
        <v>453549.01</v>
      </c>
      <c r="Q29" s="198">
        <f t="shared" ref="Q29:R29" si="38">Q26</f>
        <v>235220.28</v>
      </c>
      <c r="R29" s="198">
        <f t="shared" si="38"/>
        <v>214930.41</v>
      </c>
      <c r="S29" s="201">
        <f t="shared" si="34"/>
        <v>450150.69</v>
      </c>
      <c r="T29" s="198">
        <f t="shared" ref="T29:U29" si="39">T26</f>
        <v>245582.36000000002</v>
      </c>
      <c r="U29" s="198">
        <f t="shared" si="39"/>
        <v>240593.66999999998</v>
      </c>
      <c r="V29" s="201">
        <f t="shared" si="35"/>
        <v>486176.03</v>
      </c>
      <c r="W29" s="198">
        <f t="shared" ref="W29:X29" si="40">W26</f>
        <v>238479</v>
      </c>
      <c r="X29" s="198">
        <f t="shared" si="40"/>
        <v>211786.90999999997</v>
      </c>
      <c r="Y29" s="201">
        <f t="shared" si="36"/>
        <v>450265.91</v>
      </c>
    </row>
    <row r="30" spans="1:28" ht="22.2" customHeight="1" x14ac:dyDescent="0.25">
      <c r="A30" s="144" t="s">
        <v>3655</v>
      </c>
      <c r="B30" s="198">
        <f>B8</f>
        <v>172621.94</v>
      </c>
      <c r="C30" s="198">
        <f t="shared" ref="C30:L30" si="41">C8</f>
        <v>236620.2</v>
      </c>
      <c r="D30" s="201">
        <f t="shared" si="0"/>
        <v>409242.14</v>
      </c>
      <c r="E30" s="198">
        <f t="shared" si="41"/>
        <v>167840.61</v>
      </c>
      <c r="F30" s="198">
        <f t="shared" si="41"/>
        <v>190313.69</v>
      </c>
      <c r="G30" s="201">
        <f t="shared" si="1"/>
        <v>358154.3</v>
      </c>
      <c r="H30" s="198">
        <v>132316.23000000001</v>
      </c>
      <c r="I30" s="198">
        <v>110200.95</v>
      </c>
      <c r="J30" s="201">
        <f t="shared" si="2"/>
        <v>242517.18</v>
      </c>
      <c r="K30" s="198">
        <f t="shared" si="41"/>
        <v>99555.39</v>
      </c>
      <c r="L30" s="198">
        <f t="shared" si="41"/>
        <v>75823.92</v>
      </c>
      <c r="M30" s="201">
        <f t="shared" si="3"/>
        <v>175379.31</v>
      </c>
      <c r="N30" s="198">
        <v>124285.79</v>
      </c>
      <c r="O30" s="198">
        <v>132604.9</v>
      </c>
      <c r="P30" s="201">
        <f t="shared" si="4"/>
        <v>256890.69</v>
      </c>
      <c r="Q30" s="198">
        <f t="shared" ref="Q30:R30" si="42">Q8</f>
        <v>189893.82</v>
      </c>
      <c r="R30" s="198">
        <f t="shared" si="42"/>
        <v>225867.42</v>
      </c>
      <c r="S30" s="201">
        <f t="shared" si="34"/>
        <v>415761.24</v>
      </c>
      <c r="T30" s="198">
        <f t="shared" ref="T30:U30" si="43">T8</f>
        <v>173152</v>
      </c>
      <c r="U30" s="198">
        <f t="shared" si="43"/>
        <v>191515.1</v>
      </c>
      <c r="V30" s="201">
        <f t="shared" si="35"/>
        <v>364667.1</v>
      </c>
      <c r="W30" s="198">
        <f t="shared" ref="W30:X30" si="44">W8</f>
        <v>180010</v>
      </c>
      <c r="X30" s="198">
        <f t="shared" si="44"/>
        <v>158588.35999999999</v>
      </c>
      <c r="Y30" s="201">
        <f t="shared" si="36"/>
        <v>338598.36</v>
      </c>
    </row>
    <row r="31" spans="1:28" ht="22.2" customHeight="1" thickBot="1" x14ac:dyDescent="0.3">
      <c r="B31" s="199">
        <f>SUM(B29:B30)</f>
        <v>341944.85</v>
      </c>
      <c r="C31" s="199">
        <f t="shared" ref="C31:L31" si="45">SUM(C29:C30)</f>
        <v>373057.18000000005</v>
      </c>
      <c r="D31" s="206">
        <f t="shared" si="0"/>
        <v>715002.03</v>
      </c>
      <c r="E31" s="199">
        <f t="shared" si="45"/>
        <v>344962</v>
      </c>
      <c r="F31" s="199">
        <f t="shared" si="45"/>
        <v>326918.92000000004</v>
      </c>
      <c r="G31" s="206">
        <f t="shared" si="1"/>
        <v>671880.92</v>
      </c>
      <c r="H31" s="199">
        <f t="shared" si="45"/>
        <v>273086.5</v>
      </c>
      <c r="I31" s="199">
        <f t="shared" si="45"/>
        <v>320971.34999999998</v>
      </c>
      <c r="J31" s="206">
        <f t="shared" si="2"/>
        <v>594057.85</v>
      </c>
      <c r="K31" s="199">
        <f t="shared" si="45"/>
        <v>419994.16000000003</v>
      </c>
      <c r="L31" s="199">
        <f t="shared" si="45"/>
        <v>342345.98</v>
      </c>
      <c r="M31" s="206">
        <f t="shared" si="3"/>
        <v>762340.14</v>
      </c>
      <c r="N31" s="199">
        <f>SUM(N28:N30)</f>
        <v>335707.98</v>
      </c>
      <c r="O31" s="199">
        <f>SUM(O28:O30)</f>
        <v>374731.72</v>
      </c>
      <c r="P31" s="206">
        <f t="shared" si="4"/>
        <v>710439.7</v>
      </c>
      <c r="Q31" s="199">
        <f t="shared" ref="Q31:R31" si="46">SUM(Q29:Q30)</f>
        <v>425114.1</v>
      </c>
      <c r="R31" s="199">
        <f t="shared" si="46"/>
        <v>440797.83</v>
      </c>
      <c r="S31" s="206">
        <f t="shared" si="34"/>
        <v>865911.92999999993</v>
      </c>
      <c r="T31" s="199">
        <f t="shared" ref="T31:U31" si="47">SUM(T29:T30)</f>
        <v>418734.36</v>
      </c>
      <c r="U31" s="199">
        <f t="shared" si="47"/>
        <v>432108.77</v>
      </c>
      <c r="V31" s="206">
        <f t="shared" si="35"/>
        <v>850843.13</v>
      </c>
      <c r="W31" s="199">
        <f t="shared" ref="W31:X31" si="48">SUM(W29:W30)</f>
        <v>418489</v>
      </c>
      <c r="X31" s="199">
        <f t="shared" si="48"/>
        <v>370375.26999999996</v>
      </c>
      <c r="Y31" s="206">
        <f t="shared" si="36"/>
        <v>788864.27</v>
      </c>
    </row>
    <row r="32" spans="1:28" ht="22.2" customHeight="1" thickTop="1" x14ac:dyDescent="0.25">
      <c r="D32" s="201"/>
      <c r="G32" s="201"/>
      <c r="J32" s="201"/>
      <c r="M32" s="201"/>
      <c r="N32" s="196"/>
      <c r="O32" s="196"/>
      <c r="P32" s="201"/>
      <c r="S32" s="201"/>
      <c r="V32" s="201"/>
      <c r="Y32" s="201"/>
    </row>
    <row r="33" spans="1:26" s="214" customFormat="1" ht="22.2" customHeight="1" x14ac:dyDescent="0.25">
      <c r="A33" s="214" t="s">
        <v>3656</v>
      </c>
      <c r="D33" s="234"/>
      <c r="G33" s="234"/>
      <c r="J33" s="234"/>
      <c r="M33" s="234"/>
      <c r="P33" s="234"/>
      <c r="S33" s="234"/>
      <c r="V33" s="234"/>
      <c r="Y33" s="234"/>
    </row>
    <row r="34" spans="1:26" ht="22.2" customHeight="1" x14ac:dyDescent="0.25">
      <c r="A34" s="144" t="s">
        <v>3659</v>
      </c>
      <c r="D34" s="205">
        <v>288452.71000000002</v>
      </c>
      <c r="E34" s="186"/>
      <c r="F34" s="186"/>
      <c r="G34" s="205">
        <v>295704.33</v>
      </c>
      <c r="H34" s="186"/>
      <c r="I34" s="186"/>
      <c r="J34" s="205">
        <v>330642.15999999997</v>
      </c>
      <c r="K34" s="186"/>
      <c r="L34" s="186"/>
      <c r="M34" s="205">
        <v>552965.69999999995</v>
      </c>
      <c r="N34" s="186"/>
      <c r="O34" s="186"/>
      <c r="P34" s="205">
        <v>428084.13</v>
      </c>
      <c r="Q34" s="186"/>
      <c r="R34" s="186"/>
      <c r="S34" s="205">
        <v>424279</v>
      </c>
      <c r="T34" s="186"/>
      <c r="U34" s="186"/>
      <c r="V34" s="205">
        <v>450871.49</v>
      </c>
      <c r="W34" s="186"/>
      <c r="X34" s="186"/>
      <c r="Y34" s="205">
        <v>424816.17</v>
      </c>
      <c r="Z34" s="186"/>
    </row>
    <row r="35" spans="1:26" ht="22.2" customHeight="1" x14ac:dyDescent="0.25">
      <c r="A35" s="144" t="s">
        <v>3660</v>
      </c>
      <c r="D35" s="205">
        <v>17307.18</v>
      </c>
      <c r="E35" s="186"/>
      <c r="F35" s="186"/>
      <c r="G35" s="205">
        <v>17742.29</v>
      </c>
      <c r="H35" s="186"/>
      <c r="I35" s="186"/>
      <c r="J35" s="205">
        <v>19838.509999999998</v>
      </c>
      <c r="K35" s="186"/>
      <c r="L35" s="186"/>
      <c r="M35" s="205">
        <v>33177.93</v>
      </c>
      <c r="N35" s="186"/>
      <c r="O35" s="186"/>
      <c r="P35" s="205">
        <v>25685.05</v>
      </c>
      <c r="Q35" s="186"/>
      <c r="R35" s="186"/>
      <c r="S35" s="205">
        <v>25456.74</v>
      </c>
      <c r="T35" s="186"/>
      <c r="U35" s="186"/>
      <c r="V35" s="205">
        <v>27052.26</v>
      </c>
      <c r="W35" s="186"/>
      <c r="X35" s="186"/>
      <c r="Y35" s="205">
        <v>25409.74</v>
      </c>
    </row>
    <row r="36" spans="1:26" ht="22.2" customHeight="1" x14ac:dyDescent="0.25">
      <c r="A36" s="144" t="s">
        <v>3649</v>
      </c>
      <c r="D36" s="205">
        <v>409242.14</v>
      </c>
      <c r="E36" s="186"/>
      <c r="F36" s="186"/>
      <c r="G36" s="205">
        <f>358154.3</f>
        <v>358154.3</v>
      </c>
      <c r="H36" s="186"/>
      <c r="I36" s="186"/>
      <c r="J36" s="205">
        <v>242517.18</v>
      </c>
      <c r="K36" s="186"/>
      <c r="L36" s="186"/>
      <c r="M36" s="205">
        <v>175379.31</v>
      </c>
      <c r="N36" s="186"/>
      <c r="O36" s="186"/>
      <c r="P36" s="205">
        <v>256890.69</v>
      </c>
      <c r="Q36" s="186"/>
      <c r="R36" s="186"/>
      <c r="S36" s="205">
        <v>415761.24</v>
      </c>
      <c r="T36" s="186"/>
      <c r="U36" s="186"/>
      <c r="V36" s="205">
        <v>360087.1</v>
      </c>
      <c r="W36" s="186"/>
      <c r="X36" s="186"/>
      <c r="Y36" s="205">
        <v>338598.36</v>
      </c>
      <c r="Z36" s="186"/>
    </row>
    <row r="37" spans="1:26" ht="22.2" customHeight="1" thickBot="1" x14ac:dyDescent="0.3">
      <c r="D37" s="207">
        <f>SUM(D34:D36)</f>
        <v>715002.03</v>
      </c>
      <c r="E37" s="186"/>
      <c r="F37" s="186"/>
      <c r="G37" s="207">
        <f t="shared" ref="G37:J37" si="49">SUM(G34:G36)</f>
        <v>671600.91999999993</v>
      </c>
      <c r="H37" s="186"/>
      <c r="I37" s="186"/>
      <c r="J37" s="207">
        <f t="shared" si="49"/>
        <v>592997.85</v>
      </c>
      <c r="K37" s="186"/>
      <c r="L37" s="186"/>
      <c r="M37" s="207">
        <f t="shared" ref="M37" si="50">SUM(M34:M36)</f>
        <v>761522.94</v>
      </c>
      <c r="N37" s="186"/>
      <c r="O37" s="186"/>
      <c r="P37" s="207">
        <f t="shared" ref="P37" si="51">SUM(P34:P36)</f>
        <v>710659.87</v>
      </c>
      <c r="Q37" s="186"/>
      <c r="R37" s="186"/>
      <c r="S37" s="207">
        <f t="shared" ref="S37" si="52">SUM(S34:S36)</f>
        <v>865496.98</v>
      </c>
      <c r="T37" s="186"/>
      <c r="U37" s="186"/>
      <c r="V37" s="207">
        <f t="shared" ref="V37" si="53">SUM(V34:V36)</f>
        <v>838010.85</v>
      </c>
      <c r="W37" s="186"/>
      <c r="X37" s="186"/>
      <c r="Y37" s="207">
        <f t="shared" ref="Y37" si="54">SUM(Y34:Y36)</f>
        <v>788824.27</v>
      </c>
    </row>
    <row r="38" spans="1:26" ht="22.2" customHeight="1" thickTop="1" x14ac:dyDescent="0.25">
      <c r="A38" s="144" t="s">
        <v>3642</v>
      </c>
      <c r="D38" s="205">
        <f>D31-D37</f>
        <v>0</v>
      </c>
      <c r="E38" s="186"/>
      <c r="F38" s="186"/>
      <c r="G38" s="205">
        <f t="shared" ref="G38:J38" si="55">G31-G37</f>
        <v>280.00000000011642</v>
      </c>
      <c r="H38" s="186"/>
      <c r="I38" s="186"/>
      <c r="J38" s="205">
        <f t="shared" si="55"/>
        <v>1060</v>
      </c>
      <c r="K38" s="186"/>
      <c r="L38" s="186"/>
      <c r="M38" s="205">
        <f t="shared" ref="M38" si="56">M31-M37</f>
        <v>817.20000000006985</v>
      </c>
      <c r="N38" s="186"/>
      <c r="O38" s="186"/>
      <c r="P38" s="205">
        <f t="shared" ref="P38" si="57">P31-P37</f>
        <v>-220.17000000004191</v>
      </c>
      <c r="Q38" s="243" t="s">
        <v>4780</v>
      </c>
      <c r="R38" s="186"/>
      <c r="S38" s="205">
        <f t="shared" ref="S38" si="58">S31-S37</f>
        <v>414.94999999995343</v>
      </c>
      <c r="T38" s="243"/>
      <c r="U38" s="186"/>
      <c r="V38" s="205">
        <f t="shared" ref="V38" si="59">V31-V37</f>
        <v>12832.280000000028</v>
      </c>
      <c r="W38" s="243"/>
      <c r="X38" s="186"/>
      <c r="Y38" s="205">
        <f t="shared" ref="Y38" si="60">Y31-Y37</f>
        <v>40</v>
      </c>
    </row>
    <row r="40" spans="1:26" s="219" customFormat="1" ht="66" x14ac:dyDescent="0.25">
      <c r="A40" s="245" t="s">
        <v>4325</v>
      </c>
      <c r="B40" s="220"/>
    </row>
    <row r="41" spans="1:26" s="219" customFormat="1" ht="52.8" x14ac:dyDescent="0.25">
      <c r="A41" s="244" t="s">
        <v>4781</v>
      </c>
    </row>
    <row r="42" spans="1:26" s="236" customFormat="1" ht="31.8" customHeight="1" x14ac:dyDescent="0.25">
      <c r="A42" s="235" t="s">
        <v>4326</v>
      </c>
    </row>
    <row r="43" spans="1:26" ht="22.2" customHeight="1" x14ac:dyDescent="0.25">
      <c r="A43" s="144" t="s">
        <v>5260</v>
      </c>
    </row>
    <row r="44" spans="1:26" ht="22.2" customHeight="1" x14ac:dyDescent="0.25">
      <c r="A44" s="144" t="s">
        <v>5261</v>
      </c>
    </row>
    <row r="45" spans="1:26" ht="22.2" customHeight="1" x14ac:dyDescent="0.25">
      <c r="A45" s="144" t="s">
        <v>5262</v>
      </c>
    </row>
    <row r="46" spans="1:26" ht="22.2" customHeight="1" x14ac:dyDescent="0.25">
      <c r="A46" s="144" t="s">
        <v>5263</v>
      </c>
    </row>
    <row r="47" spans="1:26" ht="22.2" customHeight="1" x14ac:dyDescent="0.25">
      <c r="A47" s="144" t="s">
        <v>5264</v>
      </c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"/>
  <sheetViews>
    <sheetView workbookViewId="0">
      <selection activeCell="F10" sqref="F10"/>
    </sheetView>
  </sheetViews>
  <sheetFormatPr defaultColWidth="9.109375" defaultRowHeight="26.25" customHeight="1" x14ac:dyDescent="0.25"/>
  <cols>
    <col min="1" max="1" width="16.109375" style="27" customWidth="1"/>
    <col min="2" max="2" width="10" style="27" customWidth="1"/>
    <col min="3" max="3" width="12.6640625" style="30" customWidth="1"/>
    <col min="4" max="13" width="9.88671875" style="29" customWidth="1"/>
    <col min="14" max="22" width="9.88671875" style="27" customWidth="1"/>
    <col min="23" max="16384" width="9.109375" style="27"/>
  </cols>
  <sheetData>
    <row r="1" spans="1:5" ht="26.25" customHeight="1" x14ac:dyDescent="0.25">
      <c r="A1" s="28" t="s">
        <v>103</v>
      </c>
      <c r="B1" s="27" t="s">
        <v>104</v>
      </c>
    </row>
    <row r="3" spans="1:5" ht="19.5" customHeight="1" x14ac:dyDescent="0.25">
      <c r="A3" s="28" t="s">
        <v>106</v>
      </c>
      <c r="B3" s="27" t="s">
        <v>108</v>
      </c>
      <c r="C3" s="30" t="s">
        <v>109</v>
      </c>
    </row>
    <row r="4" spans="1:5" ht="26.25" customHeight="1" x14ac:dyDescent="0.25">
      <c r="A4" s="27" t="s">
        <v>13</v>
      </c>
    </row>
    <row r="5" spans="1:5" ht="26.25" customHeight="1" x14ac:dyDescent="0.25">
      <c r="A5" s="27" t="s">
        <v>36</v>
      </c>
      <c r="B5" s="27">
        <v>1000</v>
      </c>
      <c r="C5" s="31">
        <f>SUM(D5:BH5)</f>
        <v>0</v>
      </c>
    </row>
    <row r="6" spans="1:5" ht="26.25" customHeight="1" x14ac:dyDescent="0.25">
      <c r="A6" s="27" t="s">
        <v>8</v>
      </c>
      <c r="B6" s="27">
        <v>1800</v>
      </c>
      <c r="C6" s="31">
        <f>SUM(D6:BH6)</f>
        <v>350</v>
      </c>
      <c r="D6" s="29">
        <v>100</v>
      </c>
      <c r="E6" s="29">
        <v>250</v>
      </c>
    </row>
    <row r="7" spans="1:5" ht="26.25" customHeight="1" x14ac:dyDescent="0.25">
      <c r="A7" s="27" t="s">
        <v>105</v>
      </c>
      <c r="B7" s="27">
        <v>800</v>
      </c>
      <c r="C7" s="31">
        <f>SUM(D7:BH7)</f>
        <v>0</v>
      </c>
    </row>
    <row r="8" spans="1:5" ht="26.25" customHeight="1" x14ac:dyDescent="0.25">
      <c r="A8" s="27" t="s">
        <v>107</v>
      </c>
      <c r="B8" s="27">
        <v>3600</v>
      </c>
    </row>
  </sheetData>
  <pageMargins left="0.7" right="0.7" top="0.75" bottom="0.75" header="0.3" footer="0.3"/>
  <pageSetup paperSize="9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18051-FE93-458F-9D37-BBD4CB23DF7A}">
  <sheetPr>
    <tabColor theme="9" tint="-0.249977111117893"/>
  </sheetPr>
  <dimension ref="A1:J79"/>
  <sheetViews>
    <sheetView zoomScale="110" zoomScaleNormal="110" workbookViewId="0">
      <selection activeCell="F29" sqref="F29"/>
    </sheetView>
  </sheetViews>
  <sheetFormatPr defaultRowHeight="13.2" x14ac:dyDescent="0.25"/>
  <cols>
    <col min="1" max="1" width="8.6640625" customWidth="1"/>
    <col min="2" max="2" width="9.44140625" customWidth="1"/>
    <col min="3" max="3" width="13.88671875" style="117" customWidth="1"/>
    <col min="4" max="4" width="29.21875" customWidth="1"/>
    <col min="5" max="5" width="19" style="27" customWidth="1"/>
    <col min="6" max="7" width="17.5546875" customWidth="1"/>
    <col min="8" max="8" width="16.88671875" customWidth="1"/>
    <col min="9" max="9" width="20" bestFit="1" customWidth="1"/>
    <col min="10" max="10" width="15.44140625" style="68" customWidth="1"/>
  </cols>
  <sheetData>
    <row r="1" spans="1:10" s="1" customFormat="1" ht="24" customHeight="1" x14ac:dyDescent="0.25">
      <c r="A1" s="9" t="s">
        <v>3918</v>
      </c>
      <c r="B1" s="3"/>
      <c r="C1" s="37"/>
      <c r="E1" s="3"/>
      <c r="F1" s="2">
        <f>SUBTOTAL(9,F5:F6655)</f>
        <v>5000</v>
      </c>
      <c r="G1" s="2">
        <f>SUBTOTAL(9,G5:G6655)</f>
        <v>4908.46</v>
      </c>
      <c r="H1" s="2">
        <f>F1-G1</f>
        <v>91.539999999999964</v>
      </c>
      <c r="J1" s="3"/>
    </row>
    <row r="2" spans="1:10" s="6" customFormat="1" ht="30.75" customHeight="1" x14ac:dyDescent="0.25">
      <c r="A2" s="7" t="s">
        <v>181</v>
      </c>
      <c r="B2" s="7" t="s">
        <v>103</v>
      </c>
      <c r="C2" s="38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7" t="s">
        <v>311</v>
      </c>
    </row>
    <row r="3" spans="1:10" s="1" customFormat="1" ht="24" customHeight="1" x14ac:dyDescent="0.25">
      <c r="A3" s="3">
        <v>2025</v>
      </c>
      <c r="B3" s="3" t="s">
        <v>104</v>
      </c>
      <c r="C3" s="39">
        <v>45658</v>
      </c>
      <c r="D3" s="1" t="s">
        <v>3955</v>
      </c>
      <c r="E3" s="3" t="s">
        <v>0</v>
      </c>
      <c r="F3" s="2"/>
      <c r="G3" s="2"/>
      <c r="H3" s="4">
        <v>5000</v>
      </c>
      <c r="J3" s="3"/>
    </row>
    <row r="4" spans="1:10" s="1" customFormat="1" ht="24" customHeight="1" x14ac:dyDescent="0.25">
      <c r="A4" s="3">
        <v>2025</v>
      </c>
      <c r="B4" s="3" t="s">
        <v>104</v>
      </c>
      <c r="C4" s="39">
        <v>45663</v>
      </c>
      <c r="D4" s="1" t="s">
        <v>3920</v>
      </c>
      <c r="E4" s="3" t="s">
        <v>3953</v>
      </c>
      <c r="F4" s="2"/>
      <c r="G4" s="2">
        <v>50</v>
      </c>
      <c r="H4" s="4">
        <f>H3+F4-G4</f>
        <v>4950</v>
      </c>
      <c r="I4" s="1" t="s">
        <v>159</v>
      </c>
      <c r="J4" s="3"/>
    </row>
    <row r="5" spans="1:10" s="1" customFormat="1" ht="24" customHeight="1" x14ac:dyDescent="0.25">
      <c r="A5" s="3">
        <v>2025</v>
      </c>
      <c r="B5" s="3" t="s">
        <v>104</v>
      </c>
      <c r="C5" s="39"/>
      <c r="E5" s="3"/>
      <c r="F5" s="2"/>
      <c r="G5" s="2"/>
      <c r="H5" s="4">
        <f t="shared" ref="H5:H68" si="0">H4+F5-G5</f>
        <v>4950</v>
      </c>
      <c r="J5" s="3"/>
    </row>
    <row r="6" spans="1:10" s="1" customFormat="1" ht="24" customHeight="1" x14ac:dyDescent="0.25">
      <c r="A6" s="3">
        <v>2025</v>
      </c>
      <c r="B6" s="3" t="s">
        <v>104</v>
      </c>
      <c r="C6" s="39">
        <v>45682</v>
      </c>
      <c r="D6" s="1" t="s">
        <v>3969</v>
      </c>
      <c r="E6" s="66"/>
      <c r="F6" s="2"/>
      <c r="G6" s="2">
        <v>1200</v>
      </c>
      <c r="H6" s="4">
        <f t="shared" ref="H6" si="1">H5+F6-G6</f>
        <v>3750</v>
      </c>
      <c r="I6" s="1" t="s">
        <v>3968</v>
      </c>
      <c r="J6" s="3"/>
    </row>
    <row r="7" spans="1:10" s="1" customFormat="1" ht="24" customHeight="1" x14ac:dyDescent="0.25">
      <c r="A7" s="3">
        <v>2025</v>
      </c>
      <c r="B7" s="3" t="s">
        <v>104</v>
      </c>
      <c r="C7" s="39">
        <v>45684</v>
      </c>
      <c r="D7" s="1" t="s">
        <v>3913</v>
      </c>
      <c r="E7" s="3" t="s">
        <v>3954</v>
      </c>
      <c r="F7" s="2"/>
      <c r="G7" s="2">
        <v>550</v>
      </c>
      <c r="H7" s="4">
        <f t="shared" si="0"/>
        <v>3200</v>
      </c>
      <c r="J7" s="3"/>
    </row>
    <row r="8" spans="1:10" s="1" customFormat="1" ht="24" customHeight="1" x14ac:dyDescent="0.25">
      <c r="A8" s="3">
        <v>2025</v>
      </c>
      <c r="B8" s="3" t="s">
        <v>104</v>
      </c>
      <c r="C8" s="39">
        <v>45684</v>
      </c>
      <c r="D8" s="1" t="s">
        <v>3914</v>
      </c>
      <c r="E8" s="3" t="s">
        <v>3954</v>
      </c>
      <c r="F8" s="2"/>
      <c r="G8" s="2">
        <v>1624</v>
      </c>
      <c r="H8" s="4">
        <f t="shared" si="0"/>
        <v>1576</v>
      </c>
      <c r="J8" s="3"/>
    </row>
    <row r="9" spans="1:10" s="1" customFormat="1" ht="24" customHeight="1" x14ac:dyDescent="0.25">
      <c r="A9" s="3">
        <v>2025</v>
      </c>
      <c r="B9" s="3" t="s">
        <v>104</v>
      </c>
      <c r="C9" s="39">
        <v>45684</v>
      </c>
      <c r="D9" s="1" t="s">
        <v>3915</v>
      </c>
      <c r="E9" s="66" t="s">
        <v>3954</v>
      </c>
      <c r="F9" s="2"/>
      <c r="G9" s="2">
        <v>40</v>
      </c>
      <c r="H9" s="4">
        <f t="shared" si="0"/>
        <v>1536</v>
      </c>
      <c r="J9" s="3"/>
    </row>
    <row r="10" spans="1:10" s="1" customFormat="1" ht="24" customHeight="1" x14ac:dyDescent="0.25">
      <c r="A10" s="3">
        <v>2025</v>
      </c>
      <c r="B10" s="3" t="s">
        <v>104</v>
      </c>
      <c r="C10" s="39">
        <v>45684</v>
      </c>
      <c r="D10" s="1" t="s">
        <v>3916</v>
      </c>
      <c r="E10" s="66" t="s">
        <v>3954</v>
      </c>
      <c r="F10" s="2"/>
      <c r="G10" s="2">
        <v>550</v>
      </c>
      <c r="H10" s="4">
        <f t="shared" si="0"/>
        <v>986</v>
      </c>
      <c r="J10" s="3"/>
    </row>
    <row r="11" spans="1:10" s="1" customFormat="1" ht="24" customHeight="1" x14ac:dyDescent="0.25">
      <c r="A11" s="3">
        <v>2025</v>
      </c>
      <c r="B11" s="3" t="s">
        <v>104</v>
      </c>
      <c r="C11" s="39">
        <v>45684</v>
      </c>
      <c r="D11" s="1" t="s">
        <v>3917</v>
      </c>
      <c r="E11" s="66" t="s">
        <v>3954</v>
      </c>
      <c r="F11" s="2"/>
      <c r="G11" s="2">
        <v>20</v>
      </c>
      <c r="H11" s="4">
        <f t="shared" si="0"/>
        <v>966</v>
      </c>
      <c r="J11" s="3"/>
    </row>
    <row r="12" spans="1:10" s="1" customFormat="1" ht="24" customHeight="1" x14ac:dyDescent="0.25">
      <c r="A12" s="3">
        <v>2025</v>
      </c>
      <c r="B12" s="3" t="s">
        <v>104</v>
      </c>
      <c r="C12" s="39"/>
      <c r="E12" s="66"/>
      <c r="F12" s="2"/>
      <c r="G12" s="2"/>
      <c r="H12" s="4">
        <f t="shared" si="0"/>
        <v>966</v>
      </c>
      <c r="J12" s="3"/>
    </row>
    <row r="13" spans="1:10" s="1" customFormat="1" ht="24" customHeight="1" x14ac:dyDescent="0.25">
      <c r="A13" s="3">
        <v>2025</v>
      </c>
      <c r="B13" s="3" t="s">
        <v>104</v>
      </c>
      <c r="C13" s="39"/>
      <c r="E13" s="66"/>
      <c r="F13" s="2"/>
      <c r="G13" s="2"/>
      <c r="H13" s="4">
        <f t="shared" si="0"/>
        <v>966</v>
      </c>
      <c r="J13" s="3"/>
    </row>
    <row r="14" spans="1:10" s="1" customFormat="1" ht="24" customHeight="1" x14ac:dyDescent="0.25">
      <c r="A14" s="3">
        <v>2025</v>
      </c>
      <c r="B14" s="3" t="s">
        <v>104</v>
      </c>
      <c r="C14" s="39"/>
      <c r="E14" s="66"/>
      <c r="F14" s="2"/>
      <c r="G14" s="2"/>
      <c r="H14" s="4">
        <f t="shared" si="0"/>
        <v>966</v>
      </c>
      <c r="J14" s="3"/>
    </row>
    <row r="15" spans="1:10" s="1" customFormat="1" ht="24" customHeight="1" x14ac:dyDescent="0.25">
      <c r="A15" s="3">
        <v>2025</v>
      </c>
      <c r="B15" s="3" t="s">
        <v>104</v>
      </c>
      <c r="C15" s="39"/>
      <c r="E15" s="66"/>
      <c r="F15" s="2"/>
      <c r="G15" s="2"/>
      <c r="H15" s="4">
        <f t="shared" si="0"/>
        <v>966</v>
      </c>
      <c r="J15" s="3"/>
    </row>
    <row r="16" spans="1:10" s="1" customFormat="1" ht="24" customHeight="1" x14ac:dyDescent="0.25">
      <c r="A16" s="3">
        <v>2025</v>
      </c>
      <c r="B16" s="3" t="s">
        <v>104</v>
      </c>
      <c r="C16" s="39"/>
      <c r="E16" s="66"/>
      <c r="F16" s="2"/>
      <c r="G16" s="2"/>
      <c r="H16" s="4">
        <f t="shared" si="0"/>
        <v>966</v>
      </c>
      <c r="J16" s="3"/>
    </row>
    <row r="17" spans="1:10" s="1" customFormat="1" ht="24" customHeight="1" x14ac:dyDescent="0.25">
      <c r="A17" s="3">
        <v>2025</v>
      </c>
      <c r="B17" s="3" t="s">
        <v>104</v>
      </c>
      <c r="C17" s="39"/>
      <c r="E17" s="3"/>
      <c r="F17" s="2"/>
      <c r="G17" s="2"/>
      <c r="H17" s="4">
        <f t="shared" si="0"/>
        <v>966</v>
      </c>
      <c r="J17" s="3"/>
    </row>
    <row r="18" spans="1:10" s="1" customFormat="1" ht="24" customHeight="1" x14ac:dyDescent="0.25">
      <c r="A18" s="3">
        <v>2025</v>
      </c>
      <c r="B18" s="3" t="s">
        <v>104</v>
      </c>
      <c r="C18" s="39"/>
      <c r="E18" s="3"/>
      <c r="F18" s="2"/>
      <c r="G18" s="2"/>
      <c r="H18" s="4">
        <f t="shared" si="0"/>
        <v>966</v>
      </c>
      <c r="J18" s="3"/>
    </row>
    <row r="19" spans="1:10" s="1" customFormat="1" ht="24" customHeight="1" x14ac:dyDescent="0.25">
      <c r="A19" s="3">
        <v>2025</v>
      </c>
      <c r="B19" s="3" t="s">
        <v>104</v>
      </c>
      <c r="C19" s="39"/>
      <c r="E19" s="3"/>
      <c r="F19" s="2"/>
      <c r="G19" s="2"/>
      <c r="H19" s="4">
        <f t="shared" si="0"/>
        <v>966</v>
      </c>
      <c r="J19" s="3"/>
    </row>
    <row r="20" spans="1:10" s="1" customFormat="1" ht="24" customHeight="1" x14ac:dyDescent="0.25">
      <c r="A20" s="3">
        <v>2025</v>
      </c>
      <c r="B20" s="3" t="s">
        <v>104</v>
      </c>
      <c r="C20" s="39"/>
      <c r="E20" s="66"/>
      <c r="F20" s="2"/>
      <c r="G20" s="2"/>
      <c r="H20" s="4">
        <f t="shared" si="0"/>
        <v>966</v>
      </c>
      <c r="J20" s="3"/>
    </row>
    <row r="21" spans="1:10" s="1" customFormat="1" ht="24" customHeight="1" x14ac:dyDescent="0.25">
      <c r="A21" s="3">
        <v>2025</v>
      </c>
      <c r="B21" s="3" t="s">
        <v>104</v>
      </c>
      <c r="C21" s="39"/>
      <c r="E21" s="66"/>
      <c r="F21" s="2"/>
      <c r="G21" s="2"/>
      <c r="H21" s="4">
        <f t="shared" si="0"/>
        <v>966</v>
      </c>
      <c r="J21" s="3"/>
    </row>
    <row r="22" spans="1:10" s="1" customFormat="1" ht="24" customHeight="1" x14ac:dyDescent="0.25">
      <c r="A22" s="3">
        <v>2025</v>
      </c>
      <c r="B22" s="3" t="s">
        <v>104</v>
      </c>
      <c r="C22" s="39"/>
      <c r="E22" s="66"/>
      <c r="F22" s="2"/>
      <c r="G22" s="2"/>
      <c r="H22" s="4">
        <f t="shared" si="0"/>
        <v>966</v>
      </c>
      <c r="J22" s="3"/>
    </row>
    <row r="23" spans="1:10" s="1" customFormat="1" ht="24" customHeight="1" x14ac:dyDescent="0.25">
      <c r="A23" s="3">
        <v>2025</v>
      </c>
      <c r="B23" s="3" t="s">
        <v>104</v>
      </c>
      <c r="C23" s="39">
        <v>45688</v>
      </c>
      <c r="D23" s="1" t="s">
        <v>3920</v>
      </c>
      <c r="E23" s="66" t="s">
        <v>3953</v>
      </c>
      <c r="F23" s="2"/>
      <c r="G23" s="2">
        <v>150</v>
      </c>
      <c r="H23" s="4">
        <f t="shared" si="0"/>
        <v>816</v>
      </c>
      <c r="I23" s="1" t="s">
        <v>104</v>
      </c>
      <c r="J23" s="3"/>
    </row>
    <row r="24" spans="1:10" s="24" customFormat="1" ht="24" customHeight="1" thickBot="1" x14ac:dyDescent="0.3">
      <c r="A24" s="34">
        <v>2025</v>
      </c>
      <c r="B24" s="34" t="s">
        <v>104</v>
      </c>
      <c r="C24" s="40">
        <v>45688</v>
      </c>
      <c r="D24" s="24" t="s">
        <v>3919</v>
      </c>
      <c r="E24" s="71" t="s">
        <v>3953</v>
      </c>
      <c r="F24" s="21"/>
      <c r="G24" s="21">
        <v>326.45999999999998</v>
      </c>
      <c r="H24" s="22">
        <f t="shared" si="0"/>
        <v>489.54</v>
      </c>
      <c r="I24" s="24" t="s">
        <v>3921</v>
      </c>
      <c r="J24" s="34"/>
    </row>
    <row r="25" spans="1:10" s="1" customFormat="1" ht="24" customHeight="1" x14ac:dyDescent="0.25">
      <c r="A25" s="3">
        <v>2025</v>
      </c>
      <c r="B25" s="3" t="s">
        <v>358</v>
      </c>
      <c r="C25" s="39">
        <v>45700</v>
      </c>
      <c r="D25" s="1" t="s">
        <v>3970</v>
      </c>
      <c r="E25" s="66"/>
      <c r="F25" s="2">
        <v>5000</v>
      </c>
      <c r="G25" s="2"/>
      <c r="H25" s="4">
        <f t="shared" si="0"/>
        <v>5489.54</v>
      </c>
      <c r="J25" s="3"/>
    </row>
    <row r="26" spans="1:10" s="1" customFormat="1" ht="24" customHeight="1" x14ac:dyDescent="0.25">
      <c r="A26" s="3">
        <v>2025</v>
      </c>
      <c r="B26" s="3" t="s">
        <v>358</v>
      </c>
      <c r="C26" s="39">
        <v>45700</v>
      </c>
      <c r="D26" s="1" t="s">
        <v>3917</v>
      </c>
      <c r="E26" s="3" t="s">
        <v>3954</v>
      </c>
      <c r="F26" s="2"/>
      <c r="G26" s="2">
        <v>448</v>
      </c>
      <c r="H26" s="4">
        <f t="shared" si="0"/>
        <v>5041.54</v>
      </c>
      <c r="I26" s="1" t="s">
        <v>4015</v>
      </c>
      <c r="J26" s="3"/>
    </row>
    <row r="27" spans="1:10" s="1" customFormat="1" ht="24" customHeight="1" x14ac:dyDescent="0.25">
      <c r="A27" s="3">
        <v>2025</v>
      </c>
      <c r="B27" s="3" t="s">
        <v>358</v>
      </c>
      <c r="C27" s="39"/>
      <c r="E27" s="3"/>
      <c r="F27" s="2"/>
      <c r="G27" s="2"/>
      <c r="H27" s="4">
        <f t="shared" si="0"/>
        <v>5041.54</v>
      </c>
      <c r="J27" s="3"/>
    </row>
    <row r="28" spans="1:10" s="1" customFormat="1" ht="24" customHeight="1" x14ac:dyDescent="0.25">
      <c r="A28" s="3">
        <v>2025</v>
      </c>
      <c r="B28" s="3" t="s">
        <v>358</v>
      </c>
      <c r="C28" s="39"/>
      <c r="E28" s="3"/>
      <c r="F28" s="2"/>
      <c r="G28" s="2"/>
      <c r="H28" s="4">
        <f t="shared" si="0"/>
        <v>5041.54</v>
      </c>
      <c r="J28" s="3"/>
    </row>
    <row r="29" spans="1:10" s="1" customFormat="1" ht="24" customHeight="1" x14ac:dyDescent="0.25">
      <c r="A29" s="3">
        <v>2025</v>
      </c>
      <c r="B29" s="3" t="s">
        <v>358</v>
      </c>
      <c r="C29" s="39"/>
      <c r="E29" s="3"/>
      <c r="F29" s="2"/>
      <c r="G29" s="2"/>
      <c r="H29" s="4">
        <f t="shared" si="0"/>
        <v>5041.54</v>
      </c>
      <c r="J29" s="3"/>
    </row>
    <row r="30" spans="1:10" s="1" customFormat="1" ht="24" customHeight="1" x14ac:dyDescent="0.25">
      <c r="A30" s="3">
        <v>2025</v>
      </c>
      <c r="B30" s="3" t="s">
        <v>358</v>
      </c>
      <c r="C30" s="39"/>
      <c r="E30" s="3"/>
      <c r="F30" s="2"/>
      <c r="G30" s="2"/>
      <c r="H30" s="4">
        <f t="shared" si="0"/>
        <v>5041.54</v>
      </c>
      <c r="J30" s="3"/>
    </row>
    <row r="31" spans="1:10" s="1" customFormat="1" ht="24" customHeight="1" x14ac:dyDescent="0.25">
      <c r="A31" s="3">
        <v>2025</v>
      </c>
      <c r="B31" s="3" t="s">
        <v>358</v>
      </c>
      <c r="C31" s="39"/>
      <c r="E31" s="3"/>
      <c r="F31" s="2"/>
      <c r="G31" s="2"/>
      <c r="H31" s="4">
        <f t="shared" si="0"/>
        <v>5041.54</v>
      </c>
      <c r="J31" s="3"/>
    </row>
    <row r="32" spans="1:10" s="1" customFormat="1" ht="24" customHeight="1" x14ac:dyDescent="0.25">
      <c r="A32" s="3">
        <v>2025</v>
      </c>
      <c r="B32" s="3" t="s">
        <v>358</v>
      </c>
      <c r="C32" s="39"/>
      <c r="E32" s="3"/>
      <c r="F32" s="2"/>
      <c r="G32" s="2"/>
      <c r="H32" s="4">
        <f t="shared" si="0"/>
        <v>5041.54</v>
      </c>
      <c r="J32" s="3"/>
    </row>
    <row r="33" spans="1:10" s="1" customFormat="1" ht="24" customHeight="1" x14ac:dyDescent="0.25">
      <c r="A33" s="3">
        <v>2025</v>
      </c>
      <c r="B33" s="3" t="s">
        <v>358</v>
      </c>
      <c r="C33" s="39"/>
      <c r="E33" s="3"/>
      <c r="F33" s="26"/>
      <c r="G33" s="26"/>
      <c r="H33" s="4">
        <f t="shared" si="0"/>
        <v>5041.54</v>
      </c>
      <c r="J33" s="3"/>
    </row>
    <row r="34" spans="1:10" s="1" customFormat="1" ht="24" customHeight="1" x14ac:dyDescent="0.25">
      <c r="A34" s="3">
        <v>2025</v>
      </c>
      <c r="B34" s="3" t="s">
        <v>358</v>
      </c>
      <c r="C34" s="39"/>
      <c r="E34" s="3"/>
      <c r="F34" s="26"/>
      <c r="G34" s="26"/>
      <c r="H34" s="4">
        <f t="shared" si="0"/>
        <v>5041.54</v>
      </c>
      <c r="J34" s="3"/>
    </row>
    <row r="35" spans="1:10" s="1" customFormat="1" ht="24" customHeight="1" x14ac:dyDescent="0.25">
      <c r="A35" s="3">
        <v>2025</v>
      </c>
      <c r="B35" s="3" t="s">
        <v>358</v>
      </c>
      <c r="C35" s="39"/>
      <c r="E35" s="3"/>
      <c r="F35" s="2"/>
      <c r="G35" s="2"/>
      <c r="H35" s="4">
        <f t="shared" si="0"/>
        <v>5041.54</v>
      </c>
      <c r="J35" s="3"/>
    </row>
    <row r="36" spans="1:10" s="1" customFormat="1" ht="24" customHeight="1" x14ac:dyDescent="0.25">
      <c r="A36" s="3">
        <v>2025</v>
      </c>
      <c r="B36" s="3" t="s">
        <v>358</v>
      </c>
      <c r="C36" s="39"/>
      <c r="E36" s="3"/>
      <c r="F36" s="2"/>
      <c r="G36" s="2"/>
      <c r="H36" s="4">
        <f t="shared" si="0"/>
        <v>5041.54</v>
      </c>
      <c r="J36" s="3"/>
    </row>
    <row r="37" spans="1:10" s="1" customFormat="1" ht="24" customHeight="1" x14ac:dyDescent="0.25">
      <c r="A37" s="3">
        <v>2025</v>
      </c>
      <c r="B37" s="3" t="s">
        <v>358</v>
      </c>
      <c r="C37" s="39"/>
      <c r="E37" s="3"/>
      <c r="F37" s="2"/>
      <c r="G37" s="2"/>
      <c r="H37" s="4">
        <f t="shared" si="0"/>
        <v>5041.54</v>
      </c>
      <c r="J37" s="3"/>
    </row>
    <row r="38" spans="1:10" s="1" customFormat="1" ht="24" customHeight="1" x14ac:dyDescent="0.25">
      <c r="A38" s="3">
        <v>2025</v>
      </c>
      <c r="B38" s="3" t="s">
        <v>358</v>
      </c>
      <c r="C38" s="39"/>
      <c r="E38" s="3"/>
      <c r="F38" s="2"/>
      <c r="G38" s="2"/>
      <c r="H38" s="4">
        <f t="shared" si="0"/>
        <v>5041.54</v>
      </c>
      <c r="J38" s="3"/>
    </row>
    <row r="39" spans="1:10" s="1" customFormat="1" ht="24" customHeight="1" x14ac:dyDescent="0.25">
      <c r="A39" s="3">
        <v>2025</v>
      </c>
      <c r="B39" s="3" t="s">
        <v>358</v>
      </c>
      <c r="C39" s="39"/>
      <c r="E39" s="3"/>
      <c r="F39" s="2"/>
      <c r="G39" s="2"/>
      <c r="H39" s="4">
        <f t="shared" si="0"/>
        <v>5041.54</v>
      </c>
      <c r="J39" s="3"/>
    </row>
    <row r="40" spans="1:10" s="1" customFormat="1" ht="24" customHeight="1" x14ac:dyDescent="0.25">
      <c r="A40" s="3">
        <v>2025</v>
      </c>
      <c r="B40" s="3" t="s">
        <v>358</v>
      </c>
      <c r="C40" s="39"/>
      <c r="E40" s="3"/>
      <c r="F40" s="2"/>
      <c r="G40" s="2"/>
      <c r="H40" s="4">
        <f t="shared" si="0"/>
        <v>5041.54</v>
      </c>
      <c r="J40" s="3"/>
    </row>
    <row r="41" spans="1:10" s="1" customFormat="1" ht="24" customHeight="1" x14ac:dyDescent="0.25">
      <c r="A41" s="3">
        <v>2025</v>
      </c>
      <c r="B41" s="3" t="s">
        <v>358</v>
      </c>
      <c r="C41" s="39"/>
      <c r="E41" s="3"/>
      <c r="F41" s="2"/>
      <c r="G41" s="2"/>
      <c r="H41" s="4">
        <f t="shared" si="0"/>
        <v>5041.54</v>
      </c>
      <c r="J41" s="3"/>
    </row>
    <row r="42" spans="1:10" s="24" customFormat="1" ht="24" customHeight="1" thickBot="1" x14ac:dyDescent="0.3">
      <c r="A42" s="3">
        <v>2025</v>
      </c>
      <c r="B42" s="3" t="s">
        <v>358</v>
      </c>
      <c r="C42" s="40"/>
      <c r="E42" s="34"/>
      <c r="F42" s="21"/>
      <c r="G42" s="21"/>
      <c r="H42" s="22">
        <f t="shared" si="0"/>
        <v>5041.54</v>
      </c>
      <c r="J42" s="34"/>
    </row>
    <row r="43" spans="1:10" s="1" customFormat="1" ht="24" customHeight="1" x14ac:dyDescent="0.25">
      <c r="A43" s="3">
        <v>2025</v>
      </c>
      <c r="B43" s="3" t="s">
        <v>358</v>
      </c>
      <c r="C43" s="39"/>
      <c r="E43" s="3"/>
      <c r="F43" s="2"/>
      <c r="G43" s="2"/>
      <c r="H43" s="4">
        <f t="shared" si="0"/>
        <v>5041.54</v>
      </c>
      <c r="J43" s="3"/>
    </row>
    <row r="44" spans="1:10" s="1" customFormat="1" ht="24" customHeight="1" x14ac:dyDescent="0.25">
      <c r="A44" s="3">
        <v>2025</v>
      </c>
      <c r="B44" s="3" t="s">
        <v>358</v>
      </c>
      <c r="C44" s="39"/>
      <c r="E44" s="3"/>
      <c r="F44" s="2"/>
      <c r="G44" s="2"/>
      <c r="H44" s="4">
        <f t="shared" si="0"/>
        <v>5041.54</v>
      </c>
      <c r="J44" s="3"/>
    </row>
    <row r="45" spans="1:10" s="1" customFormat="1" ht="24" customHeight="1" x14ac:dyDescent="0.25">
      <c r="A45" s="3">
        <v>2025</v>
      </c>
      <c r="B45" s="3" t="s">
        <v>358</v>
      </c>
      <c r="C45" s="39"/>
      <c r="E45" s="3"/>
      <c r="F45" s="2"/>
      <c r="G45" s="2"/>
      <c r="H45" s="4">
        <f t="shared" si="0"/>
        <v>5041.54</v>
      </c>
      <c r="J45" s="3"/>
    </row>
    <row r="46" spans="1:10" s="1" customFormat="1" ht="24" customHeight="1" x14ac:dyDescent="0.25">
      <c r="A46" s="3">
        <v>2025</v>
      </c>
      <c r="B46" s="3" t="s">
        <v>358</v>
      </c>
      <c r="C46" s="39"/>
      <c r="E46" s="3"/>
      <c r="F46" s="2"/>
      <c r="G46" s="2"/>
      <c r="H46" s="4">
        <f t="shared" si="0"/>
        <v>5041.54</v>
      </c>
      <c r="J46" s="3"/>
    </row>
    <row r="47" spans="1:10" s="1" customFormat="1" ht="24" customHeight="1" x14ac:dyDescent="0.25">
      <c r="A47" s="3">
        <v>2025</v>
      </c>
      <c r="B47" s="3" t="s">
        <v>358</v>
      </c>
      <c r="C47" s="39"/>
      <c r="E47" s="3"/>
      <c r="F47" s="2"/>
      <c r="G47" s="2"/>
      <c r="H47" s="4">
        <f t="shared" si="0"/>
        <v>5041.54</v>
      </c>
      <c r="J47" s="3"/>
    </row>
    <row r="48" spans="1:10" s="1" customFormat="1" ht="24" customHeight="1" x14ac:dyDescent="0.25">
      <c r="A48" s="3">
        <v>2025</v>
      </c>
      <c r="B48" s="3" t="s">
        <v>358</v>
      </c>
      <c r="C48" s="39"/>
      <c r="E48" s="3"/>
      <c r="F48" s="2"/>
      <c r="G48" s="2"/>
      <c r="H48" s="4">
        <f t="shared" si="0"/>
        <v>5041.54</v>
      </c>
      <c r="J48" s="3"/>
    </row>
    <row r="49" spans="1:10" s="1" customFormat="1" ht="24" customHeight="1" x14ac:dyDescent="0.25">
      <c r="A49" s="3">
        <v>2025</v>
      </c>
      <c r="B49" s="3" t="s">
        <v>358</v>
      </c>
      <c r="C49" s="39"/>
      <c r="E49" s="3"/>
      <c r="F49" s="2"/>
      <c r="G49" s="2"/>
      <c r="H49" s="4">
        <f t="shared" si="0"/>
        <v>5041.54</v>
      </c>
      <c r="J49" s="3"/>
    </row>
    <row r="50" spans="1:10" s="24" customFormat="1" ht="24" customHeight="1" thickBot="1" x14ac:dyDescent="0.3">
      <c r="A50" s="3">
        <v>2025</v>
      </c>
      <c r="B50" s="3" t="s">
        <v>358</v>
      </c>
      <c r="C50" s="40"/>
      <c r="E50" s="34"/>
      <c r="F50" s="21"/>
      <c r="G50" s="21"/>
      <c r="H50" s="22">
        <f t="shared" si="0"/>
        <v>5041.54</v>
      </c>
      <c r="J50" s="34"/>
    </row>
    <row r="51" spans="1:10" s="1" customFormat="1" ht="24" customHeight="1" x14ac:dyDescent="0.25">
      <c r="A51" s="3">
        <v>2025</v>
      </c>
      <c r="B51" s="3" t="s">
        <v>358</v>
      </c>
      <c r="C51" s="39"/>
      <c r="E51" s="3"/>
      <c r="F51" s="2"/>
      <c r="G51" s="2"/>
      <c r="H51" s="4">
        <f t="shared" si="0"/>
        <v>5041.54</v>
      </c>
      <c r="J51" s="3"/>
    </row>
    <row r="52" spans="1:10" s="1" customFormat="1" ht="24" customHeight="1" x14ac:dyDescent="0.25">
      <c r="A52" s="3">
        <v>2025</v>
      </c>
      <c r="B52" s="3" t="s">
        <v>358</v>
      </c>
      <c r="C52" s="39"/>
      <c r="E52" s="3"/>
      <c r="F52" s="2"/>
      <c r="G52" s="2"/>
      <c r="H52" s="4">
        <f t="shared" si="0"/>
        <v>5041.54</v>
      </c>
      <c r="J52" s="3"/>
    </row>
    <row r="53" spans="1:10" s="1" customFormat="1" ht="24" customHeight="1" x14ac:dyDescent="0.25">
      <c r="A53" s="3">
        <v>2025</v>
      </c>
      <c r="B53" s="3" t="s">
        <v>358</v>
      </c>
      <c r="C53" s="39"/>
      <c r="E53" s="3"/>
      <c r="F53" s="2"/>
      <c r="G53" s="2"/>
      <c r="H53" s="4">
        <f t="shared" si="0"/>
        <v>5041.54</v>
      </c>
      <c r="J53" s="3"/>
    </row>
    <row r="54" spans="1:10" s="1" customFormat="1" ht="24" customHeight="1" x14ac:dyDescent="0.25">
      <c r="A54" s="3">
        <v>2025</v>
      </c>
      <c r="B54" s="3" t="s">
        <v>358</v>
      </c>
      <c r="C54" s="39"/>
      <c r="E54" s="3"/>
      <c r="F54" s="2"/>
      <c r="G54" s="2"/>
      <c r="H54" s="4">
        <f t="shared" si="0"/>
        <v>5041.54</v>
      </c>
      <c r="J54" s="3"/>
    </row>
    <row r="55" spans="1:10" s="1" customFormat="1" ht="24" customHeight="1" x14ac:dyDescent="0.25">
      <c r="A55" s="3">
        <v>2025</v>
      </c>
      <c r="B55" s="3" t="s">
        <v>358</v>
      </c>
      <c r="C55" s="39"/>
      <c r="E55" s="3"/>
      <c r="F55" s="2"/>
      <c r="G55" s="2"/>
      <c r="H55" s="4">
        <f t="shared" si="0"/>
        <v>5041.54</v>
      </c>
      <c r="J55" s="3"/>
    </row>
    <row r="56" spans="1:10" s="1" customFormat="1" ht="24" customHeight="1" x14ac:dyDescent="0.25">
      <c r="A56" s="3">
        <v>2025</v>
      </c>
      <c r="B56" s="3" t="s">
        <v>358</v>
      </c>
      <c r="C56" s="39"/>
      <c r="E56" s="3"/>
      <c r="F56" s="2"/>
      <c r="G56" s="2"/>
      <c r="H56" s="4">
        <f t="shared" si="0"/>
        <v>5041.54</v>
      </c>
      <c r="J56" s="3"/>
    </row>
    <row r="57" spans="1:10" s="1" customFormat="1" ht="24" customHeight="1" x14ac:dyDescent="0.25">
      <c r="A57" s="3">
        <v>2025</v>
      </c>
      <c r="B57" s="3" t="s">
        <v>358</v>
      </c>
      <c r="C57" s="39"/>
      <c r="E57" s="3"/>
      <c r="F57" s="2"/>
      <c r="G57" s="2"/>
      <c r="H57" s="4">
        <f t="shared" si="0"/>
        <v>5041.54</v>
      </c>
      <c r="J57" s="3"/>
    </row>
    <row r="58" spans="1:10" s="1" customFormat="1" ht="24" customHeight="1" x14ac:dyDescent="0.25">
      <c r="A58" s="3">
        <v>2025</v>
      </c>
      <c r="B58" s="3" t="s">
        <v>358</v>
      </c>
      <c r="C58" s="39"/>
      <c r="E58" s="3"/>
      <c r="F58" s="2"/>
      <c r="G58" s="2"/>
      <c r="H58" s="4">
        <f t="shared" si="0"/>
        <v>5041.54</v>
      </c>
      <c r="J58" s="3"/>
    </row>
    <row r="59" spans="1:10" s="1" customFormat="1" ht="24" customHeight="1" x14ac:dyDescent="0.25">
      <c r="A59" s="3">
        <v>2025</v>
      </c>
      <c r="B59" s="3" t="s">
        <v>358</v>
      </c>
      <c r="C59" s="39"/>
      <c r="E59" s="3"/>
      <c r="F59" s="2"/>
      <c r="G59" s="2"/>
      <c r="H59" s="4">
        <f t="shared" si="0"/>
        <v>5041.54</v>
      </c>
      <c r="J59" s="3"/>
    </row>
    <row r="60" spans="1:10" s="1" customFormat="1" ht="24" customHeight="1" x14ac:dyDescent="0.25">
      <c r="A60" s="3">
        <v>2025</v>
      </c>
      <c r="B60" s="3" t="s">
        <v>358</v>
      </c>
      <c r="C60" s="39"/>
      <c r="E60" s="3"/>
      <c r="F60" s="2"/>
      <c r="G60" s="2"/>
      <c r="H60" s="4">
        <f t="shared" si="0"/>
        <v>5041.54</v>
      </c>
      <c r="J60" s="3"/>
    </row>
    <row r="61" spans="1:10" s="1" customFormat="1" ht="24" customHeight="1" x14ac:dyDescent="0.25">
      <c r="A61" s="3">
        <v>2025</v>
      </c>
      <c r="B61" s="3" t="s">
        <v>358</v>
      </c>
      <c r="C61" s="39"/>
      <c r="E61" s="3"/>
      <c r="F61" s="2"/>
      <c r="G61" s="2"/>
      <c r="H61" s="4">
        <f t="shared" si="0"/>
        <v>5041.54</v>
      </c>
      <c r="J61" s="3"/>
    </row>
    <row r="62" spans="1:10" s="1" customFormat="1" ht="24" customHeight="1" x14ac:dyDescent="0.25">
      <c r="A62" s="3">
        <v>2025</v>
      </c>
      <c r="B62" s="3" t="s">
        <v>358</v>
      </c>
      <c r="C62" s="39"/>
      <c r="E62" s="3"/>
      <c r="F62" s="2"/>
      <c r="G62" s="2"/>
      <c r="H62" s="4">
        <f t="shared" si="0"/>
        <v>5041.54</v>
      </c>
      <c r="J62" s="3"/>
    </row>
    <row r="63" spans="1:10" s="1" customFormat="1" ht="24" customHeight="1" x14ac:dyDescent="0.25">
      <c r="A63" s="3">
        <v>2025</v>
      </c>
      <c r="B63" s="3" t="s">
        <v>358</v>
      </c>
      <c r="C63" s="39"/>
      <c r="E63" s="3"/>
      <c r="F63" s="2"/>
      <c r="G63" s="2"/>
      <c r="H63" s="4">
        <f t="shared" si="0"/>
        <v>5041.54</v>
      </c>
      <c r="J63" s="3"/>
    </row>
    <row r="64" spans="1:10" s="1" customFormat="1" ht="24" customHeight="1" x14ac:dyDescent="0.25">
      <c r="A64" s="3">
        <v>2025</v>
      </c>
      <c r="B64" s="3" t="s">
        <v>358</v>
      </c>
      <c r="C64" s="39"/>
      <c r="E64" s="3"/>
      <c r="F64" s="2"/>
      <c r="G64" s="2"/>
      <c r="H64" s="4">
        <f t="shared" si="0"/>
        <v>5041.54</v>
      </c>
      <c r="J64" s="3"/>
    </row>
    <row r="65" spans="1:10" s="1" customFormat="1" ht="24" customHeight="1" x14ac:dyDescent="0.25">
      <c r="A65" s="3">
        <v>2025</v>
      </c>
      <c r="B65" s="3" t="s">
        <v>358</v>
      </c>
      <c r="C65" s="39"/>
      <c r="E65" s="3"/>
      <c r="F65" s="2"/>
      <c r="G65" s="2"/>
      <c r="H65" s="4">
        <f t="shared" si="0"/>
        <v>5041.54</v>
      </c>
      <c r="J65" s="3"/>
    </row>
    <row r="66" spans="1:10" s="1" customFormat="1" ht="24" customHeight="1" x14ac:dyDescent="0.25">
      <c r="A66" s="3">
        <v>2025</v>
      </c>
      <c r="B66" s="3" t="s">
        <v>358</v>
      </c>
      <c r="C66" s="39"/>
      <c r="E66" s="3"/>
      <c r="F66" s="2"/>
      <c r="G66" s="2"/>
      <c r="H66" s="4">
        <f t="shared" si="0"/>
        <v>5041.54</v>
      </c>
      <c r="J66" s="3"/>
    </row>
    <row r="67" spans="1:10" s="1" customFormat="1" ht="24" customHeight="1" x14ac:dyDescent="0.25">
      <c r="A67" s="3">
        <v>2025</v>
      </c>
      <c r="B67" s="3" t="s">
        <v>358</v>
      </c>
      <c r="C67" s="39"/>
      <c r="E67" s="3"/>
      <c r="F67" s="2"/>
      <c r="G67" s="2"/>
      <c r="H67" s="4">
        <f t="shared" si="0"/>
        <v>5041.54</v>
      </c>
      <c r="J67" s="3"/>
    </row>
    <row r="68" spans="1:10" s="1" customFormat="1" ht="24" customHeight="1" x14ac:dyDescent="0.25">
      <c r="A68" s="3">
        <v>2025</v>
      </c>
      <c r="B68" s="3" t="s">
        <v>358</v>
      </c>
      <c r="C68" s="39"/>
      <c r="E68" s="3"/>
      <c r="F68" s="2"/>
      <c r="G68" s="2"/>
      <c r="H68" s="4">
        <f t="shared" si="0"/>
        <v>5041.54</v>
      </c>
      <c r="J68" s="3"/>
    </row>
    <row r="69" spans="1:10" s="1" customFormat="1" ht="24" customHeight="1" x14ac:dyDescent="0.25">
      <c r="A69" s="3">
        <v>2025</v>
      </c>
      <c r="B69" s="3" t="s">
        <v>358</v>
      </c>
      <c r="C69" s="39"/>
      <c r="E69" s="3"/>
      <c r="F69" s="2"/>
      <c r="G69" s="2"/>
      <c r="H69" s="4">
        <f t="shared" ref="H69:H79" si="2">H68+F69-G69</f>
        <v>5041.54</v>
      </c>
      <c r="J69" s="3"/>
    </row>
    <row r="70" spans="1:10" s="1" customFormat="1" ht="24" customHeight="1" x14ac:dyDescent="0.25">
      <c r="A70" s="3">
        <v>2025</v>
      </c>
      <c r="B70" s="3" t="s">
        <v>358</v>
      </c>
      <c r="C70" s="39"/>
      <c r="E70" s="3"/>
      <c r="F70" s="2"/>
      <c r="G70" s="2"/>
      <c r="H70" s="4">
        <f t="shared" si="2"/>
        <v>5041.54</v>
      </c>
      <c r="J70" s="3"/>
    </row>
    <row r="71" spans="1:10" s="1" customFormat="1" ht="24" customHeight="1" x14ac:dyDescent="0.25">
      <c r="A71" s="3"/>
      <c r="B71" s="3"/>
      <c r="C71" s="39"/>
      <c r="E71" s="3"/>
      <c r="F71" s="2"/>
      <c r="G71" s="2"/>
      <c r="H71" s="4">
        <f t="shared" si="2"/>
        <v>5041.54</v>
      </c>
      <c r="J71" s="3"/>
    </row>
    <row r="72" spans="1:10" s="1" customFormat="1" ht="24" customHeight="1" x14ac:dyDescent="0.25">
      <c r="A72" s="3"/>
      <c r="B72" s="3"/>
      <c r="C72" s="39"/>
      <c r="E72" s="3"/>
      <c r="F72" s="2"/>
      <c r="G72" s="2"/>
      <c r="H72" s="4">
        <f t="shared" si="2"/>
        <v>5041.54</v>
      </c>
      <c r="J72" s="3"/>
    </row>
    <row r="73" spans="1:10" s="1" customFormat="1" ht="24" customHeight="1" x14ac:dyDescent="0.25">
      <c r="A73" s="3"/>
      <c r="B73" s="3"/>
      <c r="C73" s="39"/>
      <c r="E73" s="3"/>
      <c r="F73" s="2"/>
      <c r="G73" s="2"/>
      <c r="H73" s="4">
        <f t="shared" si="2"/>
        <v>5041.54</v>
      </c>
      <c r="J73" s="3"/>
    </row>
    <row r="74" spans="1:10" s="1" customFormat="1" ht="24" customHeight="1" x14ac:dyDescent="0.25">
      <c r="A74" s="3"/>
      <c r="B74" s="3"/>
      <c r="C74" s="39"/>
      <c r="E74" s="3"/>
      <c r="F74" s="2"/>
      <c r="G74" s="2"/>
      <c r="H74" s="4">
        <f t="shared" si="2"/>
        <v>5041.54</v>
      </c>
      <c r="J74" s="3"/>
    </row>
    <row r="75" spans="1:10" s="1" customFormat="1" ht="24" customHeight="1" x14ac:dyDescent="0.25">
      <c r="A75" s="3"/>
      <c r="B75" s="3"/>
      <c r="C75" s="39"/>
      <c r="E75" s="3"/>
      <c r="F75" s="2"/>
      <c r="G75" s="2"/>
      <c r="H75" s="4">
        <f t="shared" si="2"/>
        <v>5041.54</v>
      </c>
      <c r="J75" s="3"/>
    </row>
    <row r="76" spans="1:10" s="1" customFormat="1" ht="24" customHeight="1" x14ac:dyDescent="0.25">
      <c r="A76" s="3"/>
      <c r="B76" s="3"/>
      <c r="C76" s="39"/>
      <c r="E76" s="3"/>
      <c r="F76" s="2"/>
      <c r="G76" s="2"/>
      <c r="H76" s="4">
        <f t="shared" si="2"/>
        <v>5041.54</v>
      </c>
      <c r="J76" s="3"/>
    </row>
    <row r="77" spans="1:10" s="1" customFormat="1" ht="24" customHeight="1" x14ac:dyDescent="0.25">
      <c r="A77" s="3"/>
      <c r="B77" s="3"/>
      <c r="C77" s="39"/>
      <c r="E77" s="3"/>
      <c r="F77" s="2"/>
      <c r="G77" s="2"/>
      <c r="H77" s="4">
        <f t="shared" si="2"/>
        <v>5041.54</v>
      </c>
      <c r="J77" s="3"/>
    </row>
    <row r="78" spans="1:10" s="1" customFormat="1" ht="24" customHeight="1" x14ac:dyDescent="0.25">
      <c r="A78" s="3"/>
      <c r="B78" s="3"/>
      <c r="C78" s="39"/>
      <c r="E78" s="3"/>
      <c r="F78" s="2"/>
      <c r="G78" s="2"/>
      <c r="H78" s="4">
        <f t="shared" si="2"/>
        <v>5041.54</v>
      </c>
      <c r="J78" s="3"/>
    </row>
    <row r="79" spans="1:10" s="1" customFormat="1" ht="24" customHeight="1" x14ac:dyDescent="0.25">
      <c r="A79" s="3"/>
      <c r="B79" s="3"/>
      <c r="C79" s="39"/>
      <c r="E79" s="3"/>
      <c r="F79" s="2"/>
      <c r="G79" s="2"/>
      <c r="H79" s="4">
        <f t="shared" si="2"/>
        <v>5041.54</v>
      </c>
      <c r="J79" s="3"/>
    </row>
  </sheetData>
  <autoFilter ref="A2:J79" xr:uid="{00000000-0009-0000-0000-00000F000000}"/>
  <phoneticPr fontId="20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96216-F600-442F-84A8-720A4E37DA69}">
  <sheetPr>
    <tabColor theme="9" tint="-0.249977111117893"/>
  </sheetPr>
  <dimension ref="A1:J79"/>
  <sheetViews>
    <sheetView workbookViewId="0"/>
  </sheetViews>
  <sheetFormatPr defaultRowHeight="13.2" x14ac:dyDescent="0.25"/>
  <cols>
    <col min="1" max="1" width="8.6640625" customWidth="1"/>
    <col min="2" max="2" width="9.44140625" customWidth="1"/>
    <col min="3" max="3" width="16" style="117" customWidth="1"/>
    <col min="4" max="4" width="24.44140625" customWidth="1"/>
    <col min="5" max="5" width="19" style="27" customWidth="1"/>
    <col min="6" max="7" width="17.5546875" customWidth="1"/>
    <col min="8" max="8" width="16.88671875" customWidth="1"/>
    <col min="9" max="9" width="20" bestFit="1" customWidth="1"/>
    <col min="10" max="10" width="15.44140625" style="68" customWidth="1"/>
  </cols>
  <sheetData>
    <row r="1" spans="1:10" s="1" customFormat="1" ht="24" customHeight="1" x14ac:dyDescent="0.25">
      <c r="A1" s="9" t="s">
        <v>2406</v>
      </c>
      <c r="B1" s="3"/>
      <c r="C1" s="37"/>
      <c r="E1" s="3"/>
      <c r="F1" s="2">
        <f>SUBTOTAL(9,F5:F6655)</f>
        <v>0</v>
      </c>
      <c r="G1" s="2">
        <f>SUBTOTAL(9,G5:G6655)</f>
        <v>0</v>
      </c>
      <c r="H1" s="2">
        <f>F1-G1</f>
        <v>0</v>
      </c>
      <c r="J1" s="3"/>
    </row>
    <row r="2" spans="1:10" s="6" customFormat="1" ht="30.75" customHeight="1" x14ac:dyDescent="0.25">
      <c r="A2" s="7" t="s">
        <v>181</v>
      </c>
      <c r="B2" s="7" t="s">
        <v>103</v>
      </c>
      <c r="C2" s="38" t="s">
        <v>4</v>
      </c>
      <c r="D2" s="6" t="s">
        <v>308</v>
      </c>
      <c r="E2" s="65" t="s">
        <v>314</v>
      </c>
      <c r="F2" s="8" t="s">
        <v>264</v>
      </c>
      <c r="G2" s="8" t="s">
        <v>1</v>
      </c>
      <c r="H2" s="7" t="s">
        <v>0</v>
      </c>
      <c r="I2" s="6" t="s">
        <v>203</v>
      </c>
      <c r="J2" s="7" t="s">
        <v>311</v>
      </c>
    </row>
    <row r="3" spans="1:10" s="1" customFormat="1" ht="24" customHeight="1" x14ac:dyDescent="0.25">
      <c r="A3" s="3"/>
      <c r="B3" s="3"/>
      <c r="C3" s="39"/>
      <c r="E3" s="3"/>
      <c r="F3" s="2"/>
      <c r="G3" s="2"/>
      <c r="H3" s="4">
        <v>0</v>
      </c>
      <c r="J3" s="3"/>
    </row>
    <row r="4" spans="1:10" s="1" customFormat="1" ht="24" customHeight="1" x14ac:dyDescent="0.25">
      <c r="A4" s="3"/>
      <c r="B4" s="3"/>
      <c r="C4" s="39"/>
      <c r="E4" s="3"/>
      <c r="F4" s="2"/>
      <c r="G4" s="2"/>
      <c r="H4" s="4">
        <f>H3+F4-G4</f>
        <v>0</v>
      </c>
      <c r="J4" s="3"/>
    </row>
    <row r="5" spans="1:10" s="1" customFormat="1" ht="24" customHeight="1" x14ac:dyDescent="0.25">
      <c r="A5" s="3"/>
      <c r="B5" s="3"/>
      <c r="C5" s="39"/>
      <c r="E5" s="3"/>
      <c r="F5" s="2"/>
      <c r="G5" s="2"/>
      <c r="H5" s="4">
        <f t="shared" ref="H5:H68" si="0">H4+F5-G5</f>
        <v>0</v>
      </c>
      <c r="J5" s="3"/>
    </row>
    <row r="6" spans="1:10" s="1" customFormat="1" ht="24" customHeight="1" x14ac:dyDescent="0.25">
      <c r="A6" s="3"/>
      <c r="B6" s="3"/>
      <c r="C6" s="39"/>
      <c r="E6" s="77"/>
      <c r="F6" s="26"/>
      <c r="G6" s="26"/>
      <c r="H6" s="4">
        <f t="shared" si="0"/>
        <v>0</v>
      </c>
      <c r="J6" s="3"/>
    </row>
    <row r="7" spans="1:10" s="1" customFormat="1" ht="24" customHeight="1" x14ac:dyDescent="0.25">
      <c r="A7" s="3"/>
      <c r="B7" s="3"/>
      <c r="C7" s="39"/>
      <c r="E7" s="77"/>
      <c r="F7" s="26"/>
      <c r="G7" s="26"/>
      <c r="H7" s="4">
        <f t="shared" si="0"/>
        <v>0</v>
      </c>
      <c r="J7" s="3"/>
    </row>
    <row r="8" spans="1:10" s="1" customFormat="1" ht="24" customHeight="1" x14ac:dyDescent="0.25">
      <c r="A8" s="3"/>
      <c r="B8" s="3"/>
      <c r="C8" s="39"/>
      <c r="E8" s="3"/>
      <c r="F8" s="2"/>
      <c r="G8" s="2"/>
      <c r="H8" s="4">
        <f t="shared" si="0"/>
        <v>0</v>
      </c>
      <c r="J8" s="3"/>
    </row>
    <row r="9" spans="1:10" s="1" customFormat="1" ht="24" customHeight="1" x14ac:dyDescent="0.25">
      <c r="A9" s="3"/>
      <c r="B9" s="3"/>
      <c r="C9" s="39"/>
      <c r="E9" s="3"/>
      <c r="F9" s="2"/>
      <c r="G9" s="2"/>
      <c r="H9" s="4">
        <f t="shared" si="0"/>
        <v>0</v>
      </c>
      <c r="J9" s="3"/>
    </row>
    <row r="10" spans="1:10" s="1" customFormat="1" ht="24" customHeight="1" x14ac:dyDescent="0.25">
      <c r="A10" s="3"/>
      <c r="B10" s="3"/>
      <c r="C10" s="39"/>
      <c r="E10" s="66"/>
      <c r="F10" s="2"/>
      <c r="G10" s="2"/>
      <c r="H10" s="4">
        <f t="shared" si="0"/>
        <v>0</v>
      </c>
      <c r="J10" s="3"/>
    </row>
    <row r="11" spans="1:10" s="1" customFormat="1" ht="24" customHeight="1" x14ac:dyDescent="0.25">
      <c r="A11" s="3"/>
      <c r="B11" s="3"/>
      <c r="C11" s="39"/>
      <c r="E11" s="66"/>
      <c r="F11" s="2"/>
      <c r="G11" s="2"/>
      <c r="H11" s="4">
        <f t="shared" si="0"/>
        <v>0</v>
      </c>
      <c r="J11" s="3"/>
    </row>
    <row r="12" spans="1:10" s="1" customFormat="1" ht="24" customHeight="1" x14ac:dyDescent="0.25">
      <c r="A12" s="3"/>
      <c r="B12" s="3"/>
      <c r="C12" s="39"/>
      <c r="E12" s="66"/>
      <c r="F12" s="2"/>
      <c r="G12" s="2"/>
      <c r="H12" s="4">
        <f t="shared" si="0"/>
        <v>0</v>
      </c>
      <c r="J12" s="3"/>
    </row>
    <row r="13" spans="1:10" s="1" customFormat="1" ht="24" customHeight="1" x14ac:dyDescent="0.25">
      <c r="A13" s="3"/>
      <c r="B13" s="3"/>
      <c r="C13" s="39"/>
      <c r="E13" s="66"/>
      <c r="F13" s="2"/>
      <c r="G13" s="2"/>
      <c r="H13" s="4">
        <f t="shared" si="0"/>
        <v>0</v>
      </c>
      <c r="J13" s="3"/>
    </row>
    <row r="14" spans="1:10" s="1" customFormat="1" ht="24" customHeight="1" x14ac:dyDescent="0.25">
      <c r="A14" s="3"/>
      <c r="B14" s="3"/>
      <c r="C14" s="39"/>
      <c r="E14" s="66"/>
      <c r="F14" s="2"/>
      <c r="G14" s="2"/>
      <c r="H14" s="4">
        <f t="shared" si="0"/>
        <v>0</v>
      </c>
      <c r="J14" s="3"/>
    </row>
    <row r="15" spans="1:10" s="1" customFormat="1" ht="24" customHeight="1" x14ac:dyDescent="0.25">
      <c r="A15" s="3"/>
      <c r="B15" s="3"/>
      <c r="C15" s="39"/>
      <c r="E15" s="66"/>
      <c r="F15" s="2"/>
      <c r="G15" s="2"/>
      <c r="H15" s="4">
        <f t="shared" si="0"/>
        <v>0</v>
      </c>
      <c r="J15" s="3"/>
    </row>
    <row r="16" spans="1:10" s="1" customFormat="1" ht="24" customHeight="1" x14ac:dyDescent="0.25">
      <c r="A16" s="3"/>
      <c r="B16" s="3"/>
      <c r="C16" s="39"/>
      <c r="E16" s="66"/>
      <c r="F16" s="2"/>
      <c r="G16" s="2"/>
      <c r="H16" s="4">
        <f t="shared" si="0"/>
        <v>0</v>
      </c>
      <c r="J16" s="3"/>
    </row>
    <row r="17" spans="1:10" s="1" customFormat="1" ht="24" customHeight="1" x14ac:dyDescent="0.25">
      <c r="A17" s="3"/>
      <c r="B17" s="3"/>
      <c r="C17" s="39"/>
      <c r="E17" s="3"/>
      <c r="F17" s="2"/>
      <c r="G17" s="2"/>
      <c r="H17" s="4">
        <f t="shared" si="0"/>
        <v>0</v>
      </c>
      <c r="J17" s="3"/>
    </row>
    <row r="18" spans="1:10" s="1" customFormat="1" ht="24" customHeight="1" x14ac:dyDescent="0.25">
      <c r="A18" s="3"/>
      <c r="B18" s="3"/>
      <c r="C18" s="39"/>
      <c r="E18" s="3"/>
      <c r="F18" s="2"/>
      <c r="G18" s="2"/>
      <c r="H18" s="4">
        <f t="shared" si="0"/>
        <v>0</v>
      </c>
      <c r="J18" s="3"/>
    </row>
    <row r="19" spans="1:10" s="1" customFormat="1" ht="24" customHeight="1" x14ac:dyDescent="0.25">
      <c r="A19" s="3"/>
      <c r="B19" s="3"/>
      <c r="C19" s="39"/>
      <c r="E19" s="3"/>
      <c r="F19" s="2"/>
      <c r="G19" s="2"/>
      <c r="H19" s="4">
        <f t="shared" si="0"/>
        <v>0</v>
      </c>
      <c r="J19" s="3"/>
    </row>
    <row r="20" spans="1:10" s="1" customFormat="1" ht="24" customHeight="1" x14ac:dyDescent="0.25">
      <c r="A20" s="3"/>
      <c r="B20" s="3"/>
      <c r="C20" s="39"/>
      <c r="E20" s="66"/>
      <c r="F20" s="2"/>
      <c r="G20" s="2"/>
      <c r="H20" s="4">
        <f t="shared" si="0"/>
        <v>0</v>
      </c>
      <c r="J20" s="3"/>
    </row>
    <row r="21" spans="1:10" s="1" customFormat="1" ht="24" customHeight="1" x14ac:dyDescent="0.25">
      <c r="A21" s="3"/>
      <c r="B21" s="3"/>
      <c r="C21" s="39"/>
      <c r="E21" s="66"/>
      <c r="F21" s="2"/>
      <c r="G21" s="2"/>
      <c r="H21" s="4">
        <f t="shared" si="0"/>
        <v>0</v>
      </c>
      <c r="J21" s="3"/>
    </row>
    <row r="22" spans="1:10" s="1" customFormat="1" ht="24" customHeight="1" x14ac:dyDescent="0.25">
      <c r="A22" s="3"/>
      <c r="B22" s="3"/>
      <c r="C22" s="39"/>
      <c r="E22" s="66"/>
      <c r="F22" s="2"/>
      <c r="G22" s="2"/>
      <c r="H22" s="4">
        <f t="shared" si="0"/>
        <v>0</v>
      </c>
      <c r="J22" s="3"/>
    </row>
    <row r="23" spans="1:10" s="1" customFormat="1" ht="24" customHeight="1" x14ac:dyDescent="0.25">
      <c r="A23" s="3"/>
      <c r="B23" s="3"/>
      <c r="C23" s="39"/>
      <c r="E23" s="66"/>
      <c r="F23" s="2"/>
      <c r="G23" s="2"/>
      <c r="H23" s="4">
        <f t="shared" si="0"/>
        <v>0</v>
      </c>
      <c r="J23" s="3"/>
    </row>
    <row r="24" spans="1:10" s="1" customFormat="1" ht="24" customHeight="1" x14ac:dyDescent="0.25">
      <c r="A24" s="3"/>
      <c r="B24" s="3"/>
      <c r="C24" s="39"/>
      <c r="E24" s="66"/>
      <c r="F24" s="2"/>
      <c r="G24" s="2"/>
      <c r="H24" s="4">
        <f t="shared" si="0"/>
        <v>0</v>
      </c>
      <c r="J24" s="3"/>
    </row>
    <row r="25" spans="1:10" s="1" customFormat="1" ht="24" customHeight="1" x14ac:dyDescent="0.25">
      <c r="A25" s="3"/>
      <c r="B25" s="3"/>
      <c r="C25" s="39"/>
      <c r="E25" s="66"/>
      <c r="F25" s="2"/>
      <c r="G25" s="2"/>
      <c r="H25" s="4">
        <f t="shared" si="0"/>
        <v>0</v>
      </c>
      <c r="J25" s="3"/>
    </row>
    <row r="26" spans="1:10" s="1" customFormat="1" ht="24" customHeight="1" x14ac:dyDescent="0.25">
      <c r="A26" s="3"/>
      <c r="B26" s="3"/>
      <c r="C26" s="39"/>
      <c r="E26" s="3"/>
      <c r="F26" s="2"/>
      <c r="G26" s="2"/>
      <c r="H26" s="4">
        <f t="shared" si="0"/>
        <v>0</v>
      </c>
      <c r="J26" s="3"/>
    </row>
    <row r="27" spans="1:10" s="1" customFormat="1" ht="24" customHeight="1" x14ac:dyDescent="0.25">
      <c r="A27" s="3"/>
      <c r="B27" s="3"/>
      <c r="C27" s="39"/>
      <c r="E27" s="3"/>
      <c r="F27" s="2"/>
      <c r="G27" s="2"/>
      <c r="H27" s="4">
        <f t="shared" si="0"/>
        <v>0</v>
      </c>
      <c r="J27" s="3"/>
    </row>
    <row r="28" spans="1:10" s="1" customFormat="1" ht="24" customHeight="1" x14ac:dyDescent="0.25">
      <c r="A28" s="3"/>
      <c r="B28" s="5"/>
      <c r="C28" s="39"/>
      <c r="E28" s="3"/>
      <c r="F28" s="2"/>
      <c r="G28" s="2"/>
      <c r="H28" s="4">
        <f t="shared" si="0"/>
        <v>0</v>
      </c>
      <c r="J28" s="3"/>
    </row>
    <row r="29" spans="1:10" s="1" customFormat="1" ht="24" customHeight="1" x14ac:dyDescent="0.25">
      <c r="A29" s="3"/>
      <c r="B29" s="3"/>
      <c r="C29" s="39"/>
      <c r="E29" s="3"/>
      <c r="F29" s="2"/>
      <c r="G29" s="2"/>
      <c r="H29" s="4">
        <f t="shared" si="0"/>
        <v>0</v>
      </c>
      <c r="J29" s="3"/>
    </row>
    <row r="30" spans="1:10" s="1" customFormat="1" ht="24" customHeight="1" x14ac:dyDescent="0.25">
      <c r="A30" s="3"/>
      <c r="B30" s="3"/>
      <c r="C30" s="39"/>
      <c r="E30" s="3"/>
      <c r="F30" s="2"/>
      <c r="G30" s="2"/>
      <c r="H30" s="4">
        <f t="shared" si="0"/>
        <v>0</v>
      </c>
      <c r="J30" s="3"/>
    </row>
    <row r="31" spans="1:10" s="1" customFormat="1" ht="24" customHeight="1" x14ac:dyDescent="0.25">
      <c r="A31" s="3"/>
      <c r="B31" s="3"/>
      <c r="C31" s="39"/>
      <c r="E31" s="3"/>
      <c r="F31" s="2"/>
      <c r="G31" s="2"/>
      <c r="H31" s="4">
        <f t="shared" si="0"/>
        <v>0</v>
      </c>
      <c r="J31" s="3"/>
    </row>
    <row r="32" spans="1:10" s="1" customFormat="1" ht="24" customHeight="1" x14ac:dyDescent="0.25">
      <c r="A32" s="3"/>
      <c r="B32" s="3"/>
      <c r="C32" s="39"/>
      <c r="E32" s="3"/>
      <c r="F32" s="2"/>
      <c r="G32" s="2"/>
      <c r="H32" s="4">
        <f t="shared" si="0"/>
        <v>0</v>
      </c>
      <c r="J32" s="3"/>
    </row>
    <row r="33" spans="1:10" s="1" customFormat="1" ht="24" customHeight="1" x14ac:dyDescent="0.25">
      <c r="A33" s="3"/>
      <c r="B33" s="3"/>
      <c r="C33" s="39"/>
      <c r="E33" s="3"/>
      <c r="F33" s="26"/>
      <c r="G33" s="26"/>
      <c r="H33" s="4">
        <f t="shared" si="0"/>
        <v>0</v>
      </c>
      <c r="J33" s="3"/>
    </row>
    <row r="34" spans="1:10" s="1" customFormat="1" ht="24" customHeight="1" x14ac:dyDescent="0.25">
      <c r="A34" s="3"/>
      <c r="B34" s="3"/>
      <c r="C34" s="39"/>
      <c r="E34" s="3"/>
      <c r="F34" s="26"/>
      <c r="G34" s="26"/>
      <c r="H34" s="4">
        <f t="shared" si="0"/>
        <v>0</v>
      </c>
      <c r="J34" s="3"/>
    </row>
    <row r="35" spans="1:10" s="1" customFormat="1" ht="24" customHeight="1" x14ac:dyDescent="0.25">
      <c r="A35" s="3"/>
      <c r="B35" s="3"/>
      <c r="C35" s="39"/>
      <c r="E35" s="3"/>
      <c r="F35" s="2"/>
      <c r="G35" s="2"/>
      <c r="H35" s="4">
        <f t="shared" si="0"/>
        <v>0</v>
      </c>
      <c r="J35" s="3"/>
    </row>
    <row r="36" spans="1:10" s="1" customFormat="1" ht="24" customHeight="1" x14ac:dyDescent="0.25">
      <c r="A36" s="3"/>
      <c r="B36" s="3"/>
      <c r="C36" s="39"/>
      <c r="E36" s="3"/>
      <c r="F36" s="2"/>
      <c r="G36" s="2"/>
      <c r="H36" s="4">
        <f t="shared" si="0"/>
        <v>0</v>
      </c>
      <c r="J36" s="3"/>
    </row>
    <row r="37" spans="1:10" s="1" customFormat="1" ht="24" customHeight="1" x14ac:dyDescent="0.25">
      <c r="A37" s="3"/>
      <c r="B37" s="3"/>
      <c r="C37" s="39"/>
      <c r="E37" s="3"/>
      <c r="F37" s="2"/>
      <c r="G37" s="2"/>
      <c r="H37" s="4">
        <f t="shared" si="0"/>
        <v>0</v>
      </c>
      <c r="J37" s="3"/>
    </row>
    <row r="38" spans="1:10" s="1" customFormat="1" ht="24" customHeight="1" x14ac:dyDescent="0.25">
      <c r="A38" s="3"/>
      <c r="B38" s="3"/>
      <c r="C38" s="39"/>
      <c r="E38" s="3"/>
      <c r="F38" s="2"/>
      <c r="G38" s="2"/>
      <c r="H38" s="4">
        <f t="shared" si="0"/>
        <v>0</v>
      </c>
      <c r="J38" s="3"/>
    </row>
    <row r="39" spans="1:10" s="1" customFormat="1" ht="24" customHeight="1" x14ac:dyDescent="0.25">
      <c r="A39" s="3"/>
      <c r="B39" s="3"/>
      <c r="C39" s="39"/>
      <c r="E39" s="3"/>
      <c r="F39" s="2"/>
      <c r="G39" s="2"/>
      <c r="H39" s="4">
        <f t="shared" si="0"/>
        <v>0</v>
      </c>
      <c r="J39" s="3"/>
    </row>
    <row r="40" spans="1:10" s="1" customFormat="1" ht="24" customHeight="1" x14ac:dyDescent="0.25">
      <c r="A40" s="3"/>
      <c r="B40" s="3"/>
      <c r="C40" s="39"/>
      <c r="E40" s="3"/>
      <c r="F40" s="2"/>
      <c r="G40" s="2"/>
      <c r="H40" s="4">
        <f t="shared" si="0"/>
        <v>0</v>
      </c>
      <c r="J40" s="3"/>
    </row>
    <row r="41" spans="1:10" s="1" customFormat="1" ht="24" customHeight="1" x14ac:dyDescent="0.25">
      <c r="A41" s="3"/>
      <c r="B41" s="3"/>
      <c r="C41" s="39"/>
      <c r="E41" s="3"/>
      <c r="F41" s="2"/>
      <c r="G41" s="2"/>
      <c r="H41" s="4">
        <f t="shared" si="0"/>
        <v>0</v>
      </c>
      <c r="J41" s="3"/>
    </row>
    <row r="42" spans="1:10" s="24" customFormat="1" ht="24" customHeight="1" thickBot="1" x14ac:dyDescent="0.3">
      <c r="A42" s="34"/>
      <c r="B42" s="34"/>
      <c r="C42" s="40"/>
      <c r="E42" s="34"/>
      <c r="F42" s="21"/>
      <c r="G42" s="21"/>
      <c r="H42" s="22">
        <f t="shared" si="0"/>
        <v>0</v>
      </c>
      <c r="J42" s="34"/>
    </row>
    <row r="43" spans="1:10" s="1" customFormat="1" ht="24" customHeight="1" x14ac:dyDescent="0.25">
      <c r="A43" s="3"/>
      <c r="B43" s="3"/>
      <c r="C43" s="39"/>
      <c r="E43" s="3"/>
      <c r="F43" s="2"/>
      <c r="G43" s="2"/>
      <c r="H43" s="4">
        <f t="shared" si="0"/>
        <v>0</v>
      </c>
      <c r="J43" s="3"/>
    </row>
    <row r="44" spans="1:10" s="1" customFormat="1" ht="24" customHeight="1" x14ac:dyDescent="0.25">
      <c r="A44" s="3"/>
      <c r="B44" s="3"/>
      <c r="C44" s="39"/>
      <c r="E44" s="3"/>
      <c r="F44" s="2"/>
      <c r="G44" s="2"/>
      <c r="H44" s="4">
        <f t="shared" si="0"/>
        <v>0</v>
      </c>
      <c r="J44" s="3"/>
    </row>
    <row r="45" spans="1:10" s="1" customFormat="1" ht="24" customHeight="1" x14ac:dyDescent="0.25">
      <c r="A45" s="3"/>
      <c r="B45" s="3"/>
      <c r="C45" s="39"/>
      <c r="E45" s="3"/>
      <c r="F45" s="2"/>
      <c r="G45" s="2"/>
      <c r="H45" s="4">
        <f t="shared" si="0"/>
        <v>0</v>
      </c>
      <c r="J45" s="3"/>
    </row>
    <row r="46" spans="1:10" s="1" customFormat="1" ht="24" customHeight="1" x14ac:dyDescent="0.25">
      <c r="A46" s="3"/>
      <c r="B46" s="3"/>
      <c r="C46" s="39"/>
      <c r="E46" s="3"/>
      <c r="F46" s="2"/>
      <c r="G46" s="2"/>
      <c r="H46" s="4">
        <f t="shared" si="0"/>
        <v>0</v>
      </c>
      <c r="J46" s="3"/>
    </row>
    <row r="47" spans="1:10" s="1" customFormat="1" ht="24" customHeight="1" x14ac:dyDescent="0.25">
      <c r="A47" s="3"/>
      <c r="B47" s="3"/>
      <c r="C47" s="39"/>
      <c r="E47" s="3"/>
      <c r="F47" s="2"/>
      <c r="G47" s="2"/>
      <c r="H47" s="4">
        <f t="shared" si="0"/>
        <v>0</v>
      </c>
      <c r="J47" s="3"/>
    </row>
    <row r="48" spans="1:10" s="1" customFormat="1" ht="24" customHeight="1" x14ac:dyDescent="0.25">
      <c r="A48" s="3"/>
      <c r="B48" s="3"/>
      <c r="C48" s="39"/>
      <c r="E48" s="3"/>
      <c r="F48" s="2"/>
      <c r="G48" s="2"/>
      <c r="H48" s="4">
        <f t="shared" si="0"/>
        <v>0</v>
      </c>
      <c r="J48" s="3"/>
    </row>
    <row r="49" spans="1:10" s="1" customFormat="1" ht="24" customHeight="1" x14ac:dyDescent="0.25">
      <c r="A49" s="3"/>
      <c r="B49" s="3"/>
      <c r="C49" s="39"/>
      <c r="E49" s="3"/>
      <c r="F49" s="2"/>
      <c r="G49" s="2"/>
      <c r="H49" s="4">
        <f t="shared" si="0"/>
        <v>0</v>
      </c>
      <c r="J49" s="3"/>
    </row>
    <row r="50" spans="1:10" s="24" customFormat="1" ht="24" customHeight="1" thickBot="1" x14ac:dyDescent="0.3">
      <c r="A50" s="34"/>
      <c r="B50" s="34"/>
      <c r="C50" s="40"/>
      <c r="E50" s="34"/>
      <c r="F50" s="21"/>
      <c r="G50" s="21"/>
      <c r="H50" s="22">
        <f t="shared" si="0"/>
        <v>0</v>
      </c>
      <c r="J50" s="34"/>
    </row>
    <row r="51" spans="1:10" s="1" customFormat="1" ht="24" customHeight="1" x14ac:dyDescent="0.25">
      <c r="A51" s="3"/>
      <c r="B51" s="3"/>
      <c r="C51" s="39"/>
      <c r="E51" s="3"/>
      <c r="F51" s="2"/>
      <c r="G51" s="2"/>
      <c r="H51" s="4">
        <f t="shared" si="0"/>
        <v>0</v>
      </c>
      <c r="J51" s="3"/>
    </row>
    <row r="52" spans="1:10" s="1" customFormat="1" ht="24" customHeight="1" x14ac:dyDescent="0.25">
      <c r="A52" s="3"/>
      <c r="B52" s="3"/>
      <c r="C52" s="39"/>
      <c r="E52" s="3"/>
      <c r="F52" s="2"/>
      <c r="G52" s="2"/>
      <c r="H52" s="4">
        <f t="shared" si="0"/>
        <v>0</v>
      </c>
      <c r="J52" s="3"/>
    </row>
    <row r="53" spans="1:10" s="1" customFormat="1" ht="24" customHeight="1" x14ac:dyDescent="0.25">
      <c r="A53" s="3"/>
      <c r="B53" s="3"/>
      <c r="C53" s="39"/>
      <c r="E53" s="3"/>
      <c r="F53" s="2"/>
      <c r="G53" s="2"/>
      <c r="H53" s="4">
        <f t="shared" si="0"/>
        <v>0</v>
      </c>
      <c r="J53" s="3"/>
    </row>
    <row r="54" spans="1:10" s="1" customFormat="1" ht="24" customHeight="1" x14ac:dyDescent="0.25">
      <c r="A54" s="3"/>
      <c r="B54" s="3"/>
      <c r="C54" s="39"/>
      <c r="E54" s="3"/>
      <c r="F54" s="2"/>
      <c r="G54" s="2"/>
      <c r="H54" s="4">
        <f t="shared" si="0"/>
        <v>0</v>
      </c>
      <c r="J54" s="3"/>
    </row>
    <row r="55" spans="1:10" s="1" customFormat="1" ht="24" customHeight="1" x14ac:dyDescent="0.25">
      <c r="A55" s="3"/>
      <c r="B55" s="3"/>
      <c r="C55" s="39"/>
      <c r="E55" s="3"/>
      <c r="F55" s="2"/>
      <c r="G55" s="2"/>
      <c r="H55" s="4">
        <f t="shared" si="0"/>
        <v>0</v>
      </c>
      <c r="J55" s="3"/>
    </row>
    <row r="56" spans="1:10" s="1" customFormat="1" ht="24" customHeight="1" x14ac:dyDescent="0.25">
      <c r="A56" s="3"/>
      <c r="B56" s="3"/>
      <c r="C56" s="39"/>
      <c r="E56" s="3"/>
      <c r="F56" s="2"/>
      <c r="G56" s="2"/>
      <c r="H56" s="4">
        <f t="shared" si="0"/>
        <v>0</v>
      </c>
      <c r="J56" s="3"/>
    </row>
    <row r="57" spans="1:10" s="1" customFormat="1" ht="24" customHeight="1" x14ac:dyDescent="0.25">
      <c r="A57" s="3"/>
      <c r="B57" s="3"/>
      <c r="C57" s="39"/>
      <c r="E57" s="3"/>
      <c r="F57" s="2"/>
      <c r="G57" s="2"/>
      <c r="H57" s="4">
        <f t="shared" si="0"/>
        <v>0</v>
      </c>
      <c r="J57" s="3"/>
    </row>
    <row r="58" spans="1:10" s="1" customFormat="1" ht="24" customHeight="1" x14ac:dyDescent="0.25">
      <c r="A58" s="3"/>
      <c r="B58" s="3"/>
      <c r="C58" s="39"/>
      <c r="E58" s="3"/>
      <c r="F58" s="2"/>
      <c r="G58" s="2"/>
      <c r="H58" s="4">
        <f t="shared" si="0"/>
        <v>0</v>
      </c>
      <c r="J58" s="3"/>
    </row>
    <row r="59" spans="1:10" s="1" customFormat="1" ht="24" customHeight="1" x14ac:dyDescent="0.25">
      <c r="A59" s="3"/>
      <c r="B59" s="3"/>
      <c r="C59" s="39"/>
      <c r="E59" s="3"/>
      <c r="F59" s="2"/>
      <c r="G59" s="2"/>
      <c r="H59" s="4">
        <f t="shared" si="0"/>
        <v>0</v>
      </c>
      <c r="J59" s="3"/>
    </row>
    <row r="60" spans="1:10" s="1" customFormat="1" ht="24" customHeight="1" x14ac:dyDescent="0.25">
      <c r="A60" s="3"/>
      <c r="B60" s="3"/>
      <c r="C60" s="39"/>
      <c r="E60" s="3"/>
      <c r="F60" s="2"/>
      <c r="G60" s="2"/>
      <c r="H60" s="4">
        <f t="shared" si="0"/>
        <v>0</v>
      </c>
      <c r="J60" s="3"/>
    </row>
    <row r="61" spans="1:10" s="1" customFormat="1" ht="24" customHeight="1" x14ac:dyDescent="0.25">
      <c r="A61" s="3"/>
      <c r="B61" s="3"/>
      <c r="C61" s="39"/>
      <c r="E61" s="3"/>
      <c r="F61" s="2"/>
      <c r="G61" s="2"/>
      <c r="H61" s="4">
        <f t="shared" si="0"/>
        <v>0</v>
      </c>
      <c r="J61" s="3"/>
    </row>
    <row r="62" spans="1:10" s="1" customFormat="1" ht="24" customHeight="1" x14ac:dyDescent="0.25">
      <c r="A62" s="3"/>
      <c r="B62" s="3"/>
      <c r="C62" s="39"/>
      <c r="E62" s="3"/>
      <c r="F62" s="2"/>
      <c r="G62" s="2"/>
      <c r="H62" s="4">
        <f t="shared" si="0"/>
        <v>0</v>
      </c>
      <c r="J62" s="3"/>
    </row>
    <row r="63" spans="1:10" s="1" customFormat="1" ht="24" customHeight="1" x14ac:dyDescent="0.25">
      <c r="A63" s="3"/>
      <c r="B63" s="3"/>
      <c r="C63" s="39"/>
      <c r="E63" s="3"/>
      <c r="F63" s="2"/>
      <c r="G63" s="2"/>
      <c r="H63" s="4">
        <f t="shared" si="0"/>
        <v>0</v>
      </c>
      <c r="J63" s="3"/>
    </row>
    <row r="64" spans="1:10" s="1" customFormat="1" ht="24" customHeight="1" x14ac:dyDescent="0.25">
      <c r="A64" s="3"/>
      <c r="B64" s="3"/>
      <c r="C64" s="39"/>
      <c r="E64" s="3"/>
      <c r="F64" s="2"/>
      <c r="G64" s="2"/>
      <c r="H64" s="4">
        <f t="shared" si="0"/>
        <v>0</v>
      </c>
      <c r="J64" s="3"/>
    </row>
    <row r="65" spans="1:10" s="1" customFormat="1" ht="24" customHeight="1" x14ac:dyDescent="0.25">
      <c r="A65" s="3"/>
      <c r="B65" s="3"/>
      <c r="C65" s="39"/>
      <c r="E65" s="3"/>
      <c r="F65" s="2"/>
      <c r="G65" s="2"/>
      <c r="H65" s="4">
        <f t="shared" si="0"/>
        <v>0</v>
      </c>
      <c r="J65" s="3"/>
    </row>
    <row r="66" spans="1:10" s="1" customFormat="1" ht="24" customHeight="1" x14ac:dyDescent="0.25">
      <c r="A66" s="3"/>
      <c r="B66" s="3"/>
      <c r="C66" s="39"/>
      <c r="E66" s="3"/>
      <c r="F66" s="2"/>
      <c r="G66" s="2"/>
      <c r="H66" s="4">
        <f t="shared" si="0"/>
        <v>0</v>
      </c>
      <c r="J66" s="3"/>
    </row>
    <row r="67" spans="1:10" s="1" customFormat="1" ht="24" customHeight="1" x14ac:dyDescent="0.25">
      <c r="A67" s="3"/>
      <c r="B67" s="3"/>
      <c r="C67" s="39"/>
      <c r="E67" s="3"/>
      <c r="F67" s="2"/>
      <c r="G67" s="2"/>
      <c r="H67" s="4">
        <f t="shared" si="0"/>
        <v>0</v>
      </c>
      <c r="J67" s="3"/>
    </row>
    <row r="68" spans="1:10" s="1" customFormat="1" ht="24" customHeight="1" x14ac:dyDescent="0.25">
      <c r="A68" s="3"/>
      <c r="B68" s="3"/>
      <c r="C68" s="39"/>
      <c r="E68" s="3"/>
      <c r="F68" s="2"/>
      <c r="G68" s="2"/>
      <c r="H68" s="4">
        <f t="shared" si="0"/>
        <v>0</v>
      </c>
      <c r="J68" s="3"/>
    </row>
    <row r="69" spans="1:10" s="1" customFormat="1" ht="24" customHeight="1" x14ac:dyDescent="0.25">
      <c r="A69" s="3"/>
      <c r="B69" s="3"/>
      <c r="C69" s="39"/>
      <c r="E69" s="3"/>
      <c r="F69" s="2"/>
      <c r="G69" s="2"/>
      <c r="H69" s="4">
        <f t="shared" ref="H69:H79" si="1">H68+F69-G69</f>
        <v>0</v>
      </c>
      <c r="J69" s="3"/>
    </row>
    <row r="70" spans="1:10" s="1" customFormat="1" ht="24" customHeight="1" x14ac:dyDescent="0.25">
      <c r="A70" s="3"/>
      <c r="B70" s="3"/>
      <c r="C70" s="39"/>
      <c r="E70" s="3"/>
      <c r="F70" s="2"/>
      <c r="G70" s="2"/>
      <c r="H70" s="4">
        <f t="shared" si="1"/>
        <v>0</v>
      </c>
      <c r="J70" s="3"/>
    </row>
    <row r="71" spans="1:10" s="1" customFormat="1" ht="24" customHeight="1" x14ac:dyDescent="0.25">
      <c r="A71" s="3"/>
      <c r="B71" s="3"/>
      <c r="C71" s="39"/>
      <c r="E71" s="3"/>
      <c r="F71" s="2"/>
      <c r="G71" s="2"/>
      <c r="H71" s="4">
        <f t="shared" si="1"/>
        <v>0</v>
      </c>
      <c r="J71" s="3"/>
    </row>
    <row r="72" spans="1:10" s="1" customFormat="1" ht="24" customHeight="1" x14ac:dyDescent="0.25">
      <c r="A72" s="3"/>
      <c r="B72" s="3"/>
      <c r="C72" s="39"/>
      <c r="E72" s="3"/>
      <c r="F72" s="2"/>
      <c r="G72" s="2"/>
      <c r="H72" s="4">
        <f t="shared" si="1"/>
        <v>0</v>
      </c>
      <c r="J72" s="3"/>
    </row>
    <row r="73" spans="1:10" s="1" customFormat="1" ht="24" customHeight="1" x14ac:dyDescent="0.25">
      <c r="A73" s="3"/>
      <c r="B73" s="3"/>
      <c r="C73" s="39"/>
      <c r="E73" s="3"/>
      <c r="F73" s="2"/>
      <c r="G73" s="2"/>
      <c r="H73" s="4">
        <f t="shared" si="1"/>
        <v>0</v>
      </c>
      <c r="J73" s="3"/>
    </row>
    <row r="74" spans="1:10" s="1" customFormat="1" ht="24" customHeight="1" x14ac:dyDescent="0.25">
      <c r="A74" s="3"/>
      <c r="B74" s="3"/>
      <c r="C74" s="39"/>
      <c r="E74" s="3"/>
      <c r="F74" s="2"/>
      <c r="G74" s="2"/>
      <c r="H74" s="4">
        <f t="shared" si="1"/>
        <v>0</v>
      </c>
      <c r="J74" s="3"/>
    </row>
    <row r="75" spans="1:10" s="1" customFormat="1" ht="24" customHeight="1" x14ac:dyDescent="0.25">
      <c r="A75" s="3"/>
      <c r="B75" s="3"/>
      <c r="C75" s="39"/>
      <c r="E75" s="3"/>
      <c r="F75" s="2"/>
      <c r="G75" s="2"/>
      <c r="H75" s="4">
        <f t="shared" si="1"/>
        <v>0</v>
      </c>
      <c r="J75" s="3"/>
    </row>
    <row r="76" spans="1:10" s="1" customFormat="1" ht="24" customHeight="1" x14ac:dyDescent="0.25">
      <c r="A76" s="3"/>
      <c r="B76" s="3"/>
      <c r="C76" s="39"/>
      <c r="E76" s="3"/>
      <c r="F76" s="2"/>
      <c r="G76" s="2"/>
      <c r="H76" s="4">
        <f t="shared" si="1"/>
        <v>0</v>
      </c>
      <c r="J76" s="3"/>
    </row>
    <row r="77" spans="1:10" s="1" customFormat="1" ht="24" customHeight="1" x14ac:dyDescent="0.25">
      <c r="A77" s="3"/>
      <c r="B77" s="3"/>
      <c r="C77" s="39"/>
      <c r="E77" s="3"/>
      <c r="F77" s="2"/>
      <c r="G77" s="2"/>
      <c r="H77" s="4">
        <f t="shared" si="1"/>
        <v>0</v>
      </c>
      <c r="J77" s="3"/>
    </row>
    <row r="78" spans="1:10" s="1" customFormat="1" ht="24" customHeight="1" x14ac:dyDescent="0.25">
      <c r="A78" s="3"/>
      <c r="B78" s="3"/>
      <c r="C78" s="39"/>
      <c r="E78" s="3"/>
      <c r="F78" s="2"/>
      <c r="G78" s="2"/>
      <c r="H78" s="4">
        <f t="shared" si="1"/>
        <v>0</v>
      </c>
      <c r="J78" s="3"/>
    </row>
    <row r="79" spans="1:10" s="1" customFormat="1" ht="24" customHeight="1" x14ac:dyDescent="0.25">
      <c r="A79" s="3"/>
      <c r="B79" s="3"/>
      <c r="C79" s="39"/>
      <c r="E79" s="3"/>
      <c r="F79" s="2"/>
      <c r="G79" s="2"/>
      <c r="H79" s="4">
        <f t="shared" si="1"/>
        <v>0</v>
      </c>
      <c r="J79" s="3"/>
    </row>
  </sheetData>
  <autoFilter ref="A2:J79" xr:uid="{00000000-0009-0000-0000-00000F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I259"/>
  <sheetViews>
    <sheetView workbookViewId="0">
      <pane ySplit="2" topLeftCell="A241" activePane="bottomLeft" state="frozen"/>
      <selection pane="bottomLeft" activeCell="H250" sqref="H250"/>
    </sheetView>
  </sheetViews>
  <sheetFormatPr defaultColWidth="9.109375" defaultRowHeight="24" customHeight="1" x14ac:dyDescent="0.25"/>
  <cols>
    <col min="1" max="1" width="9.109375" style="3"/>
    <col min="2" max="2" width="8.44140625" style="1" customWidth="1"/>
    <col min="3" max="3" width="13.88671875" style="39" customWidth="1"/>
    <col min="4" max="4" width="31.109375" style="1" customWidth="1"/>
    <col min="5" max="5" width="14.109375" style="1" customWidth="1"/>
    <col min="6" max="7" width="15.44140625" style="2" customWidth="1"/>
    <col min="8" max="8" width="15.33203125" style="3" bestFit="1" customWidth="1"/>
    <col min="9" max="9" width="30.5546875" style="1" bestFit="1" customWidth="1"/>
    <col min="10" max="16384" width="9.109375" style="1"/>
  </cols>
  <sheetData>
    <row r="1" spans="1:8" ht="24" customHeight="1" x14ac:dyDescent="0.25">
      <c r="C1" s="37" t="s">
        <v>28</v>
      </c>
      <c r="E1" s="4">
        <f>F1+G1</f>
        <v>1411316.93</v>
      </c>
      <c r="F1" s="2">
        <f>SUBTOTAL(9,F3:F628)</f>
        <v>1185648.1299999999</v>
      </c>
      <c r="G1" s="2">
        <f>SUBTOTAL(9,G3:G628)</f>
        <v>225668.80000000002</v>
      </c>
      <c r="H1" s="17"/>
    </row>
    <row r="2" spans="1:8" s="6" customFormat="1" ht="24" customHeight="1" x14ac:dyDescent="0.25">
      <c r="A2" s="7" t="s">
        <v>181</v>
      </c>
      <c r="B2" s="6" t="s">
        <v>103</v>
      </c>
      <c r="C2" s="38" t="s">
        <v>4</v>
      </c>
      <c r="D2" s="6" t="s">
        <v>22</v>
      </c>
      <c r="F2" s="8" t="s">
        <v>16</v>
      </c>
      <c r="G2" s="8" t="s">
        <v>17</v>
      </c>
      <c r="H2" s="7" t="s">
        <v>27</v>
      </c>
    </row>
    <row r="3" spans="1:8" ht="24" hidden="1" customHeight="1" x14ac:dyDescent="0.25">
      <c r="A3" s="3">
        <v>2017</v>
      </c>
      <c r="B3" s="1" t="s">
        <v>123</v>
      </c>
      <c r="C3" s="39">
        <v>42860</v>
      </c>
      <c r="D3" s="1" t="s">
        <v>56</v>
      </c>
      <c r="F3" s="2">
        <v>6678</v>
      </c>
      <c r="H3" s="18">
        <v>118</v>
      </c>
    </row>
    <row r="4" spans="1:8" ht="24" hidden="1" customHeight="1" x14ac:dyDescent="0.25">
      <c r="A4" s="3">
        <v>2017</v>
      </c>
      <c r="B4" s="1" t="s">
        <v>123</v>
      </c>
      <c r="C4" s="39">
        <v>42864</v>
      </c>
      <c r="D4" s="1" t="s">
        <v>113</v>
      </c>
      <c r="G4" s="2">
        <v>1113</v>
      </c>
      <c r="H4" s="18">
        <v>119</v>
      </c>
    </row>
    <row r="5" spans="1:8" ht="24" hidden="1" customHeight="1" x14ac:dyDescent="0.25">
      <c r="A5" s="3">
        <v>2017</v>
      </c>
      <c r="B5" s="1" t="s">
        <v>123</v>
      </c>
      <c r="C5" s="39">
        <v>42866</v>
      </c>
      <c r="D5" s="1" t="s">
        <v>24</v>
      </c>
      <c r="F5" s="2">
        <v>6784</v>
      </c>
      <c r="H5" s="18">
        <v>120</v>
      </c>
    </row>
    <row r="6" spans="1:8" ht="24" hidden="1" customHeight="1" x14ac:dyDescent="0.25">
      <c r="A6" s="3">
        <v>2017</v>
      </c>
      <c r="B6" s="1" t="s">
        <v>123</v>
      </c>
      <c r="C6" s="39">
        <v>42867</v>
      </c>
      <c r="D6" s="1" t="s">
        <v>25</v>
      </c>
      <c r="G6" s="2">
        <v>10398.6</v>
      </c>
      <c r="H6" s="18">
        <v>121</v>
      </c>
    </row>
    <row r="7" spans="1:8" ht="24" hidden="1" customHeight="1" x14ac:dyDescent="0.25">
      <c r="A7" s="3">
        <v>2017</v>
      </c>
      <c r="B7" s="1" t="s">
        <v>123</v>
      </c>
      <c r="C7" s="39">
        <v>42870</v>
      </c>
      <c r="D7" s="1" t="s">
        <v>26</v>
      </c>
      <c r="F7" s="2">
        <v>14098</v>
      </c>
      <c r="H7" s="18">
        <v>122</v>
      </c>
    </row>
    <row r="8" spans="1:8" ht="24" hidden="1" customHeight="1" x14ac:dyDescent="0.25">
      <c r="A8" s="3">
        <v>2017</v>
      </c>
      <c r="B8" s="1" t="s">
        <v>123</v>
      </c>
      <c r="C8" s="39">
        <v>42872</v>
      </c>
      <c r="D8" s="1" t="s">
        <v>53</v>
      </c>
      <c r="G8" s="2">
        <v>38393.199999999997</v>
      </c>
      <c r="H8" s="18">
        <v>123</v>
      </c>
    </row>
    <row r="9" spans="1:8" ht="24" hidden="1" customHeight="1" x14ac:dyDescent="0.25">
      <c r="A9" s="3">
        <v>2017</v>
      </c>
      <c r="B9" s="1" t="s">
        <v>123</v>
      </c>
      <c r="C9" s="39">
        <v>42873</v>
      </c>
      <c r="D9" s="1" t="s">
        <v>60</v>
      </c>
      <c r="G9" s="2">
        <v>8798</v>
      </c>
      <c r="H9" s="18">
        <v>124</v>
      </c>
    </row>
    <row r="10" spans="1:8" ht="24" hidden="1" customHeight="1" x14ac:dyDescent="0.25">
      <c r="A10" s="3">
        <v>2017</v>
      </c>
      <c r="B10" s="1" t="s">
        <v>123</v>
      </c>
      <c r="C10" s="39">
        <v>42877</v>
      </c>
      <c r="D10" s="1" t="s">
        <v>56</v>
      </c>
      <c r="F10" s="2">
        <v>4452</v>
      </c>
      <c r="H10" s="18">
        <v>125</v>
      </c>
    </row>
    <row r="11" spans="1:8" ht="24" hidden="1" customHeight="1" x14ac:dyDescent="0.25">
      <c r="A11" s="3">
        <v>2017</v>
      </c>
      <c r="B11" s="1" t="s">
        <v>123</v>
      </c>
      <c r="C11" s="39">
        <v>42886</v>
      </c>
      <c r="D11" s="1" t="s">
        <v>121</v>
      </c>
      <c r="G11" s="2">
        <v>1060</v>
      </c>
      <c r="H11" s="18">
        <v>126</v>
      </c>
    </row>
    <row r="12" spans="1:8" s="24" customFormat="1" ht="24" hidden="1" customHeight="1" thickBot="1" x14ac:dyDescent="0.3">
      <c r="A12" s="3">
        <v>2017</v>
      </c>
      <c r="B12" s="24" t="s">
        <v>123</v>
      </c>
      <c r="C12" s="40">
        <v>42886</v>
      </c>
      <c r="D12" s="24" t="s">
        <v>122</v>
      </c>
      <c r="F12" s="21">
        <v>1113</v>
      </c>
      <c r="G12" s="21"/>
      <c r="H12" s="23">
        <v>127</v>
      </c>
    </row>
    <row r="13" spans="1:8" ht="24" hidden="1" customHeight="1" x14ac:dyDescent="0.25">
      <c r="A13" s="3">
        <v>2017</v>
      </c>
      <c r="B13" s="1" t="s">
        <v>132</v>
      </c>
      <c r="C13" s="39">
        <v>42893</v>
      </c>
      <c r="D13" s="1" t="s">
        <v>53</v>
      </c>
      <c r="G13" s="2">
        <v>14151</v>
      </c>
      <c r="H13" s="18">
        <v>128</v>
      </c>
    </row>
    <row r="14" spans="1:8" ht="24" hidden="1" customHeight="1" x14ac:dyDescent="0.25">
      <c r="A14" s="3">
        <v>2017</v>
      </c>
      <c r="B14" s="1" t="s">
        <v>132</v>
      </c>
      <c r="C14" s="39">
        <v>42894</v>
      </c>
      <c r="D14" s="1" t="s">
        <v>113</v>
      </c>
      <c r="G14" s="2">
        <v>1060</v>
      </c>
      <c r="H14" s="18">
        <v>129</v>
      </c>
    </row>
    <row r="15" spans="1:8" ht="24" hidden="1" customHeight="1" x14ac:dyDescent="0.25">
      <c r="A15" s="3">
        <v>2017</v>
      </c>
      <c r="B15" s="1" t="s">
        <v>132</v>
      </c>
      <c r="C15" s="39">
        <v>42899</v>
      </c>
      <c r="D15" s="1" t="s">
        <v>25</v>
      </c>
      <c r="G15" s="2">
        <v>10218.4</v>
      </c>
      <c r="H15" s="18">
        <v>130</v>
      </c>
    </row>
    <row r="16" spans="1:8" ht="24" hidden="1" customHeight="1" x14ac:dyDescent="0.25">
      <c r="A16" s="3">
        <v>2017</v>
      </c>
      <c r="B16" s="1" t="s">
        <v>132</v>
      </c>
      <c r="C16" s="39">
        <v>42899</v>
      </c>
      <c r="D16" s="1" t="s">
        <v>26</v>
      </c>
      <c r="F16" s="2">
        <v>4178</v>
      </c>
      <c r="H16" s="18">
        <v>131</v>
      </c>
    </row>
    <row r="17" spans="1:8" ht="24" hidden="1" customHeight="1" x14ac:dyDescent="0.25">
      <c r="A17" s="3">
        <v>2017</v>
      </c>
      <c r="B17" s="1" t="s">
        <v>132</v>
      </c>
      <c r="C17" s="39">
        <v>42899</v>
      </c>
      <c r="D17" s="1" t="s">
        <v>65</v>
      </c>
      <c r="F17" s="2">
        <v>1565</v>
      </c>
      <c r="H17" s="18">
        <v>132</v>
      </c>
    </row>
    <row r="18" spans="1:8" ht="24" hidden="1" customHeight="1" x14ac:dyDescent="0.25">
      <c r="A18" s="3">
        <v>2017</v>
      </c>
      <c r="B18" s="1" t="s">
        <v>132</v>
      </c>
      <c r="C18" s="39">
        <v>42899</v>
      </c>
      <c r="D18" s="1" t="s">
        <v>80</v>
      </c>
      <c r="F18" s="2">
        <v>8713.2000000000007</v>
      </c>
      <c r="H18" s="18">
        <v>133</v>
      </c>
    </row>
    <row r="19" spans="1:8" ht="24" hidden="1" customHeight="1" x14ac:dyDescent="0.25">
      <c r="A19" s="3">
        <v>2017</v>
      </c>
      <c r="B19" s="1" t="s">
        <v>132</v>
      </c>
      <c r="C19" s="39">
        <v>42900</v>
      </c>
      <c r="D19" s="1" t="s">
        <v>65</v>
      </c>
      <c r="F19" s="2">
        <v>1565</v>
      </c>
      <c r="H19" s="18">
        <v>134</v>
      </c>
    </row>
    <row r="20" spans="1:8" ht="24" hidden="1" customHeight="1" x14ac:dyDescent="0.25">
      <c r="A20" s="3">
        <v>2017</v>
      </c>
      <c r="B20" s="1" t="s">
        <v>132</v>
      </c>
      <c r="C20" s="39">
        <v>42900</v>
      </c>
      <c r="D20" s="1" t="s">
        <v>60</v>
      </c>
      <c r="F20" s="2">
        <v>12296</v>
      </c>
      <c r="H20" s="18">
        <v>135</v>
      </c>
    </row>
    <row r="21" spans="1:8" ht="24" hidden="1" customHeight="1" x14ac:dyDescent="0.25">
      <c r="A21" s="3">
        <v>2017</v>
      </c>
      <c r="B21" s="1" t="s">
        <v>132</v>
      </c>
      <c r="C21" s="39">
        <v>42903</v>
      </c>
      <c r="D21" s="1" t="s">
        <v>24</v>
      </c>
      <c r="F21" s="2">
        <v>1749</v>
      </c>
      <c r="H21" s="18">
        <v>136</v>
      </c>
    </row>
    <row r="22" spans="1:8" ht="24" hidden="1" customHeight="1" x14ac:dyDescent="0.25">
      <c r="A22" s="3">
        <v>2017</v>
      </c>
      <c r="B22" s="1" t="s">
        <v>132</v>
      </c>
      <c r="C22" s="39">
        <v>42906</v>
      </c>
      <c r="D22" s="1" t="s">
        <v>110</v>
      </c>
      <c r="G22" s="2">
        <v>1166</v>
      </c>
      <c r="H22" s="18">
        <v>137</v>
      </c>
    </row>
    <row r="23" spans="1:8" ht="24" hidden="1" customHeight="1" x14ac:dyDescent="0.25">
      <c r="A23" s="3">
        <v>2017</v>
      </c>
      <c r="B23" s="1" t="s">
        <v>132</v>
      </c>
      <c r="C23" s="39">
        <v>42915</v>
      </c>
      <c r="D23" s="1" t="s">
        <v>56</v>
      </c>
      <c r="F23" s="2">
        <v>5724</v>
      </c>
      <c r="H23" s="18">
        <v>138</v>
      </c>
    </row>
    <row r="24" spans="1:8" ht="24" hidden="1" customHeight="1" x14ac:dyDescent="0.25">
      <c r="A24" s="3">
        <v>2017</v>
      </c>
      <c r="B24" s="1" t="s">
        <v>132</v>
      </c>
      <c r="C24" s="39">
        <v>42919</v>
      </c>
      <c r="D24" s="1" t="s">
        <v>62</v>
      </c>
      <c r="F24" s="2">
        <v>14045</v>
      </c>
      <c r="H24" s="18">
        <v>139</v>
      </c>
    </row>
    <row r="25" spans="1:8" s="24" customFormat="1" ht="24" hidden="1" customHeight="1" thickBot="1" x14ac:dyDescent="0.3">
      <c r="A25" s="3">
        <v>2017</v>
      </c>
      <c r="B25" s="24" t="s">
        <v>132</v>
      </c>
      <c r="C25" s="40">
        <v>42920</v>
      </c>
      <c r="D25" s="24" t="s">
        <v>102</v>
      </c>
      <c r="F25" s="21">
        <v>1844.4</v>
      </c>
      <c r="G25" s="21"/>
      <c r="H25" s="23">
        <v>140</v>
      </c>
    </row>
    <row r="26" spans="1:8" ht="24" hidden="1" customHeight="1" x14ac:dyDescent="0.25">
      <c r="A26" s="3">
        <v>2017</v>
      </c>
      <c r="B26" s="1" t="s">
        <v>133</v>
      </c>
      <c r="C26" s="39">
        <v>42920</v>
      </c>
      <c r="D26" s="1" t="s">
        <v>121</v>
      </c>
      <c r="F26" s="26">
        <v>2120</v>
      </c>
      <c r="G26" s="26"/>
      <c r="H26" s="18">
        <v>141</v>
      </c>
    </row>
    <row r="27" spans="1:8" ht="24" hidden="1" customHeight="1" x14ac:dyDescent="0.25">
      <c r="A27" s="3">
        <v>2017</v>
      </c>
      <c r="B27" s="1" t="s">
        <v>133</v>
      </c>
      <c r="C27" s="39">
        <v>42926</v>
      </c>
      <c r="D27" s="1" t="s">
        <v>134</v>
      </c>
      <c r="G27" s="2">
        <v>2756</v>
      </c>
      <c r="H27" s="18">
        <v>142</v>
      </c>
    </row>
    <row r="28" spans="1:8" ht="24" hidden="1" customHeight="1" x14ac:dyDescent="0.25">
      <c r="A28" s="3">
        <v>2017</v>
      </c>
      <c r="B28" s="1" t="s">
        <v>133</v>
      </c>
      <c r="C28" s="39">
        <v>42926</v>
      </c>
      <c r="D28" s="1" t="s">
        <v>80</v>
      </c>
      <c r="F28" s="2">
        <v>5914.8</v>
      </c>
      <c r="H28" s="18">
        <v>143</v>
      </c>
    </row>
    <row r="29" spans="1:8" ht="24" hidden="1" customHeight="1" x14ac:dyDescent="0.25">
      <c r="A29" s="3">
        <v>2017</v>
      </c>
      <c r="B29" s="1" t="s">
        <v>133</v>
      </c>
      <c r="C29" s="39">
        <v>42926</v>
      </c>
      <c r="D29" s="1" t="s">
        <v>53</v>
      </c>
      <c r="F29" s="2">
        <v>18338</v>
      </c>
      <c r="H29" s="18">
        <v>144</v>
      </c>
    </row>
    <row r="30" spans="1:8" ht="24" hidden="1" customHeight="1" x14ac:dyDescent="0.25">
      <c r="A30" s="3">
        <v>2017</v>
      </c>
      <c r="B30" s="1" t="s">
        <v>133</v>
      </c>
      <c r="C30" s="39">
        <v>42927</v>
      </c>
      <c r="D30" s="1" t="s">
        <v>26</v>
      </c>
      <c r="F30" s="2">
        <v>6725.7</v>
      </c>
      <c r="H30" s="18">
        <v>145</v>
      </c>
    </row>
    <row r="31" spans="1:8" ht="24" hidden="1" customHeight="1" x14ac:dyDescent="0.25">
      <c r="A31" s="3">
        <v>2017</v>
      </c>
      <c r="B31" s="1" t="s">
        <v>133</v>
      </c>
      <c r="C31" s="39">
        <v>42935</v>
      </c>
      <c r="D31" s="1" t="s">
        <v>24</v>
      </c>
      <c r="F31" s="2">
        <v>10282</v>
      </c>
      <c r="H31" s="18">
        <v>146</v>
      </c>
    </row>
    <row r="32" spans="1:8" ht="24" hidden="1" customHeight="1" x14ac:dyDescent="0.25">
      <c r="A32" s="3">
        <v>2017</v>
      </c>
      <c r="B32" s="1" t="s">
        <v>133</v>
      </c>
      <c r="C32" s="39">
        <v>42935</v>
      </c>
      <c r="D32" s="1" t="s">
        <v>25</v>
      </c>
      <c r="G32" s="2">
        <v>6116.2</v>
      </c>
      <c r="H32" s="18">
        <v>147</v>
      </c>
    </row>
    <row r="33" spans="1:8" ht="24" hidden="1" customHeight="1" x14ac:dyDescent="0.25">
      <c r="A33" s="3">
        <v>2017</v>
      </c>
      <c r="B33" s="1" t="s">
        <v>133</v>
      </c>
      <c r="C33" s="39">
        <v>42940</v>
      </c>
      <c r="D33" s="1" t="s">
        <v>134</v>
      </c>
      <c r="G33" s="2">
        <v>8957</v>
      </c>
      <c r="H33" s="18">
        <v>148</v>
      </c>
    </row>
    <row r="34" spans="1:8" ht="24" hidden="1" customHeight="1" x14ac:dyDescent="0.25">
      <c r="A34" s="3">
        <v>2017</v>
      </c>
      <c r="B34" s="1" t="s">
        <v>133</v>
      </c>
      <c r="C34" s="39">
        <v>42944</v>
      </c>
      <c r="D34" s="1" t="s">
        <v>25</v>
      </c>
      <c r="G34" s="2">
        <v>7070.2</v>
      </c>
      <c r="H34" s="18">
        <v>149</v>
      </c>
    </row>
    <row r="35" spans="1:8" s="24" customFormat="1" ht="24" hidden="1" customHeight="1" thickBot="1" x14ac:dyDescent="0.3">
      <c r="A35" s="3">
        <v>2017</v>
      </c>
      <c r="B35" s="24" t="s">
        <v>133</v>
      </c>
      <c r="C35" s="40">
        <v>42947</v>
      </c>
      <c r="D35" s="24" t="s">
        <v>65</v>
      </c>
      <c r="F35" s="21"/>
      <c r="G35" s="21">
        <v>1565</v>
      </c>
      <c r="H35" s="23">
        <v>150</v>
      </c>
    </row>
    <row r="36" spans="1:8" ht="24" hidden="1" customHeight="1" x14ac:dyDescent="0.25">
      <c r="A36" s="3">
        <v>2017</v>
      </c>
      <c r="B36" s="1" t="s">
        <v>135</v>
      </c>
      <c r="C36" s="39">
        <v>42954</v>
      </c>
      <c r="D36" s="1" t="s">
        <v>53</v>
      </c>
      <c r="G36" s="2">
        <v>21889</v>
      </c>
      <c r="H36" s="18">
        <v>151</v>
      </c>
    </row>
    <row r="37" spans="1:8" ht="24" hidden="1" customHeight="1" x14ac:dyDescent="0.25">
      <c r="A37" s="3">
        <v>2017</v>
      </c>
      <c r="B37" s="1" t="s">
        <v>135</v>
      </c>
      <c r="C37" s="39">
        <v>42961</v>
      </c>
      <c r="D37" s="1" t="s">
        <v>80</v>
      </c>
      <c r="G37" s="2">
        <v>636</v>
      </c>
      <c r="H37" s="18">
        <v>152</v>
      </c>
    </row>
    <row r="38" spans="1:8" ht="24" hidden="1" customHeight="1" x14ac:dyDescent="0.25">
      <c r="A38" s="3">
        <v>2017</v>
      </c>
      <c r="B38" s="1" t="s">
        <v>135</v>
      </c>
      <c r="C38" s="39">
        <v>42957</v>
      </c>
      <c r="D38" s="1" t="s">
        <v>23</v>
      </c>
      <c r="F38" s="2">
        <v>2650</v>
      </c>
      <c r="H38" s="18">
        <v>153</v>
      </c>
    </row>
    <row r="39" spans="1:8" ht="24" hidden="1" customHeight="1" x14ac:dyDescent="0.25">
      <c r="A39" s="3">
        <v>2017</v>
      </c>
      <c r="B39" s="1" t="s">
        <v>135</v>
      </c>
      <c r="C39" s="39">
        <v>42962</v>
      </c>
      <c r="D39" s="1" t="s">
        <v>26</v>
      </c>
      <c r="F39" s="2">
        <v>31220.7</v>
      </c>
      <c r="H39" s="18">
        <v>154</v>
      </c>
    </row>
    <row r="40" spans="1:8" ht="24" hidden="1" customHeight="1" x14ac:dyDescent="0.25">
      <c r="A40" s="3">
        <v>2017</v>
      </c>
      <c r="B40" s="1" t="s">
        <v>135</v>
      </c>
      <c r="C40" s="39">
        <v>42962</v>
      </c>
      <c r="D40" s="1" t="s">
        <v>121</v>
      </c>
      <c r="G40" s="2">
        <v>4240</v>
      </c>
      <c r="H40" s="18">
        <v>155</v>
      </c>
    </row>
    <row r="41" spans="1:8" s="24" customFormat="1" ht="24" hidden="1" customHeight="1" thickBot="1" x14ac:dyDescent="0.3">
      <c r="A41" s="3">
        <v>2017</v>
      </c>
      <c r="B41" s="24" t="s">
        <v>135</v>
      </c>
      <c r="C41" s="40">
        <v>42970</v>
      </c>
      <c r="D41" s="24" t="s">
        <v>24</v>
      </c>
      <c r="F41" s="21">
        <v>3498</v>
      </c>
      <c r="G41" s="21"/>
      <c r="H41" s="23">
        <v>156</v>
      </c>
    </row>
    <row r="42" spans="1:8" ht="24" hidden="1" customHeight="1" x14ac:dyDescent="0.25">
      <c r="A42" s="3">
        <v>2017</v>
      </c>
      <c r="B42" s="1" t="s">
        <v>147</v>
      </c>
      <c r="C42" s="39">
        <v>42983</v>
      </c>
      <c r="D42" s="1" t="s">
        <v>146</v>
      </c>
      <c r="F42" s="2">
        <v>5088</v>
      </c>
      <c r="H42" s="18">
        <v>157</v>
      </c>
    </row>
    <row r="43" spans="1:8" ht="24" hidden="1" customHeight="1" x14ac:dyDescent="0.25">
      <c r="A43" s="3">
        <v>2017</v>
      </c>
      <c r="B43" s="1" t="s">
        <v>147</v>
      </c>
      <c r="C43" s="39">
        <v>42986</v>
      </c>
      <c r="D43" s="1" t="s">
        <v>56</v>
      </c>
      <c r="F43" s="2">
        <v>16324</v>
      </c>
      <c r="H43" s="18">
        <v>158</v>
      </c>
    </row>
    <row r="44" spans="1:8" ht="24" hidden="1" customHeight="1" x14ac:dyDescent="0.25">
      <c r="A44" s="3">
        <v>2017</v>
      </c>
      <c r="B44" s="1" t="s">
        <v>147</v>
      </c>
      <c r="C44" s="39">
        <v>42989</v>
      </c>
      <c r="D44" s="1" t="s">
        <v>121</v>
      </c>
      <c r="F44" s="2">
        <v>5088.5</v>
      </c>
      <c r="H44" s="18">
        <v>159</v>
      </c>
    </row>
    <row r="45" spans="1:8" ht="24" hidden="1" customHeight="1" x14ac:dyDescent="0.25">
      <c r="A45" s="3">
        <v>2017</v>
      </c>
      <c r="B45" s="1" t="s">
        <v>147</v>
      </c>
      <c r="C45" s="39">
        <v>42989</v>
      </c>
      <c r="D45" s="1" t="s">
        <v>122</v>
      </c>
      <c r="F45" s="2">
        <v>2173</v>
      </c>
      <c r="H45" s="18">
        <v>160</v>
      </c>
    </row>
    <row r="46" spans="1:8" ht="24" hidden="1" customHeight="1" x14ac:dyDescent="0.25">
      <c r="A46" s="3">
        <v>2017</v>
      </c>
      <c r="B46" s="1" t="s">
        <v>147</v>
      </c>
      <c r="C46" s="39">
        <v>42992</v>
      </c>
      <c r="D46" s="1" t="s">
        <v>24</v>
      </c>
      <c r="F46" s="2">
        <v>8056</v>
      </c>
      <c r="H46" s="18">
        <v>161</v>
      </c>
    </row>
    <row r="47" spans="1:8" ht="24" hidden="1" customHeight="1" x14ac:dyDescent="0.25">
      <c r="A47" s="3">
        <v>2017</v>
      </c>
      <c r="B47" s="1" t="s">
        <v>147</v>
      </c>
      <c r="C47" s="39">
        <v>42992</v>
      </c>
      <c r="D47" s="1" t="s">
        <v>53</v>
      </c>
      <c r="G47" s="2">
        <v>30581</v>
      </c>
      <c r="H47" s="18">
        <v>162</v>
      </c>
    </row>
    <row r="48" spans="1:8" ht="24" hidden="1" customHeight="1" x14ac:dyDescent="0.25">
      <c r="A48" s="3">
        <v>2017</v>
      </c>
      <c r="B48" s="1" t="s">
        <v>147</v>
      </c>
      <c r="C48" s="39">
        <v>42996</v>
      </c>
      <c r="D48" s="1" t="s">
        <v>102</v>
      </c>
      <c r="F48" s="2">
        <v>1693.88</v>
      </c>
      <c r="H48" s="18">
        <v>163</v>
      </c>
    </row>
    <row r="49" spans="1:8" ht="24" hidden="1" customHeight="1" x14ac:dyDescent="0.25">
      <c r="A49" s="3">
        <v>2017</v>
      </c>
      <c r="B49" s="1" t="s">
        <v>147</v>
      </c>
      <c r="C49" s="39">
        <v>42997</v>
      </c>
      <c r="D49" s="1" t="s">
        <v>148</v>
      </c>
      <c r="G49" s="2">
        <v>1027.1400000000001</v>
      </c>
      <c r="H49" s="18">
        <v>164</v>
      </c>
    </row>
    <row r="50" spans="1:8" ht="24" hidden="1" customHeight="1" x14ac:dyDescent="0.25">
      <c r="A50" s="3">
        <v>2017</v>
      </c>
      <c r="B50" s="1" t="s">
        <v>147</v>
      </c>
      <c r="C50" s="39">
        <v>42999</v>
      </c>
      <c r="D50" s="1" t="s">
        <v>62</v>
      </c>
      <c r="F50" s="2">
        <v>11607</v>
      </c>
      <c r="H50" s="18">
        <v>165</v>
      </c>
    </row>
    <row r="51" spans="1:8" ht="24" hidden="1" customHeight="1" x14ac:dyDescent="0.25">
      <c r="A51" s="3">
        <v>2017</v>
      </c>
      <c r="B51" s="1" t="s">
        <v>147</v>
      </c>
      <c r="C51" s="39">
        <v>43003</v>
      </c>
      <c r="D51" s="1" t="s">
        <v>134</v>
      </c>
      <c r="G51" s="2">
        <v>11296.6</v>
      </c>
      <c r="H51" s="18">
        <v>166</v>
      </c>
    </row>
    <row r="52" spans="1:8" ht="24" hidden="1" customHeight="1" x14ac:dyDescent="0.25">
      <c r="A52" s="3">
        <v>2017</v>
      </c>
      <c r="B52" s="1" t="s">
        <v>147</v>
      </c>
      <c r="C52" s="39">
        <v>43003</v>
      </c>
      <c r="D52" s="1" t="s">
        <v>25</v>
      </c>
      <c r="G52" s="2">
        <v>11289</v>
      </c>
      <c r="H52" s="18">
        <v>167</v>
      </c>
    </row>
    <row r="53" spans="1:8" ht="24" hidden="1" customHeight="1" x14ac:dyDescent="0.25">
      <c r="A53" s="3">
        <v>2017</v>
      </c>
      <c r="B53" s="1" t="s">
        <v>147</v>
      </c>
      <c r="C53" s="39">
        <v>43006</v>
      </c>
      <c r="D53" s="1" t="s">
        <v>121</v>
      </c>
      <c r="G53" s="2">
        <v>2544</v>
      </c>
      <c r="H53" s="18">
        <v>168</v>
      </c>
    </row>
    <row r="54" spans="1:8" ht="24" hidden="1" customHeight="1" x14ac:dyDescent="0.25">
      <c r="A54" s="3">
        <v>2017</v>
      </c>
      <c r="B54" s="1" t="s">
        <v>147</v>
      </c>
      <c r="C54" s="39">
        <v>43006</v>
      </c>
      <c r="D54" s="1" t="s">
        <v>122</v>
      </c>
      <c r="G54" s="2">
        <v>954</v>
      </c>
      <c r="H54" s="18">
        <v>169</v>
      </c>
    </row>
    <row r="55" spans="1:8" s="24" customFormat="1" ht="24" hidden="1" customHeight="1" thickBot="1" x14ac:dyDescent="0.3">
      <c r="A55" s="3">
        <v>2017</v>
      </c>
      <c r="B55" s="24" t="s">
        <v>147</v>
      </c>
      <c r="C55" s="40">
        <v>43007</v>
      </c>
      <c r="D55" s="24" t="s">
        <v>26</v>
      </c>
      <c r="F55" s="21">
        <v>39379</v>
      </c>
      <c r="G55" s="21"/>
      <c r="H55" s="23">
        <v>170</v>
      </c>
    </row>
    <row r="56" spans="1:8" ht="24" hidden="1" customHeight="1" x14ac:dyDescent="0.25">
      <c r="A56" s="3">
        <v>2017</v>
      </c>
      <c r="B56" s="1" t="s">
        <v>149</v>
      </c>
      <c r="C56" s="39">
        <v>43011</v>
      </c>
      <c r="D56" s="1" t="s">
        <v>146</v>
      </c>
      <c r="F56" s="2">
        <v>3657</v>
      </c>
      <c r="H56" s="18">
        <v>171</v>
      </c>
    </row>
    <row r="57" spans="1:8" ht="24" hidden="1" customHeight="1" x14ac:dyDescent="0.25">
      <c r="A57" s="3">
        <v>2017</v>
      </c>
      <c r="B57" s="1" t="s">
        <v>149</v>
      </c>
      <c r="C57" s="39">
        <v>43011</v>
      </c>
      <c r="D57" s="1" t="s">
        <v>53</v>
      </c>
      <c r="G57" s="2">
        <v>24380</v>
      </c>
      <c r="H57" s="18">
        <v>172</v>
      </c>
    </row>
    <row r="58" spans="1:8" ht="24" hidden="1" customHeight="1" x14ac:dyDescent="0.25">
      <c r="A58" s="3">
        <v>2017</v>
      </c>
      <c r="B58" s="1" t="s">
        <v>149</v>
      </c>
      <c r="C58" s="39">
        <v>43019</v>
      </c>
      <c r="D58" s="1" t="s">
        <v>25</v>
      </c>
      <c r="G58" s="2">
        <v>17182.599999999999</v>
      </c>
      <c r="H58" s="18">
        <v>173</v>
      </c>
    </row>
    <row r="59" spans="1:8" ht="24" hidden="1" customHeight="1" x14ac:dyDescent="0.25">
      <c r="A59" s="3">
        <v>2017</v>
      </c>
      <c r="B59" s="1" t="s">
        <v>149</v>
      </c>
      <c r="C59" s="39">
        <v>43021</v>
      </c>
      <c r="D59" s="1" t="s">
        <v>150</v>
      </c>
      <c r="G59" s="2">
        <v>3922</v>
      </c>
      <c r="H59" s="18">
        <v>174</v>
      </c>
    </row>
    <row r="60" spans="1:8" ht="24" hidden="1" customHeight="1" x14ac:dyDescent="0.25">
      <c r="A60" s="3">
        <v>2017</v>
      </c>
      <c r="B60" s="1" t="s">
        <v>149</v>
      </c>
      <c r="C60" s="39">
        <v>43019</v>
      </c>
      <c r="D60" s="1" t="s">
        <v>151</v>
      </c>
      <c r="F60" s="2">
        <v>583</v>
      </c>
      <c r="H60" s="18">
        <v>175</v>
      </c>
    </row>
    <row r="61" spans="1:8" ht="24" hidden="1" customHeight="1" x14ac:dyDescent="0.25">
      <c r="A61" s="3">
        <v>2017</v>
      </c>
      <c r="B61" s="1" t="s">
        <v>149</v>
      </c>
      <c r="C61" s="39">
        <v>43024</v>
      </c>
      <c r="D61" s="1" t="s">
        <v>45</v>
      </c>
      <c r="F61" s="2">
        <v>1643</v>
      </c>
      <c r="H61" s="3">
        <v>176</v>
      </c>
    </row>
    <row r="62" spans="1:8" ht="24" hidden="1" customHeight="1" x14ac:dyDescent="0.25">
      <c r="A62" s="3">
        <v>2017</v>
      </c>
      <c r="B62" s="1" t="s">
        <v>149</v>
      </c>
      <c r="C62" s="39">
        <v>43028</v>
      </c>
      <c r="D62" s="1" t="s">
        <v>110</v>
      </c>
      <c r="F62" s="2">
        <v>1113</v>
      </c>
      <c r="H62" s="3">
        <v>177</v>
      </c>
    </row>
    <row r="63" spans="1:8" ht="24" hidden="1" customHeight="1" x14ac:dyDescent="0.25">
      <c r="A63" s="3">
        <v>2017</v>
      </c>
      <c r="B63" s="1" t="s">
        <v>149</v>
      </c>
      <c r="C63" s="39">
        <v>43032</v>
      </c>
      <c r="D63" s="1" t="s">
        <v>26</v>
      </c>
      <c r="F63" s="2">
        <v>21094</v>
      </c>
      <c r="H63" s="3">
        <v>178</v>
      </c>
    </row>
    <row r="64" spans="1:8" ht="24" hidden="1" customHeight="1" x14ac:dyDescent="0.25">
      <c r="A64" s="3">
        <v>2017</v>
      </c>
      <c r="B64" s="1" t="s">
        <v>149</v>
      </c>
      <c r="C64" s="39">
        <v>43032</v>
      </c>
      <c r="D64" s="1" t="s">
        <v>102</v>
      </c>
      <c r="F64" s="2">
        <v>7420</v>
      </c>
      <c r="H64" s="3">
        <v>179</v>
      </c>
    </row>
    <row r="65" spans="1:8" ht="24" hidden="1" customHeight="1" x14ac:dyDescent="0.25">
      <c r="A65" s="3">
        <v>2017</v>
      </c>
      <c r="B65" s="1" t="s">
        <v>149</v>
      </c>
      <c r="C65" s="39">
        <v>43038</v>
      </c>
      <c r="D65" s="1" t="s">
        <v>122</v>
      </c>
      <c r="F65" s="2">
        <v>6784</v>
      </c>
      <c r="H65" s="18">
        <v>180</v>
      </c>
    </row>
    <row r="66" spans="1:8" ht="24" hidden="1" customHeight="1" x14ac:dyDescent="0.25">
      <c r="A66" s="3">
        <v>2017</v>
      </c>
      <c r="B66" s="1" t="s">
        <v>149</v>
      </c>
      <c r="C66" s="39">
        <v>43038</v>
      </c>
      <c r="D66" s="1" t="s">
        <v>25</v>
      </c>
      <c r="G66" s="2">
        <v>11490.4</v>
      </c>
      <c r="H66" s="18">
        <v>181</v>
      </c>
    </row>
    <row r="67" spans="1:8" ht="24" hidden="1" customHeight="1" x14ac:dyDescent="0.25">
      <c r="A67" s="3">
        <v>2017</v>
      </c>
      <c r="B67" s="1" t="s">
        <v>149</v>
      </c>
      <c r="C67" s="39">
        <v>43039</v>
      </c>
      <c r="D67" s="1" t="s">
        <v>78</v>
      </c>
      <c r="F67" s="2">
        <v>1749</v>
      </c>
      <c r="H67" s="18">
        <v>182</v>
      </c>
    </row>
    <row r="68" spans="1:8" s="24" customFormat="1" ht="24" hidden="1" customHeight="1" thickBot="1" x14ac:dyDescent="0.3">
      <c r="A68" s="3">
        <v>2017</v>
      </c>
      <c r="B68" s="24" t="s">
        <v>149</v>
      </c>
      <c r="C68" s="40">
        <v>43039</v>
      </c>
      <c r="D68" s="24" t="s">
        <v>152</v>
      </c>
      <c r="F68" s="21">
        <v>2332</v>
      </c>
      <c r="G68" s="21"/>
      <c r="H68" s="34">
        <v>184</v>
      </c>
    </row>
    <row r="69" spans="1:8" ht="24" hidden="1" customHeight="1" x14ac:dyDescent="0.25">
      <c r="A69" s="3">
        <v>2017</v>
      </c>
      <c r="B69" s="1" t="s">
        <v>291</v>
      </c>
      <c r="C69" s="39">
        <v>43042</v>
      </c>
      <c r="D69" s="1" t="s">
        <v>102</v>
      </c>
      <c r="F69" s="2">
        <v>29150</v>
      </c>
      <c r="H69" s="3">
        <v>183</v>
      </c>
    </row>
    <row r="70" spans="1:8" ht="24" hidden="1" customHeight="1" x14ac:dyDescent="0.25">
      <c r="A70" s="3">
        <v>2017</v>
      </c>
      <c r="B70" s="1" t="s">
        <v>291</v>
      </c>
      <c r="C70" s="39">
        <v>43048</v>
      </c>
      <c r="D70" s="1" t="s">
        <v>158</v>
      </c>
      <c r="F70" s="2">
        <v>15158</v>
      </c>
      <c r="H70" s="3">
        <v>185</v>
      </c>
    </row>
    <row r="71" spans="1:8" ht="24" hidden="1" customHeight="1" x14ac:dyDescent="0.25">
      <c r="A71" s="3">
        <v>2017</v>
      </c>
      <c r="B71" s="1" t="s">
        <v>291</v>
      </c>
      <c r="C71" s="39">
        <v>43048</v>
      </c>
      <c r="D71" s="1" t="s">
        <v>151</v>
      </c>
      <c r="F71" s="2">
        <v>636</v>
      </c>
      <c r="H71" s="3">
        <v>186</v>
      </c>
    </row>
    <row r="72" spans="1:8" ht="24" hidden="1" customHeight="1" x14ac:dyDescent="0.25">
      <c r="A72" s="3">
        <v>2017</v>
      </c>
      <c r="B72" s="1" t="s">
        <v>291</v>
      </c>
      <c r="C72" s="39">
        <v>43049</v>
      </c>
      <c r="D72" s="1" t="s">
        <v>153</v>
      </c>
      <c r="F72" s="2">
        <v>2332</v>
      </c>
      <c r="H72" s="35">
        <v>184</v>
      </c>
    </row>
    <row r="73" spans="1:8" ht="24" hidden="1" customHeight="1" x14ac:dyDescent="0.25">
      <c r="A73" s="3">
        <v>2017</v>
      </c>
      <c r="B73" s="1" t="s">
        <v>291</v>
      </c>
      <c r="C73" s="39">
        <v>43056</v>
      </c>
      <c r="D73" s="1" t="s">
        <v>45</v>
      </c>
      <c r="F73" s="25">
        <v>1634</v>
      </c>
      <c r="H73" s="3">
        <v>187</v>
      </c>
    </row>
    <row r="74" spans="1:8" ht="24" hidden="1" customHeight="1" x14ac:dyDescent="0.25">
      <c r="A74" s="3">
        <v>2017</v>
      </c>
      <c r="B74" s="1" t="s">
        <v>291</v>
      </c>
      <c r="C74" s="39">
        <v>43063</v>
      </c>
      <c r="D74" s="1" t="s">
        <v>25</v>
      </c>
      <c r="G74" s="2">
        <v>13101.6</v>
      </c>
      <c r="H74" s="3">
        <v>188</v>
      </c>
    </row>
    <row r="75" spans="1:8" ht="24" hidden="1" customHeight="1" x14ac:dyDescent="0.25">
      <c r="A75" s="3">
        <v>2017</v>
      </c>
      <c r="B75" s="1" t="s">
        <v>291</v>
      </c>
      <c r="C75" s="39">
        <v>43045</v>
      </c>
      <c r="D75" s="1" t="s">
        <v>157</v>
      </c>
      <c r="G75" s="2">
        <v>742</v>
      </c>
      <c r="H75" s="3">
        <v>189</v>
      </c>
    </row>
    <row r="76" spans="1:8" ht="24" hidden="1" customHeight="1" x14ac:dyDescent="0.25">
      <c r="A76" s="3">
        <v>2017</v>
      </c>
      <c r="B76" s="1" t="s">
        <v>291</v>
      </c>
      <c r="C76" s="39">
        <v>43059</v>
      </c>
      <c r="D76" s="1" t="s">
        <v>121</v>
      </c>
      <c r="F76" s="2">
        <v>2173</v>
      </c>
      <c r="H76" s="3">
        <v>190</v>
      </c>
    </row>
    <row r="77" spans="1:8" ht="24" hidden="1" customHeight="1" x14ac:dyDescent="0.25">
      <c r="A77" s="3">
        <v>2017</v>
      </c>
      <c r="B77" s="1" t="s">
        <v>291</v>
      </c>
      <c r="C77" s="39">
        <v>43069</v>
      </c>
      <c r="D77" s="1" t="s">
        <v>78</v>
      </c>
      <c r="F77" s="2">
        <v>2544</v>
      </c>
      <c r="H77" s="3">
        <v>191</v>
      </c>
    </row>
    <row r="78" spans="1:8" ht="24" hidden="1" customHeight="1" x14ac:dyDescent="0.25">
      <c r="A78" s="3">
        <v>2017</v>
      </c>
      <c r="B78" s="1" t="s">
        <v>291</v>
      </c>
      <c r="C78" s="39">
        <v>43069</v>
      </c>
      <c r="D78" s="1" t="s">
        <v>53</v>
      </c>
      <c r="G78" s="2">
        <v>24751</v>
      </c>
      <c r="H78" s="3">
        <v>192</v>
      </c>
    </row>
    <row r="79" spans="1:8" s="24" customFormat="1" ht="24" hidden="1" customHeight="1" thickBot="1" x14ac:dyDescent="0.3">
      <c r="A79" s="3">
        <v>2017</v>
      </c>
      <c r="B79" s="1" t="s">
        <v>291</v>
      </c>
      <c r="C79" s="40">
        <v>43069</v>
      </c>
      <c r="D79" s="24" t="s">
        <v>41</v>
      </c>
      <c r="F79" s="21">
        <v>18124.939999999999</v>
      </c>
      <c r="G79" s="21"/>
      <c r="H79" s="34">
        <v>193</v>
      </c>
    </row>
    <row r="80" spans="1:8" ht="24" hidden="1" customHeight="1" x14ac:dyDescent="0.25">
      <c r="A80" s="3">
        <v>2017</v>
      </c>
      <c r="B80" s="1" t="s">
        <v>159</v>
      </c>
      <c r="C80" s="39">
        <v>43073</v>
      </c>
      <c r="D80" s="1" t="s">
        <v>26</v>
      </c>
      <c r="F80" s="2">
        <v>35086</v>
      </c>
      <c r="H80" s="3">
        <v>195</v>
      </c>
    </row>
    <row r="81" spans="1:8" ht="24" hidden="1" customHeight="1" x14ac:dyDescent="0.25">
      <c r="A81" s="3">
        <v>2017</v>
      </c>
      <c r="B81" s="1" t="s">
        <v>159</v>
      </c>
      <c r="C81" s="39">
        <v>43076</v>
      </c>
      <c r="D81" s="1" t="s">
        <v>158</v>
      </c>
      <c r="F81" s="2">
        <v>15052</v>
      </c>
      <c r="H81" s="3">
        <v>196</v>
      </c>
    </row>
    <row r="82" spans="1:8" ht="24" hidden="1" customHeight="1" x14ac:dyDescent="0.25">
      <c r="A82" s="3">
        <v>2017</v>
      </c>
      <c r="B82" s="1" t="s">
        <v>159</v>
      </c>
      <c r="C82" s="39">
        <v>43077</v>
      </c>
      <c r="D82" s="1" t="s">
        <v>160</v>
      </c>
      <c r="F82" s="2">
        <v>14310</v>
      </c>
      <c r="H82" s="3">
        <v>197</v>
      </c>
    </row>
    <row r="83" spans="1:8" ht="24" hidden="1" customHeight="1" x14ac:dyDescent="0.25">
      <c r="A83" s="3">
        <v>2017</v>
      </c>
      <c r="B83" s="1" t="s">
        <v>159</v>
      </c>
      <c r="C83" s="39">
        <v>43082</v>
      </c>
      <c r="D83" s="1" t="s">
        <v>102</v>
      </c>
      <c r="F83" s="2">
        <v>37466.76</v>
      </c>
      <c r="H83" s="3">
        <v>198</v>
      </c>
    </row>
    <row r="84" spans="1:8" ht="24" hidden="1" customHeight="1" x14ac:dyDescent="0.25">
      <c r="A84" s="3">
        <v>2017</v>
      </c>
      <c r="B84" s="1" t="s">
        <v>159</v>
      </c>
      <c r="C84" s="39">
        <v>43082</v>
      </c>
      <c r="D84" s="1" t="s">
        <v>122</v>
      </c>
      <c r="F84" s="2">
        <v>2173</v>
      </c>
      <c r="H84" s="3">
        <v>199</v>
      </c>
    </row>
    <row r="85" spans="1:8" ht="24" hidden="1" customHeight="1" x14ac:dyDescent="0.25">
      <c r="A85" s="3">
        <v>2017</v>
      </c>
      <c r="B85" s="1" t="s">
        <v>159</v>
      </c>
      <c r="C85" s="39">
        <v>43082</v>
      </c>
      <c r="D85" s="1" t="s">
        <v>121</v>
      </c>
      <c r="F85" s="2">
        <v>2173</v>
      </c>
      <c r="H85" s="3">
        <v>200</v>
      </c>
    </row>
    <row r="86" spans="1:8" ht="24" hidden="1" customHeight="1" x14ac:dyDescent="0.25">
      <c r="A86" s="3">
        <v>2017</v>
      </c>
      <c r="B86" s="1" t="s">
        <v>159</v>
      </c>
      <c r="C86" s="39">
        <v>43088</v>
      </c>
      <c r="D86" s="1" t="s">
        <v>45</v>
      </c>
      <c r="F86" s="2">
        <v>4929</v>
      </c>
      <c r="H86" s="3">
        <v>201</v>
      </c>
    </row>
    <row r="87" spans="1:8" ht="24" hidden="1" customHeight="1" x14ac:dyDescent="0.25">
      <c r="A87" s="3">
        <v>2017</v>
      </c>
      <c r="B87" s="1" t="s">
        <v>159</v>
      </c>
      <c r="C87" s="39">
        <v>43098</v>
      </c>
      <c r="D87" s="1" t="s">
        <v>121</v>
      </c>
      <c r="F87" s="2">
        <v>4240</v>
      </c>
      <c r="H87" s="3">
        <v>202</v>
      </c>
    </row>
    <row r="88" spans="1:8" ht="24" hidden="1" customHeight="1" x14ac:dyDescent="0.25">
      <c r="A88" s="3">
        <v>2017</v>
      </c>
      <c r="B88" s="1" t="s">
        <v>159</v>
      </c>
      <c r="C88" s="39">
        <v>43098</v>
      </c>
      <c r="D88" s="1" t="s">
        <v>122</v>
      </c>
      <c r="F88" s="2">
        <v>3445</v>
      </c>
      <c r="H88" s="3">
        <v>203</v>
      </c>
    </row>
    <row r="89" spans="1:8" ht="24" hidden="1" customHeight="1" x14ac:dyDescent="0.25">
      <c r="A89" s="3">
        <v>2017</v>
      </c>
      <c r="B89" s="1" t="s">
        <v>159</v>
      </c>
      <c r="C89" s="39">
        <v>43098</v>
      </c>
      <c r="D89" s="1" t="s">
        <v>53</v>
      </c>
      <c r="F89" s="2">
        <v>38743</v>
      </c>
      <c r="H89" s="3">
        <v>204</v>
      </c>
    </row>
    <row r="90" spans="1:8" ht="24" hidden="1" customHeight="1" x14ac:dyDescent="0.25">
      <c r="A90" s="3">
        <v>2017</v>
      </c>
      <c r="B90" s="1" t="s">
        <v>159</v>
      </c>
      <c r="C90" s="39">
        <v>43098</v>
      </c>
      <c r="D90" s="1" t="s">
        <v>26</v>
      </c>
      <c r="F90" s="2">
        <v>20193</v>
      </c>
      <c r="H90" s="3">
        <v>205</v>
      </c>
    </row>
    <row r="91" spans="1:8" ht="24" hidden="1" customHeight="1" x14ac:dyDescent="0.25">
      <c r="A91" s="3">
        <v>2017</v>
      </c>
      <c r="B91" s="1" t="s">
        <v>159</v>
      </c>
      <c r="C91" s="39">
        <v>43084</v>
      </c>
      <c r="D91" s="1" t="s">
        <v>150</v>
      </c>
      <c r="G91" s="2">
        <v>3922</v>
      </c>
      <c r="H91" s="3">
        <v>206</v>
      </c>
    </row>
    <row r="92" spans="1:8" ht="24" hidden="1" customHeight="1" x14ac:dyDescent="0.25">
      <c r="A92" s="3">
        <v>2017</v>
      </c>
      <c r="B92" s="1" t="s">
        <v>159</v>
      </c>
      <c r="C92" s="39">
        <v>43095</v>
      </c>
      <c r="D92" s="1" t="s">
        <v>25</v>
      </c>
      <c r="G92" s="2">
        <v>4282.3999999999996</v>
      </c>
      <c r="H92" s="3">
        <v>207</v>
      </c>
    </row>
    <row r="93" spans="1:8" s="24" customFormat="1" ht="24" hidden="1" customHeight="1" thickBot="1" x14ac:dyDescent="0.3">
      <c r="A93" s="3">
        <v>2017</v>
      </c>
      <c r="B93" s="24" t="s">
        <v>159</v>
      </c>
      <c r="C93" s="40">
        <v>43099</v>
      </c>
      <c r="D93" s="24" t="s">
        <v>113</v>
      </c>
      <c r="F93" s="21"/>
      <c r="G93" s="21">
        <v>1537</v>
      </c>
      <c r="H93" s="34">
        <v>208</v>
      </c>
    </row>
    <row r="94" spans="1:8" ht="24" customHeight="1" x14ac:dyDescent="0.25">
      <c r="A94" s="3">
        <v>2018</v>
      </c>
      <c r="B94" s="1" t="s">
        <v>161</v>
      </c>
      <c r="C94" s="39">
        <v>43102</v>
      </c>
      <c r="D94" s="1" t="s">
        <v>162</v>
      </c>
      <c r="F94" s="2">
        <v>5406</v>
      </c>
      <c r="H94" s="3">
        <v>209</v>
      </c>
    </row>
    <row r="95" spans="1:8" ht="24" customHeight="1" x14ac:dyDescent="0.25">
      <c r="A95" s="3">
        <v>2018</v>
      </c>
      <c r="B95" s="1" t="s">
        <v>161</v>
      </c>
      <c r="C95" s="39">
        <v>43108</v>
      </c>
      <c r="D95" s="1" t="s">
        <v>134</v>
      </c>
      <c r="G95" s="2">
        <v>10481.280000000001</v>
      </c>
      <c r="H95" s="3">
        <v>210</v>
      </c>
    </row>
    <row r="96" spans="1:8" ht="24" customHeight="1" x14ac:dyDescent="0.25">
      <c r="A96" s="3">
        <v>2018</v>
      </c>
      <c r="B96" s="1" t="s">
        <v>161</v>
      </c>
      <c r="C96" s="39">
        <v>43110</v>
      </c>
      <c r="D96" s="1" t="s">
        <v>102</v>
      </c>
      <c r="F96" s="2">
        <v>37674.519999999997</v>
      </c>
      <c r="H96" s="3">
        <v>211</v>
      </c>
    </row>
    <row r="97" spans="1:9" ht="24" customHeight="1" x14ac:dyDescent="0.25">
      <c r="A97" s="3">
        <v>2018</v>
      </c>
      <c r="B97" s="1" t="s">
        <v>161</v>
      </c>
      <c r="C97" s="39">
        <v>43115</v>
      </c>
      <c r="D97" s="1" t="s">
        <v>158</v>
      </c>
      <c r="F97" s="2">
        <v>16729</v>
      </c>
      <c r="H97" s="3">
        <v>212</v>
      </c>
    </row>
    <row r="98" spans="1:9" ht="24" customHeight="1" x14ac:dyDescent="0.25">
      <c r="A98" s="3">
        <v>2018</v>
      </c>
      <c r="B98" s="1" t="s">
        <v>161</v>
      </c>
      <c r="C98" s="39">
        <v>43115</v>
      </c>
      <c r="D98" s="1" t="s">
        <v>150</v>
      </c>
      <c r="G98" s="2">
        <v>7261</v>
      </c>
      <c r="H98" s="3">
        <v>213</v>
      </c>
    </row>
    <row r="99" spans="1:9" ht="24" customHeight="1" x14ac:dyDescent="0.25">
      <c r="A99" s="3">
        <v>2018</v>
      </c>
      <c r="B99" s="1" t="s">
        <v>161</v>
      </c>
      <c r="C99" s="39">
        <v>43118</v>
      </c>
      <c r="D99" s="1" t="s">
        <v>41</v>
      </c>
      <c r="F99" s="2">
        <v>22016.73</v>
      </c>
      <c r="H99" s="3">
        <v>214</v>
      </c>
    </row>
    <row r="100" spans="1:9" s="36" customFormat="1" ht="24" customHeight="1" x14ac:dyDescent="0.25">
      <c r="A100" s="3">
        <v>2018</v>
      </c>
      <c r="B100" s="36" t="s">
        <v>161</v>
      </c>
      <c r="C100" s="44">
        <v>43122</v>
      </c>
      <c r="D100" s="36" t="s">
        <v>26</v>
      </c>
      <c r="F100" s="25">
        <v>3471.5</v>
      </c>
      <c r="G100" s="25"/>
      <c r="H100" s="35">
        <v>223</v>
      </c>
    </row>
    <row r="101" spans="1:9" ht="24" customHeight="1" x14ac:dyDescent="0.25">
      <c r="A101" s="3">
        <v>2018</v>
      </c>
      <c r="B101" s="1" t="s">
        <v>161</v>
      </c>
      <c r="C101" s="39">
        <v>43122</v>
      </c>
      <c r="D101" s="1" t="s">
        <v>148</v>
      </c>
      <c r="G101" s="2">
        <v>901</v>
      </c>
      <c r="H101" s="3">
        <v>215</v>
      </c>
    </row>
    <row r="102" spans="1:9" ht="24" customHeight="1" x14ac:dyDescent="0.25">
      <c r="A102" s="3">
        <v>2018</v>
      </c>
      <c r="B102" s="1" t="s">
        <v>161</v>
      </c>
      <c r="C102" s="39">
        <v>43122</v>
      </c>
      <c r="D102" s="1" t="s">
        <v>148</v>
      </c>
      <c r="G102" s="2">
        <v>2527.04</v>
      </c>
      <c r="H102" s="3">
        <v>216</v>
      </c>
    </row>
    <row r="103" spans="1:9" ht="24" customHeight="1" x14ac:dyDescent="0.25">
      <c r="A103" s="3">
        <v>2018</v>
      </c>
      <c r="B103" s="1" t="s">
        <v>161</v>
      </c>
      <c r="C103" s="39">
        <v>43124</v>
      </c>
      <c r="D103" s="1" t="s">
        <v>53</v>
      </c>
      <c r="G103" s="2">
        <v>40121</v>
      </c>
      <c r="H103" s="3">
        <v>217</v>
      </c>
      <c r="I103" s="1" t="s">
        <v>163</v>
      </c>
    </row>
    <row r="104" spans="1:9" ht="24" customHeight="1" x14ac:dyDescent="0.25">
      <c r="A104" s="3">
        <v>2018</v>
      </c>
      <c r="B104" s="1" t="s">
        <v>161</v>
      </c>
      <c r="C104" s="39">
        <v>43126</v>
      </c>
      <c r="D104" s="1" t="s">
        <v>45</v>
      </c>
      <c r="F104" s="2">
        <v>10291</v>
      </c>
      <c r="H104" s="3">
        <v>218</v>
      </c>
    </row>
    <row r="105" spans="1:9" ht="24" customHeight="1" x14ac:dyDescent="0.25">
      <c r="A105" s="3">
        <v>2018</v>
      </c>
      <c r="B105" s="1" t="s">
        <v>161</v>
      </c>
      <c r="C105" s="39">
        <v>43126</v>
      </c>
      <c r="D105" s="1" t="s">
        <v>165</v>
      </c>
      <c r="F105" s="2">
        <v>795</v>
      </c>
      <c r="H105" s="3">
        <v>219</v>
      </c>
    </row>
    <row r="106" spans="1:9" s="24" customFormat="1" ht="24" customHeight="1" thickBot="1" x14ac:dyDescent="0.3">
      <c r="A106" s="34">
        <v>2018</v>
      </c>
      <c r="B106" s="24" t="s">
        <v>161</v>
      </c>
      <c r="C106" s="40">
        <v>43130</v>
      </c>
      <c r="D106" s="24" t="s">
        <v>25</v>
      </c>
      <c r="F106" s="21"/>
      <c r="G106" s="21">
        <v>11352.6</v>
      </c>
      <c r="H106" s="34">
        <v>220</v>
      </c>
    </row>
    <row r="107" spans="1:9" ht="24" customHeight="1" x14ac:dyDescent="0.25">
      <c r="A107" s="3">
        <v>2018</v>
      </c>
      <c r="B107" s="1" t="s">
        <v>164</v>
      </c>
      <c r="C107" s="39">
        <v>43132</v>
      </c>
      <c r="D107" s="1" t="s">
        <v>121</v>
      </c>
      <c r="F107" s="2">
        <v>3233</v>
      </c>
      <c r="H107" s="3">
        <v>221</v>
      </c>
    </row>
    <row r="108" spans="1:9" ht="24" customHeight="1" x14ac:dyDescent="0.25">
      <c r="A108" s="3">
        <v>2018</v>
      </c>
      <c r="B108" s="1" t="s">
        <v>164</v>
      </c>
      <c r="C108" s="39">
        <v>43137</v>
      </c>
      <c r="D108" s="1" t="s">
        <v>26</v>
      </c>
      <c r="F108" s="2">
        <v>13939</v>
      </c>
      <c r="H108" s="3">
        <v>224</v>
      </c>
    </row>
    <row r="109" spans="1:9" ht="24" customHeight="1" x14ac:dyDescent="0.25">
      <c r="A109" s="3">
        <v>2018</v>
      </c>
      <c r="B109" s="1" t="s">
        <v>164</v>
      </c>
      <c r="C109" s="39">
        <v>43139</v>
      </c>
      <c r="D109" s="1" t="s">
        <v>102</v>
      </c>
      <c r="F109" s="2">
        <v>33787.5</v>
      </c>
      <c r="H109" s="3">
        <v>225</v>
      </c>
    </row>
    <row r="110" spans="1:9" ht="24" customHeight="1" x14ac:dyDescent="0.25">
      <c r="A110" s="3">
        <v>2018</v>
      </c>
      <c r="B110" s="1" t="s">
        <v>164</v>
      </c>
      <c r="C110" s="39">
        <v>43143</v>
      </c>
      <c r="D110" s="1" t="s">
        <v>158</v>
      </c>
      <c r="F110" s="2">
        <v>12985</v>
      </c>
      <c r="H110" s="3">
        <v>226</v>
      </c>
    </row>
    <row r="111" spans="1:9" ht="24" customHeight="1" x14ac:dyDescent="0.25">
      <c r="A111" s="3">
        <v>2018</v>
      </c>
      <c r="B111" s="1" t="s">
        <v>164</v>
      </c>
      <c r="C111" s="39">
        <v>43145</v>
      </c>
      <c r="D111" s="1" t="s">
        <v>45</v>
      </c>
      <c r="F111" s="2">
        <v>1749</v>
      </c>
      <c r="H111" s="3">
        <v>227</v>
      </c>
    </row>
    <row r="112" spans="1:9" ht="24" customHeight="1" x14ac:dyDescent="0.25">
      <c r="A112" s="3">
        <v>2018</v>
      </c>
      <c r="B112" s="1" t="s">
        <v>164</v>
      </c>
      <c r="C112" s="39">
        <v>43145</v>
      </c>
      <c r="D112" s="1" t="s">
        <v>166</v>
      </c>
      <c r="F112" s="2">
        <v>982</v>
      </c>
      <c r="H112" s="3">
        <v>228</v>
      </c>
    </row>
    <row r="113" spans="1:8" ht="24" customHeight="1" x14ac:dyDescent="0.25">
      <c r="A113" s="3">
        <v>2018</v>
      </c>
      <c r="B113" s="1" t="s">
        <v>164</v>
      </c>
      <c r="C113" s="39">
        <v>43152</v>
      </c>
      <c r="D113" s="1" t="s">
        <v>122</v>
      </c>
      <c r="G113" s="2">
        <v>4293</v>
      </c>
      <c r="H113" s="3">
        <v>229</v>
      </c>
    </row>
    <row r="114" spans="1:8" s="24" customFormat="1" ht="24" customHeight="1" thickBot="1" x14ac:dyDescent="0.3">
      <c r="A114" s="34">
        <v>2018</v>
      </c>
      <c r="B114" s="24" t="s">
        <v>164</v>
      </c>
      <c r="C114" s="40">
        <v>43158</v>
      </c>
      <c r="D114" s="24" t="s">
        <v>25</v>
      </c>
      <c r="F114" s="21"/>
      <c r="G114" s="21">
        <v>1749</v>
      </c>
      <c r="H114" s="34">
        <v>230</v>
      </c>
    </row>
    <row r="115" spans="1:8" ht="24" customHeight="1" x14ac:dyDescent="0.25">
      <c r="A115" s="3">
        <v>2018</v>
      </c>
      <c r="B115" s="1" t="s">
        <v>175</v>
      </c>
      <c r="C115" s="39">
        <v>43167</v>
      </c>
      <c r="D115" s="1" t="s">
        <v>53</v>
      </c>
      <c r="F115" s="2">
        <v>24115</v>
      </c>
      <c r="H115" s="3">
        <v>233</v>
      </c>
    </row>
    <row r="116" spans="1:8" ht="24" customHeight="1" x14ac:dyDescent="0.25">
      <c r="A116" s="3">
        <v>2018</v>
      </c>
      <c r="B116" s="1" t="s">
        <v>175</v>
      </c>
      <c r="C116" s="39">
        <v>43167</v>
      </c>
      <c r="D116" s="1" t="s">
        <v>134</v>
      </c>
      <c r="G116" s="2">
        <v>7937.28</v>
      </c>
      <c r="H116" s="3">
        <v>234</v>
      </c>
    </row>
    <row r="117" spans="1:8" ht="24" customHeight="1" x14ac:dyDescent="0.25">
      <c r="A117" s="3">
        <v>2018</v>
      </c>
      <c r="B117" s="1" t="s">
        <v>175</v>
      </c>
      <c r="C117" s="39">
        <v>43169</v>
      </c>
      <c r="D117" s="1" t="s">
        <v>102</v>
      </c>
      <c r="F117" s="2">
        <v>9937.5</v>
      </c>
      <c r="H117" s="3">
        <v>235</v>
      </c>
    </row>
    <row r="118" spans="1:8" ht="24" customHeight="1" x14ac:dyDescent="0.25">
      <c r="A118" s="3">
        <v>2018</v>
      </c>
      <c r="B118" s="1" t="s">
        <v>175</v>
      </c>
      <c r="C118" s="39">
        <v>43173</v>
      </c>
      <c r="D118" s="1" t="s">
        <v>176</v>
      </c>
      <c r="F118" s="2">
        <v>10114.200000000001</v>
      </c>
      <c r="H118" s="3">
        <v>236</v>
      </c>
    </row>
    <row r="119" spans="1:8" ht="24" customHeight="1" x14ac:dyDescent="0.25">
      <c r="A119" s="3">
        <v>2018</v>
      </c>
      <c r="B119" s="1" t="s">
        <v>175</v>
      </c>
      <c r="C119" s="39">
        <v>43178</v>
      </c>
      <c r="D119" s="1" t="s">
        <v>25</v>
      </c>
      <c r="G119" s="2">
        <v>5342.4</v>
      </c>
      <c r="H119" s="3">
        <v>237</v>
      </c>
    </row>
    <row r="120" spans="1:8" ht="24" customHeight="1" x14ac:dyDescent="0.25">
      <c r="A120" s="3">
        <v>2018</v>
      </c>
      <c r="B120" s="1" t="s">
        <v>175</v>
      </c>
      <c r="C120" s="39">
        <v>43178</v>
      </c>
      <c r="D120" s="1" t="s">
        <v>166</v>
      </c>
      <c r="G120" s="2">
        <v>1618</v>
      </c>
      <c r="H120" s="3">
        <v>238</v>
      </c>
    </row>
    <row r="121" spans="1:8" ht="24" customHeight="1" x14ac:dyDescent="0.25">
      <c r="A121" s="3">
        <v>2018</v>
      </c>
      <c r="B121" s="1" t="s">
        <v>175</v>
      </c>
      <c r="C121" s="39">
        <v>43180</v>
      </c>
      <c r="D121" s="1" t="s">
        <v>121</v>
      </c>
      <c r="F121" s="2">
        <v>4240</v>
      </c>
      <c r="H121" s="3">
        <v>239</v>
      </c>
    </row>
    <row r="122" spans="1:8" ht="24" customHeight="1" x14ac:dyDescent="0.25">
      <c r="A122" s="3">
        <v>2018</v>
      </c>
      <c r="B122" s="1" t="s">
        <v>175</v>
      </c>
      <c r="C122" s="39">
        <v>43180</v>
      </c>
      <c r="D122" s="1" t="s">
        <v>177</v>
      </c>
      <c r="F122" s="2">
        <v>1060</v>
      </c>
      <c r="H122" s="3">
        <v>240</v>
      </c>
    </row>
    <row r="123" spans="1:8" ht="24" customHeight="1" x14ac:dyDescent="0.25">
      <c r="A123" s="3">
        <v>2018</v>
      </c>
      <c r="B123" s="1" t="s">
        <v>175</v>
      </c>
      <c r="C123" s="39">
        <v>43180</v>
      </c>
      <c r="D123" s="1" t="s">
        <v>176</v>
      </c>
      <c r="F123" s="2">
        <v>30</v>
      </c>
      <c r="H123" s="3">
        <v>241</v>
      </c>
    </row>
    <row r="124" spans="1:8" ht="24" customHeight="1" x14ac:dyDescent="0.25">
      <c r="A124" s="3">
        <v>2018</v>
      </c>
      <c r="B124" s="1" t="s">
        <v>175</v>
      </c>
      <c r="C124" s="39">
        <v>43181</v>
      </c>
      <c r="D124" s="1" t="s">
        <v>45</v>
      </c>
      <c r="F124" s="2">
        <v>18497</v>
      </c>
      <c r="H124" s="3">
        <v>242</v>
      </c>
    </row>
    <row r="125" spans="1:8" ht="24" customHeight="1" x14ac:dyDescent="0.25">
      <c r="A125" s="3">
        <v>2018</v>
      </c>
      <c r="B125" s="1" t="s">
        <v>175</v>
      </c>
      <c r="C125" s="39">
        <v>43182</v>
      </c>
      <c r="D125" s="1" t="s">
        <v>158</v>
      </c>
      <c r="F125" s="2">
        <v>17088</v>
      </c>
      <c r="H125" s="3">
        <v>232</v>
      </c>
    </row>
    <row r="126" spans="1:8" ht="24" customHeight="1" x14ac:dyDescent="0.25">
      <c r="A126" s="3">
        <v>2018</v>
      </c>
      <c r="B126" s="1" t="s">
        <v>175</v>
      </c>
      <c r="C126" s="39">
        <v>43187</v>
      </c>
      <c r="D126" s="1" t="s">
        <v>26</v>
      </c>
      <c r="F126" s="2">
        <v>30793</v>
      </c>
      <c r="H126" s="3">
        <v>243</v>
      </c>
    </row>
    <row r="127" spans="1:8" ht="24" customHeight="1" x14ac:dyDescent="0.25">
      <c r="A127" s="3">
        <v>2018</v>
      </c>
      <c r="B127" s="1" t="s">
        <v>175</v>
      </c>
      <c r="C127" s="39">
        <v>43188</v>
      </c>
      <c r="D127" s="1" t="s">
        <v>165</v>
      </c>
      <c r="F127" s="2">
        <v>1802</v>
      </c>
      <c r="H127" s="3">
        <v>244</v>
      </c>
    </row>
    <row r="128" spans="1:8" s="24" customFormat="1" ht="24" customHeight="1" thickBot="1" x14ac:dyDescent="0.3">
      <c r="A128" s="34">
        <v>2018</v>
      </c>
      <c r="B128" s="24" t="s">
        <v>175</v>
      </c>
      <c r="C128" s="40">
        <v>43188</v>
      </c>
      <c r="D128" s="24" t="s">
        <v>39</v>
      </c>
      <c r="F128" s="21">
        <v>1166</v>
      </c>
      <c r="G128" s="21"/>
      <c r="H128" s="34">
        <v>245</v>
      </c>
    </row>
    <row r="129" spans="1:8" ht="24" customHeight="1" x14ac:dyDescent="0.25">
      <c r="A129" s="3">
        <v>2018</v>
      </c>
      <c r="B129" s="1" t="s">
        <v>178</v>
      </c>
      <c r="C129" s="39">
        <v>43192</v>
      </c>
      <c r="D129" s="1" t="s">
        <v>78</v>
      </c>
      <c r="F129" s="2">
        <v>4876</v>
      </c>
      <c r="H129" s="3">
        <v>246</v>
      </c>
    </row>
    <row r="130" spans="1:8" ht="24" customHeight="1" x14ac:dyDescent="0.25">
      <c r="A130" s="3">
        <v>2018</v>
      </c>
      <c r="B130" s="1" t="s">
        <v>178</v>
      </c>
      <c r="C130" s="39">
        <v>43197</v>
      </c>
      <c r="D130" s="1" t="s">
        <v>102</v>
      </c>
      <c r="F130" s="2">
        <v>19026.150000000001</v>
      </c>
      <c r="H130" s="3">
        <v>247</v>
      </c>
    </row>
    <row r="131" spans="1:8" ht="24" customHeight="1" x14ac:dyDescent="0.25">
      <c r="A131" s="3">
        <v>2018</v>
      </c>
      <c r="B131" s="1" t="s">
        <v>178</v>
      </c>
      <c r="C131" s="39">
        <v>43197</v>
      </c>
      <c r="D131" s="1" t="s">
        <v>160</v>
      </c>
      <c r="F131" s="2">
        <v>6307</v>
      </c>
      <c r="H131" s="3">
        <v>248</v>
      </c>
    </row>
    <row r="132" spans="1:8" ht="24" customHeight="1" x14ac:dyDescent="0.25">
      <c r="A132" s="3">
        <v>2018</v>
      </c>
      <c r="B132" s="1" t="s">
        <v>178</v>
      </c>
      <c r="C132" s="39">
        <v>43200</v>
      </c>
      <c r="D132" s="1" t="s">
        <v>165</v>
      </c>
      <c r="F132" s="2">
        <v>1091.8</v>
      </c>
      <c r="H132" s="3">
        <v>249</v>
      </c>
    </row>
    <row r="133" spans="1:8" ht="24" customHeight="1" x14ac:dyDescent="0.25">
      <c r="A133" s="3">
        <v>2018</v>
      </c>
      <c r="B133" s="1" t="s">
        <v>178</v>
      </c>
      <c r="C133" s="39">
        <v>43200</v>
      </c>
      <c r="D133" s="1" t="s">
        <v>53</v>
      </c>
      <c r="F133" s="2">
        <v>30952</v>
      </c>
      <c r="G133" s="2" t="s">
        <v>179</v>
      </c>
      <c r="H133" s="3">
        <v>250</v>
      </c>
    </row>
    <row r="134" spans="1:8" ht="24" customHeight="1" x14ac:dyDescent="0.25">
      <c r="A134" s="3">
        <v>2018</v>
      </c>
      <c r="B134" s="1" t="s">
        <v>178</v>
      </c>
      <c r="C134" s="39">
        <v>43201</v>
      </c>
      <c r="D134" s="1" t="s">
        <v>151</v>
      </c>
      <c r="F134" s="2">
        <v>508.8</v>
      </c>
      <c r="H134" s="3">
        <v>251</v>
      </c>
    </row>
    <row r="135" spans="1:8" ht="24" customHeight="1" x14ac:dyDescent="0.25">
      <c r="A135" s="3">
        <v>2018</v>
      </c>
      <c r="B135" s="1" t="s">
        <v>178</v>
      </c>
      <c r="C135" s="39">
        <v>43207</v>
      </c>
      <c r="D135" s="1" t="s">
        <v>45</v>
      </c>
      <c r="F135" s="2">
        <v>7639</v>
      </c>
      <c r="H135" s="3">
        <v>252</v>
      </c>
    </row>
    <row r="136" spans="1:8" ht="24" customHeight="1" x14ac:dyDescent="0.25">
      <c r="A136" s="3">
        <v>2018</v>
      </c>
      <c r="B136" s="1" t="s">
        <v>178</v>
      </c>
      <c r="C136" s="39">
        <v>43207</v>
      </c>
      <c r="D136" s="1" t="s">
        <v>26</v>
      </c>
      <c r="F136" s="2">
        <v>7976.5</v>
      </c>
      <c r="H136" s="3">
        <v>253</v>
      </c>
    </row>
    <row r="137" spans="1:8" ht="24" customHeight="1" x14ac:dyDescent="0.25">
      <c r="A137" s="3">
        <v>2018</v>
      </c>
      <c r="B137" s="1" t="s">
        <v>178</v>
      </c>
      <c r="C137" s="39">
        <v>43209</v>
      </c>
      <c r="D137" s="1" t="s">
        <v>122</v>
      </c>
      <c r="F137" s="2">
        <v>1060</v>
      </c>
      <c r="H137" s="3">
        <v>254</v>
      </c>
    </row>
    <row r="138" spans="1:8" ht="24" customHeight="1" x14ac:dyDescent="0.25">
      <c r="A138" s="3">
        <v>2018</v>
      </c>
      <c r="B138" s="1" t="s">
        <v>178</v>
      </c>
      <c r="C138" s="39">
        <v>43209</v>
      </c>
      <c r="D138" s="1" t="s">
        <v>121</v>
      </c>
      <c r="F138" s="2">
        <v>5300</v>
      </c>
      <c r="H138" s="3">
        <v>255</v>
      </c>
    </row>
    <row r="139" spans="1:8" ht="24" customHeight="1" x14ac:dyDescent="0.25">
      <c r="A139" s="3">
        <v>2018</v>
      </c>
      <c r="B139" s="1" t="s">
        <v>178</v>
      </c>
      <c r="C139" s="39">
        <v>43209</v>
      </c>
      <c r="D139" s="1" t="s">
        <v>25</v>
      </c>
      <c r="G139" s="2">
        <v>13218.2</v>
      </c>
      <c r="H139" s="3">
        <v>256</v>
      </c>
    </row>
    <row r="140" spans="1:8" ht="24" customHeight="1" x14ac:dyDescent="0.25">
      <c r="A140" s="3">
        <v>2018</v>
      </c>
      <c r="B140" s="1" t="s">
        <v>178</v>
      </c>
      <c r="C140" s="39">
        <v>43213</v>
      </c>
      <c r="D140" s="1" t="s">
        <v>166</v>
      </c>
      <c r="G140" s="2">
        <v>1618</v>
      </c>
      <c r="H140" s="3">
        <v>257</v>
      </c>
    </row>
    <row r="141" spans="1:8" ht="24" customHeight="1" x14ac:dyDescent="0.25">
      <c r="A141" s="3">
        <v>2018</v>
      </c>
      <c r="B141" s="1" t="s">
        <v>178</v>
      </c>
      <c r="C141" s="39">
        <v>43216</v>
      </c>
      <c r="D141" s="1" t="s">
        <v>158</v>
      </c>
      <c r="F141" s="2">
        <v>13462</v>
      </c>
      <c r="H141" s="3">
        <v>258</v>
      </c>
    </row>
    <row r="142" spans="1:8" s="24" customFormat="1" ht="24" customHeight="1" thickBot="1" x14ac:dyDescent="0.3">
      <c r="A142" s="34">
        <v>2018</v>
      </c>
      <c r="B142" s="24" t="s">
        <v>178</v>
      </c>
      <c r="C142" s="40">
        <v>43220</v>
      </c>
      <c r="D142" s="24" t="s">
        <v>176</v>
      </c>
      <c r="F142" s="21">
        <v>4197.6000000000004</v>
      </c>
      <c r="G142" s="21"/>
      <c r="H142" s="34">
        <v>259</v>
      </c>
    </row>
    <row r="143" spans="1:8" ht="24" customHeight="1" x14ac:dyDescent="0.25">
      <c r="A143" s="3">
        <v>2018</v>
      </c>
      <c r="B143" s="1" t="s">
        <v>180</v>
      </c>
      <c r="C143" s="39">
        <v>43224</v>
      </c>
      <c r="D143" s="1" t="s">
        <v>53</v>
      </c>
      <c r="F143" s="2">
        <v>37365</v>
      </c>
      <c r="H143" s="3">
        <v>260</v>
      </c>
    </row>
    <row r="144" spans="1:8" ht="24" customHeight="1" x14ac:dyDescent="0.25">
      <c r="A144" s="3">
        <v>2018</v>
      </c>
      <c r="B144" s="1" t="s">
        <v>180</v>
      </c>
      <c r="C144" s="39">
        <v>43224</v>
      </c>
      <c r="D144" s="1" t="s">
        <v>102</v>
      </c>
      <c r="F144" s="2">
        <v>20058.38</v>
      </c>
      <c r="H144" s="3">
        <v>261</v>
      </c>
    </row>
    <row r="145" spans="1:9" ht="24" customHeight="1" x14ac:dyDescent="0.25">
      <c r="A145" s="3">
        <v>2018</v>
      </c>
      <c r="B145" s="1" t="s">
        <v>180</v>
      </c>
      <c r="C145" s="39">
        <v>43224</v>
      </c>
      <c r="D145" s="1" t="s">
        <v>182</v>
      </c>
      <c r="G145" s="2">
        <v>1497.57</v>
      </c>
      <c r="H145" s="3">
        <v>262</v>
      </c>
    </row>
    <row r="146" spans="1:9" ht="24" customHeight="1" x14ac:dyDescent="0.25">
      <c r="A146" s="3">
        <v>2018</v>
      </c>
      <c r="B146" s="1" t="s">
        <v>180</v>
      </c>
      <c r="C146" s="39">
        <v>43235</v>
      </c>
      <c r="D146" s="1" t="s">
        <v>151</v>
      </c>
      <c r="F146" s="2">
        <v>3792.87</v>
      </c>
      <c r="H146" s="3">
        <v>263</v>
      </c>
      <c r="I146" s="1" t="s">
        <v>179</v>
      </c>
    </row>
    <row r="147" spans="1:9" ht="24" customHeight="1" x14ac:dyDescent="0.25">
      <c r="A147" s="3">
        <v>2018</v>
      </c>
      <c r="B147" s="1" t="s">
        <v>180</v>
      </c>
      <c r="C147" s="39">
        <v>43237</v>
      </c>
      <c r="D147" s="1" t="s">
        <v>183</v>
      </c>
      <c r="F147" s="2">
        <v>5936</v>
      </c>
      <c r="H147" s="3">
        <v>264</v>
      </c>
    </row>
    <row r="148" spans="1:9" ht="24" customHeight="1" x14ac:dyDescent="0.25">
      <c r="A148" s="3">
        <v>2018</v>
      </c>
      <c r="B148" s="1" t="s">
        <v>180</v>
      </c>
      <c r="C148" s="39">
        <v>43237</v>
      </c>
      <c r="D148" s="1" t="s">
        <v>121</v>
      </c>
      <c r="F148" s="2">
        <v>4717</v>
      </c>
      <c r="H148" s="3">
        <v>265</v>
      </c>
    </row>
    <row r="149" spans="1:9" ht="24" customHeight="1" x14ac:dyDescent="0.25">
      <c r="A149" s="3">
        <v>2018</v>
      </c>
      <c r="B149" s="1" t="s">
        <v>180</v>
      </c>
      <c r="C149" s="39">
        <v>43241</v>
      </c>
      <c r="D149" s="1" t="s">
        <v>26</v>
      </c>
      <c r="F149" s="2">
        <v>7234.5</v>
      </c>
      <c r="H149" s="3">
        <v>266</v>
      </c>
    </row>
    <row r="150" spans="1:9" ht="24" customHeight="1" x14ac:dyDescent="0.25">
      <c r="A150" s="3">
        <v>2018</v>
      </c>
      <c r="B150" s="1" t="s">
        <v>180</v>
      </c>
      <c r="C150" s="39">
        <v>43248</v>
      </c>
      <c r="D150" s="1" t="s">
        <v>176</v>
      </c>
      <c r="F150" s="2">
        <v>17231.36</v>
      </c>
      <c r="H150" s="3">
        <v>267</v>
      </c>
    </row>
    <row r="151" spans="1:9" s="24" customFormat="1" ht="24" customHeight="1" thickBot="1" x14ac:dyDescent="0.3">
      <c r="A151" s="34">
        <v>2018</v>
      </c>
      <c r="B151" s="24" t="s">
        <v>180</v>
      </c>
      <c r="C151" s="40">
        <v>43250</v>
      </c>
      <c r="D151" s="24" t="s">
        <v>166</v>
      </c>
      <c r="F151" s="21"/>
      <c r="G151" s="21">
        <v>4854</v>
      </c>
      <c r="H151" s="34">
        <v>268</v>
      </c>
    </row>
    <row r="152" spans="1:9" ht="24" customHeight="1" x14ac:dyDescent="0.25">
      <c r="A152" s="3">
        <v>2018</v>
      </c>
      <c r="B152" s="1" t="s">
        <v>195</v>
      </c>
      <c r="C152" s="39">
        <v>43253</v>
      </c>
      <c r="D152" s="1" t="s">
        <v>45</v>
      </c>
      <c r="F152" s="2">
        <v>5134</v>
      </c>
      <c r="H152" s="3">
        <v>269</v>
      </c>
    </row>
    <row r="153" spans="1:9" ht="24" customHeight="1" x14ac:dyDescent="0.25">
      <c r="A153" s="3">
        <v>2018</v>
      </c>
      <c r="B153" s="1" t="s">
        <v>195</v>
      </c>
      <c r="C153" s="39">
        <v>43255</v>
      </c>
      <c r="D153" s="1" t="s">
        <v>78</v>
      </c>
      <c r="F153" s="2">
        <v>2491</v>
      </c>
      <c r="H153" s="3">
        <v>270</v>
      </c>
    </row>
    <row r="154" spans="1:9" ht="24" customHeight="1" x14ac:dyDescent="0.25">
      <c r="A154" s="3">
        <v>2018</v>
      </c>
      <c r="B154" s="1" t="s">
        <v>195</v>
      </c>
      <c r="C154" s="39">
        <v>43255</v>
      </c>
      <c r="D154" s="1" t="s">
        <v>26</v>
      </c>
      <c r="F154" s="2">
        <v>5326.5</v>
      </c>
      <c r="H154" s="3">
        <v>271</v>
      </c>
    </row>
    <row r="155" spans="1:9" ht="24" customHeight="1" x14ac:dyDescent="0.25">
      <c r="A155" s="3">
        <v>2018</v>
      </c>
      <c r="B155" s="1" t="s">
        <v>195</v>
      </c>
      <c r="C155" s="39">
        <v>43256</v>
      </c>
      <c r="D155" s="1" t="s">
        <v>53</v>
      </c>
      <c r="F155" s="2">
        <v>32658</v>
      </c>
      <c r="H155" s="3">
        <v>272</v>
      </c>
    </row>
    <row r="156" spans="1:9" ht="24" customHeight="1" x14ac:dyDescent="0.25">
      <c r="A156" s="3">
        <v>2018</v>
      </c>
      <c r="B156" s="1" t="s">
        <v>195</v>
      </c>
      <c r="C156" s="39">
        <v>43256</v>
      </c>
      <c r="D156" s="1" t="s">
        <v>158</v>
      </c>
      <c r="F156" s="2">
        <v>15529</v>
      </c>
      <c r="H156" s="3">
        <v>276</v>
      </c>
    </row>
    <row r="157" spans="1:9" ht="24" customHeight="1" x14ac:dyDescent="0.25">
      <c r="A157" s="3">
        <v>2018</v>
      </c>
      <c r="B157" s="1" t="s">
        <v>195</v>
      </c>
      <c r="C157" s="39">
        <v>43258</v>
      </c>
      <c r="D157" s="1" t="s">
        <v>122</v>
      </c>
      <c r="F157" s="2">
        <v>6413</v>
      </c>
      <c r="H157" s="3">
        <v>277</v>
      </c>
    </row>
    <row r="158" spans="1:9" s="36" customFormat="1" ht="24" customHeight="1" x14ac:dyDescent="0.25">
      <c r="A158" s="35">
        <v>2018</v>
      </c>
      <c r="B158" s="36" t="s">
        <v>195</v>
      </c>
      <c r="C158" s="44">
        <v>43189</v>
      </c>
      <c r="D158" s="36" t="s">
        <v>196</v>
      </c>
      <c r="F158" s="25"/>
      <c r="G158" s="25">
        <v>848</v>
      </c>
      <c r="H158" s="35">
        <v>273</v>
      </c>
    </row>
    <row r="159" spans="1:9" s="36" customFormat="1" ht="24" customHeight="1" x14ac:dyDescent="0.25">
      <c r="A159" s="35">
        <v>2018</v>
      </c>
      <c r="B159" s="36" t="s">
        <v>195</v>
      </c>
      <c r="C159" s="44">
        <v>43241</v>
      </c>
      <c r="D159" s="36" t="s">
        <v>165</v>
      </c>
      <c r="F159" s="25">
        <v>3211.8</v>
      </c>
      <c r="G159" s="25"/>
      <c r="H159" s="35">
        <v>274</v>
      </c>
    </row>
    <row r="160" spans="1:9" s="36" customFormat="1" ht="24" customHeight="1" x14ac:dyDescent="0.25">
      <c r="A160" s="35">
        <v>2018</v>
      </c>
      <c r="B160" s="36" t="s">
        <v>195</v>
      </c>
      <c r="C160" s="44">
        <v>43244</v>
      </c>
      <c r="D160" s="36" t="s">
        <v>160</v>
      </c>
      <c r="F160" s="25">
        <v>8268</v>
      </c>
      <c r="G160" s="25"/>
      <c r="H160" s="35">
        <v>275</v>
      </c>
    </row>
    <row r="161" spans="1:8" ht="24" customHeight="1" x14ac:dyDescent="0.25">
      <c r="A161" s="3">
        <v>2018</v>
      </c>
      <c r="B161" s="1" t="s">
        <v>195</v>
      </c>
      <c r="C161" s="39">
        <v>43259</v>
      </c>
      <c r="D161" s="1" t="s">
        <v>150</v>
      </c>
      <c r="G161" s="2">
        <v>1378</v>
      </c>
      <c r="H161" s="3">
        <v>278</v>
      </c>
    </row>
    <row r="162" spans="1:8" ht="24" customHeight="1" x14ac:dyDescent="0.25">
      <c r="A162" s="3">
        <v>2018</v>
      </c>
      <c r="B162" s="1" t="s">
        <v>195</v>
      </c>
      <c r="C162" s="39">
        <v>43262</v>
      </c>
      <c r="D162" s="1" t="s">
        <v>176</v>
      </c>
      <c r="F162" s="2">
        <v>7282.2</v>
      </c>
      <c r="H162" s="3">
        <v>279</v>
      </c>
    </row>
    <row r="163" spans="1:8" ht="24" customHeight="1" x14ac:dyDescent="0.25">
      <c r="A163" s="3">
        <v>2018</v>
      </c>
      <c r="B163" s="1" t="s">
        <v>195</v>
      </c>
      <c r="C163" s="39">
        <v>43264</v>
      </c>
      <c r="D163" s="1" t="s">
        <v>151</v>
      </c>
      <c r="F163" s="2">
        <v>7504.8</v>
      </c>
      <c r="H163" s="3">
        <v>280</v>
      </c>
    </row>
    <row r="164" spans="1:8" ht="24" customHeight="1" x14ac:dyDescent="0.25">
      <c r="A164" s="3">
        <v>2018</v>
      </c>
      <c r="B164" s="1" t="s">
        <v>195</v>
      </c>
      <c r="C164" s="39">
        <v>43265</v>
      </c>
      <c r="D164" s="1" t="s">
        <v>102</v>
      </c>
      <c r="F164" s="2">
        <v>32568.5</v>
      </c>
      <c r="H164" s="3">
        <v>281</v>
      </c>
    </row>
    <row r="165" spans="1:8" ht="24" customHeight="1" x14ac:dyDescent="0.25">
      <c r="A165" s="3">
        <v>2018</v>
      </c>
      <c r="B165" s="1" t="s">
        <v>195</v>
      </c>
      <c r="C165" s="39">
        <v>43271</v>
      </c>
      <c r="D165" s="1" t="s">
        <v>25</v>
      </c>
      <c r="G165" s="2">
        <v>9455.2000000000007</v>
      </c>
      <c r="H165" s="3">
        <v>282</v>
      </c>
    </row>
    <row r="166" spans="1:8" ht="24" customHeight="1" x14ac:dyDescent="0.25">
      <c r="A166" s="3">
        <v>2018</v>
      </c>
      <c r="B166" s="1" t="s">
        <v>195</v>
      </c>
      <c r="C166" s="39">
        <v>43272</v>
      </c>
      <c r="D166" s="1" t="s">
        <v>45</v>
      </c>
      <c r="F166" s="2">
        <v>5035</v>
      </c>
      <c r="H166" s="3">
        <v>283</v>
      </c>
    </row>
    <row r="167" spans="1:8" ht="24" customHeight="1" x14ac:dyDescent="0.25">
      <c r="A167" s="3">
        <v>2018</v>
      </c>
      <c r="B167" s="1" t="s">
        <v>195</v>
      </c>
      <c r="C167" s="39">
        <v>43273</v>
      </c>
      <c r="D167" s="1" t="s">
        <v>121</v>
      </c>
      <c r="F167" s="2">
        <v>1166</v>
      </c>
      <c r="H167" s="3">
        <v>284</v>
      </c>
    </row>
    <row r="168" spans="1:8" ht="24" customHeight="1" x14ac:dyDescent="0.25">
      <c r="A168" s="3">
        <v>2018</v>
      </c>
      <c r="B168" s="1" t="s">
        <v>195</v>
      </c>
      <c r="C168" s="39">
        <v>43273</v>
      </c>
      <c r="D168" s="1" t="s">
        <v>134</v>
      </c>
      <c r="G168" s="2">
        <v>7937.28</v>
      </c>
      <c r="H168" s="3">
        <v>285</v>
      </c>
    </row>
    <row r="169" spans="1:8" ht="24" customHeight="1" x14ac:dyDescent="0.25">
      <c r="A169" s="3">
        <v>2018</v>
      </c>
      <c r="B169" s="1" t="s">
        <v>195</v>
      </c>
      <c r="C169" s="39">
        <v>43277</v>
      </c>
      <c r="D169" s="1" t="s">
        <v>110</v>
      </c>
      <c r="F169" s="2">
        <v>6830.64</v>
      </c>
      <c r="H169" s="3">
        <v>286</v>
      </c>
    </row>
    <row r="170" spans="1:8" ht="24" customHeight="1" x14ac:dyDescent="0.25">
      <c r="A170" s="3">
        <v>2018</v>
      </c>
      <c r="B170" s="1" t="s">
        <v>195</v>
      </c>
      <c r="C170" s="39">
        <v>43278</v>
      </c>
      <c r="D170" s="1" t="s">
        <v>196</v>
      </c>
      <c r="G170" s="2">
        <v>795</v>
      </c>
      <c r="H170" s="3">
        <v>287</v>
      </c>
    </row>
    <row r="171" spans="1:8" ht="24" customHeight="1" x14ac:dyDescent="0.25">
      <c r="A171" s="3">
        <v>2018</v>
      </c>
      <c r="B171" s="1" t="s">
        <v>195</v>
      </c>
      <c r="C171" s="39">
        <v>43279</v>
      </c>
      <c r="D171" s="1" t="s">
        <v>45</v>
      </c>
      <c r="F171" s="2">
        <v>5035</v>
      </c>
      <c r="H171" s="3">
        <v>288</v>
      </c>
    </row>
    <row r="172" spans="1:8" ht="24" customHeight="1" x14ac:dyDescent="0.25">
      <c r="A172" s="3">
        <v>2018</v>
      </c>
      <c r="B172" s="1" t="s">
        <v>197</v>
      </c>
      <c r="C172" s="39">
        <v>43283</v>
      </c>
      <c r="D172" s="1" t="s">
        <v>122</v>
      </c>
      <c r="F172" s="2">
        <v>6413</v>
      </c>
      <c r="H172" s="3">
        <v>289</v>
      </c>
    </row>
    <row r="173" spans="1:8" ht="24" customHeight="1" x14ac:dyDescent="0.25">
      <c r="A173" s="3">
        <v>2018</v>
      </c>
      <c r="B173" s="1" t="s">
        <v>197</v>
      </c>
      <c r="C173" s="39">
        <v>43284</v>
      </c>
      <c r="D173" s="1" t="s">
        <v>53</v>
      </c>
      <c r="F173" s="2">
        <v>27358.6</v>
      </c>
      <c r="H173" s="3">
        <v>290</v>
      </c>
    </row>
    <row r="174" spans="1:8" ht="24" customHeight="1" x14ac:dyDescent="0.25">
      <c r="A174" s="3">
        <v>2018</v>
      </c>
      <c r="B174" s="1" t="s">
        <v>197</v>
      </c>
      <c r="C174" s="39">
        <v>43286</v>
      </c>
      <c r="D174" s="1" t="s">
        <v>198</v>
      </c>
      <c r="F174" s="2">
        <v>1260</v>
      </c>
      <c r="H174" s="3">
        <v>291</v>
      </c>
    </row>
    <row r="175" spans="1:8" ht="24" customHeight="1" x14ac:dyDescent="0.25">
      <c r="A175" s="3">
        <v>2018</v>
      </c>
      <c r="B175" s="1" t="s">
        <v>197</v>
      </c>
      <c r="C175" s="39">
        <v>43286</v>
      </c>
      <c r="D175" s="1" t="s">
        <v>151</v>
      </c>
      <c r="F175" s="2">
        <v>480</v>
      </c>
      <c r="H175" s="3">
        <v>292</v>
      </c>
    </row>
    <row r="176" spans="1:8" ht="24" customHeight="1" x14ac:dyDescent="0.25">
      <c r="A176" s="3">
        <v>2018</v>
      </c>
      <c r="B176" s="1" t="s">
        <v>197</v>
      </c>
      <c r="C176" s="39">
        <v>43291</v>
      </c>
      <c r="D176" s="1" t="s">
        <v>102</v>
      </c>
      <c r="F176" s="2">
        <v>16006</v>
      </c>
      <c r="H176" s="3">
        <v>293</v>
      </c>
    </row>
    <row r="177" spans="1:8" ht="24" customHeight="1" x14ac:dyDescent="0.25">
      <c r="A177" s="3">
        <v>2018</v>
      </c>
      <c r="B177" s="1" t="s">
        <v>197</v>
      </c>
      <c r="C177" s="39">
        <v>43297</v>
      </c>
      <c r="D177" s="1" t="s">
        <v>150</v>
      </c>
      <c r="G177" s="2">
        <v>5353</v>
      </c>
      <c r="H177" s="3">
        <v>294</v>
      </c>
    </row>
    <row r="178" spans="1:8" ht="24" customHeight="1" x14ac:dyDescent="0.25">
      <c r="A178" s="3">
        <v>2018</v>
      </c>
      <c r="B178" s="1" t="s">
        <v>197</v>
      </c>
      <c r="C178" s="39">
        <v>43299</v>
      </c>
      <c r="D178" s="1" t="s">
        <v>45</v>
      </c>
      <c r="F178" s="2">
        <v>8003</v>
      </c>
      <c r="H178" s="3">
        <v>295</v>
      </c>
    </row>
    <row r="179" spans="1:8" ht="24" customHeight="1" x14ac:dyDescent="0.25">
      <c r="A179" s="3">
        <v>2018</v>
      </c>
      <c r="B179" s="1" t="s">
        <v>197</v>
      </c>
      <c r="C179" s="39">
        <v>43299</v>
      </c>
      <c r="D179" s="1" t="s">
        <v>25</v>
      </c>
      <c r="G179" s="2">
        <v>2247.1999999999998</v>
      </c>
      <c r="H179" s="3">
        <v>296</v>
      </c>
    </row>
    <row r="180" spans="1:8" ht="24" customHeight="1" x14ac:dyDescent="0.25">
      <c r="A180" s="3">
        <v>2018</v>
      </c>
      <c r="B180" s="1" t="s">
        <v>197</v>
      </c>
      <c r="C180" s="39">
        <v>43304</v>
      </c>
      <c r="D180" s="1" t="s">
        <v>176</v>
      </c>
      <c r="F180" s="2">
        <v>5471.72</v>
      </c>
      <c r="H180" s="3">
        <v>297</v>
      </c>
    </row>
    <row r="181" spans="1:8" ht="24" customHeight="1" x14ac:dyDescent="0.25">
      <c r="A181" s="3">
        <v>2018</v>
      </c>
      <c r="B181" s="1" t="s">
        <v>197</v>
      </c>
      <c r="C181" s="39">
        <v>43305</v>
      </c>
      <c r="D181" s="1" t="s">
        <v>158</v>
      </c>
      <c r="F181" s="2">
        <v>20821</v>
      </c>
      <c r="H181" s="3">
        <v>298</v>
      </c>
    </row>
    <row r="182" spans="1:8" ht="24" customHeight="1" x14ac:dyDescent="0.25">
      <c r="A182" s="3">
        <v>2018</v>
      </c>
      <c r="B182" s="1" t="s">
        <v>197</v>
      </c>
      <c r="C182" s="39">
        <v>43305</v>
      </c>
      <c r="D182" s="1" t="s">
        <v>121</v>
      </c>
      <c r="F182" s="2">
        <v>1060</v>
      </c>
      <c r="H182" s="3">
        <v>299</v>
      </c>
    </row>
    <row r="183" spans="1:8" ht="24" customHeight="1" x14ac:dyDescent="0.25">
      <c r="A183" s="3">
        <v>2018</v>
      </c>
      <c r="B183" s="1" t="s">
        <v>197</v>
      </c>
      <c r="C183" s="39">
        <v>43306</v>
      </c>
      <c r="D183" s="1" t="s">
        <v>53</v>
      </c>
      <c r="F183" s="2">
        <v>47117</v>
      </c>
      <c r="H183" s="3">
        <v>300</v>
      </c>
    </row>
    <row r="184" spans="1:8" ht="24" customHeight="1" x14ac:dyDescent="0.25">
      <c r="A184" s="3">
        <v>2018</v>
      </c>
      <c r="B184" s="1" t="s">
        <v>197</v>
      </c>
      <c r="C184" s="39">
        <v>43306</v>
      </c>
      <c r="D184" s="1" t="s">
        <v>177</v>
      </c>
      <c r="F184" s="2">
        <v>3286</v>
      </c>
      <c r="H184" s="3">
        <v>301</v>
      </c>
    </row>
    <row r="185" spans="1:8" ht="24" customHeight="1" x14ac:dyDescent="0.25">
      <c r="A185" s="3">
        <v>2018</v>
      </c>
      <c r="B185" s="1" t="s">
        <v>197</v>
      </c>
      <c r="C185" s="39">
        <v>43308</v>
      </c>
      <c r="D185" s="1" t="s">
        <v>26</v>
      </c>
      <c r="F185" s="2">
        <v>9375.7000000000007</v>
      </c>
      <c r="H185" s="3">
        <v>302</v>
      </c>
    </row>
    <row r="186" spans="1:8" s="24" customFormat="1" ht="24" customHeight="1" thickBot="1" x14ac:dyDescent="0.3">
      <c r="A186" s="34">
        <v>2018</v>
      </c>
      <c r="B186" s="24" t="s">
        <v>197</v>
      </c>
      <c r="C186" s="40">
        <v>43311</v>
      </c>
      <c r="D186" s="24" t="s">
        <v>196</v>
      </c>
      <c r="F186" s="21"/>
      <c r="G186" s="21">
        <v>1697.55</v>
      </c>
      <c r="H186" s="34">
        <v>303</v>
      </c>
    </row>
    <row r="187" spans="1:8" ht="24" customHeight="1" x14ac:dyDescent="0.25">
      <c r="A187" s="3">
        <v>2018</v>
      </c>
      <c r="B187" s="1" t="s">
        <v>199</v>
      </c>
      <c r="C187" s="39">
        <v>43313</v>
      </c>
      <c r="D187" s="1" t="s">
        <v>162</v>
      </c>
      <c r="F187" s="2">
        <v>2438</v>
      </c>
      <c r="H187" s="3">
        <v>305</v>
      </c>
    </row>
    <row r="188" spans="1:8" ht="24" customHeight="1" x14ac:dyDescent="0.25">
      <c r="A188" s="3">
        <v>2018</v>
      </c>
      <c r="B188" s="1" t="s">
        <v>199</v>
      </c>
      <c r="C188" s="39">
        <v>43313</v>
      </c>
      <c r="D188" s="1" t="s">
        <v>122</v>
      </c>
      <c r="F188" s="2">
        <v>3180</v>
      </c>
      <c r="H188" s="3">
        <v>306</v>
      </c>
    </row>
    <row r="189" spans="1:8" ht="24" customHeight="1" x14ac:dyDescent="0.25">
      <c r="A189" s="3">
        <v>2018</v>
      </c>
      <c r="B189" s="1" t="s">
        <v>199</v>
      </c>
      <c r="C189" s="39">
        <v>43318</v>
      </c>
      <c r="D189" s="1" t="s">
        <v>151</v>
      </c>
      <c r="F189" s="2">
        <v>1810</v>
      </c>
      <c r="H189" s="3">
        <v>307</v>
      </c>
    </row>
    <row r="190" spans="1:8" ht="24" customHeight="1" x14ac:dyDescent="0.25">
      <c r="A190" s="3">
        <v>2018</v>
      </c>
      <c r="B190" s="1" t="s">
        <v>199</v>
      </c>
      <c r="C190" s="39">
        <v>43320</v>
      </c>
      <c r="D190" s="1" t="s">
        <v>102</v>
      </c>
      <c r="F190" s="2">
        <v>24989.5</v>
      </c>
      <c r="H190" s="3">
        <v>308</v>
      </c>
    </row>
    <row r="191" spans="1:8" ht="24" customHeight="1" x14ac:dyDescent="0.25">
      <c r="A191" s="3">
        <v>2018</v>
      </c>
      <c r="B191" s="1" t="s">
        <v>199</v>
      </c>
      <c r="C191" s="39">
        <v>43321</v>
      </c>
      <c r="D191" s="1" t="s">
        <v>165</v>
      </c>
      <c r="F191" s="2">
        <v>5740</v>
      </c>
      <c r="H191" s="3">
        <v>309</v>
      </c>
    </row>
    <row r="192" spans="1:8" ht="24" customHeight="1" x14ac:dyDescent="0.25">
      <c r="A192" s="3">
        <v>2018</v>
      </c>
      <c r="B192" s="1" t="s">
        <v>199</v>
      </c>
      <c r="C192" s="39">
        <v>43322</v>
      </c>
      <c r="D192" s="1" t="s">
        <v>160</v>
      </c>
      <c r="F192" s="2">
        <v>5512</v>
      </c>
      <c r="H192" s="3">
        <v>310</v>
      </c>
    </row>
    <row r="193" spans="1:8" ht="24" customHeight="1" x14ac:dyDescent="0.25">
      <c r="A193" s="3">
        <v>2018</v>
      </c>
      <c r="B193" s="1" t="s">
        <v>199</v>
      </c>
      <c r="C193" s="39">
        <v>43322</v>
      </c>
      <c r="D193" s="1" t="s">
        <v>26</v>
      </c>
      <c r="F193" s="2">
        <v>3750</v>
      </c>
      <c r="H193" s="3">
        <v>311</v>
      </c>
    </row>
    <row r="194" spans="1:8" ht="24" customHeight="1" x14ac:dyDescent="0.25">
      <c r="A194" s="3">
        <v>2018</v>
      </c>
      <c r="B194" s="1" t="s">
        <v>199</v>
      </c>
      <c r="C194" s="39">
        <v>43325</v>
      </c>
      <c r="D194" s="1" t="s">
        <v>183</v>
      </c>
      <c r="F194" s="2">
        <v>2544</v>
      </c>
      <c r="H194" s="3">
        <v>312</v>
      </c>
    </row>
    <row r="195" spans="1:8" s="36" customFormat="1" ht="24" customHeight="1" x14ac:dyDescent="0.25">
      <c r="A195" s="35">
        <v>2018</v>
      </c>
      <c r="B195" s="36" t="s">
        <v>199</v>
      </c>
      <c r="C195" s="44">
        <v>43328</v>
      </c>
      <c r="D195" s="36" t="s">
        <v>53</v>
      </c>
      <c r="F195" s="25">
        <v>34768</v>
      </c>
      <c r="G195" s="25"/>
      <c r="H195" s="35">
        <v>319</v>
      </c>
    </row>
    <row r="196" spans="1:8" ht="24" customHeight="1" x14ac:dyDescent="0.25">
      <c r="A196" s="3">
        <v>2018</v>
      </c>
      <c r="B196" s="1" t="s">
        <v>199</v>
      </c>
      <c r="C196" s="39">
        <v>43333</v>
      </c>
      <c r="D196" s="1" t="s">
        <v>25</v>
      </c>
      <c r="G196" s="2">
        <v>1505.2</v>
      </c>
      <c r="H196" s="3">
        <v>313</v>
      </c>
    </row>
    <row r="197" spans="1:8" ht="24" customHeight="1" x14ac:dyDescent="0.25">
      <c r="A197" s="3">
        <v>2018</v>
      </c>
      <c r="B197" s="1" t="s">
        <v>199</v>
      </c>
      <c r="C197" s="39">
        <v>43333</v>
      </c>
      <c r="D197" s="1" t="s">
        <v>45</v>
      </c>
      <c r="F197" s="2">
        <v>3300</v>
      </c>
      <c r="H197" s="3">
        <v>314</v>
      </c>
    </row>
    <row r="198" spans="1:8" ht="24" customHeight="1" x14ac:dyDescent="0.25">
      <c r="A198" s="3">
        <v>2018</v>
      </c>
      <c r="B198" s="1" t="s">
        <v>199</v>
      </c>
      <c r="C198" s="39">
        <v>43341</v>
      </c>
      <c r="D198" s="1" t="s">
        <v>176</v>
      </c>
      <c r="F198" s="2">
        <v>17262.080000000002</v>
      </c>
      <c r="H198" s="3">
        <v>315</v>
      </c>
    </row>
    <row r="199" spans="1:8" ht="24" customHeight="1" x14ac:dyDescent="0.25">
      <c r="A199" s="3">
        <v>2018</v>
      </c>
      <c r="B199" s="1" t="s">
        <v>199</v>
      </c>
      <c r="C199" s="39">
        <v>43342</v>
      </c>
      <c r="D199" s="1" t="s">
        <v>122</v>
      </c>
      <c r="F199" s="26"/>
      <c r="G199" s="26">
        <v>1060</v>
      </c>
      <c r="H199" s="3">
        <v>316</v>
      </c>
    </row>
    <row r="200" spans="1:8" s="24" customFormat="1" ht="24" customHeight="1" thickBot="1" x14ac:dyDescent="0.3">
      <c r="A200" s="34">
        <v>2018</v>
      </c>
      <c r="B200" s="24" t="s">
        <v>199</v>
      </c>
      <c r="C200" s="40">
        <v>43342</v>
      </c>
      <c r="D200" s="24" t="s">
        <v>158</v>
      </c>
      <c r="F200" s="21">
        <v>14715</v>
      </c>
      <c r="G200" s="21"/>
      <c r="H200" s="34">
        <v>317</v>
      </c>
    </row>
    <row r="201" spans="1:8" ht="24" customHeight="1" x14ac:dyDescent="0.25">
      <c r="A201" s="3">
        <v>2018</v>
      </c>
      <c r="B201" s="1" t="s">
        <v>244</v>
      </c>
      <c r="C201" s="39">
        <v>43346</v>
      </c>
      <c r="D201" s="1" t="s">
        <v>134</v>
      </c>
      <c r="F201" s="26"/>
      <c r="G201" s="26">
        <v>7488</v>
      </c>
      <c r="H201" s="3">
        <v>318</v>
      </c>
    </row>
    <row r="202" spans="1:8" ht="24" customHeight="1" x14ac:dyDescent="0.25">
      <c r="A202" s="3">
        <v>2018</v>
      </c>
      <c r="B202" s="1" t="s">
        <v>244</v>
      </c>
      <c r="C202" s="39">
        <v>43348</v>
      </c>
      <c r="D202" s="1" t="s">
        <v>165</v>
      </c>
      <c r="F202" s="2">
        <v>6150</v>
      </c>
      <c r="H202" s="3">
        <v>320</v>
      </c>
    </row>
    <row r="203" spans="1:8" ht="24" customHeight="1" x14ac:dyDescent="0.25">
      <c r="A203" s="3">
        <v>2018</v>
      </c>
      <c r="B203" s="1" t="s">
        <v>244</v>
      </c>
      <c r="C203" s="39">
        <v>43348</v>
      </c>
      <c r="D203" s="1" t="s">
        <v>102</v>
      </c>
      <c r="F203" s="2">
        <v>17700</v>
      </c>
      <c r="H203" s="3">
        <v>321</v>
      </c>
    </row>
    <row r="204" spans="1:8" ht="24" customHeight="1" x14ac:dyDescent="0.25">
      <c r="A204" s="3">
        <v>2018</v>
      </c>
      <c r="B204" s="1" t="s">
        <v>244</v>
      </c>
      <c r="C204" s="39">
        <v>43346</v>
      </c>
      <c r="D204" s="1" t="s">
        <v>26</v>
      </c>
      <c r="F204" s="2">
        <v>2425</v>
      </c>
      <c r="H204" s="3">
        <v>322</v>
      </c>
    </row>
    <row r="205" spans="1:8" ht="24" customHeight="1" x14ac:dyDescent="0.25">
      <c r="A205" s="3">
        <v>2018</v>
      </c>
      <c r="B205" s="1" t="s">
        <v>244</v>
      </c>
      <c r="C205" s="39">
        <v>43350</v>
      </c>
      <c r="D205" s="1" t="s">
        <v>151</v>
      </c>
      <c r="F205" s="2">
        <v>700</v>
      </c>
      <c r="H205" s="3">
        <v>323</v>
      </c>
    </row>
    <row r="206" spans="1:8" ht="24" customHeight="1" x14ac:dyDescent="0.25">
      <c r="A206" s="3">
        <v>2018</v>
      </c>
      <c r="B206" s="1" t="s">
        <v>244</v>
      </c>
      <c r="C206" s="39">
        <v>43355</v>
      </c>
      <c r="D206" s="1" t="s">
        <v>150</v>
      </c>
      <c r="G206" s="2">
        <v>2600</v>
      </c>
      <c r="H206" s="3">
        <v>324</v>
      </c>
    </row>
    <row r="207" spans="1:8" ht="24" customHeight="1" x14ac:dyDescent="0.25">
      <c r="A207" s="3">
        <v>2018</v>
      </c>
      <c r="B207" s="1" t="s">
        <v>244</v>
      </c>
      <c r="C207" s="39">
        <v>43362</v>
      </c>
      <c r="D207" s="1" t="s">
        <v>158</v>
      </c>
      <c r="F207" s="2">
        <v>15067</v>
      </c>
      <c r="H207" s="3">
        <v>325</v>
      </c>
    </row>
    <row r="208" spans="1:8" ht="24" customHeight="1" x14ac:dyDescent="0.25">
      <c r="A208" s="3">
        <v>2018</v>
      </c>
      <c r="B208" s="1" t="s">
        <v>244</v>
      </c>
      <c r="C208" s="39">
        <v>43362</v>
      </c>
      <c r="D208" s="1" t="s">
        <v>177</v>
      </c>
      <c r="F208" s="2">
        <v>5247</v>
      </c>
      <c r="H208" s="3">
        <v>326</v>
      </c>
    </row>
    <row r="209" spans="1:8" ht="24" customHeight="1" x14ac:dyDescent="0.25">
      <c r="A209" s="3">
        <v>2018</v>
      </c>
      <c r="B209" s="1" t="s">
        <v>244</v>
      </c>
      <c r="C209" s="39">
        <v>43355</v>
      </c>
      <c r="D209" s="1" t="s">
        <v>257</v>
      </c>
      <c r="G209" s="2">
        <v>1440</v>
      </c>
      <c r="H209" s="3">
        <v>327</v>
      </c>
    </row>
    <row r="210" spans="1:8" ht="24" customHeight="1" x14ac:dyDescent="0.25">
      <c r="A210" s="3">
        <v>2018</v>
      </c>
      <c r="B210" s="1" t="s">
        <v>244</v>
      </c>
      <c r="C210" s="39">
        <v>43348</v>
      </c>
      <c r="D210" s="1" t="s">
        <v>258</v>
      </c>
      <c r="F210" s="2">
        <v>650</v>
      </c>
      <c r="H210" s="3" t="s">
        <v>259</v>
      </c>
    </row>
    <row r="211" spans="1:8" ht="24" customHeight="1" x14ac:dyDescent="0.25">
      <c r="A211" s="3">
        <v>2018</v>
      </c>
      <c r="B211" s="1" t="s">
        <v>244</v>
      </c>
      <c r="C211" s="39">
        <v>43371</v>
      </c>
      <c r="D211" s="1" t="s">
        <v>53</v>
      </c>
      <c r="F211" s="2">
        <v>32754</v>
      </c>
      <c r="H211" s="3">
        <v>328</v>
      </c>
    </row>
    <row r="212" spans="1:8" s="24" customFormat="1" ht="24" customHeight="1" thickBot="1" x14ac:dyDescent="0.3">
      <c r="A212" s="34">
        <v>2018</v>
      </c>
      <c r="B212" s="24" t="s">
        <v>244</v>
      </c>
      <c r="C212" s="40">
        <v>43371</v>
      </c>
      <c r="D212" s="24" t="s">
        <v>176</v>
      </c>
      <c r="F212" s="21">
        <v>14992.8</v>
      </c>
      <c r="G212" s="21"/>
      <c r="H212" s="34">
        <v>329</v>
      </c>
    </row>
    <row r="213" spans="1:8" ht="24" customHeight="1" x14ac:dyDescent="0.25">
      <c r="A213" s="3">
        <v>2018</v>
      </c>
      <c r="B213" s="1" t="s">
        <v>260</v>
      </c>
      <c r="C213" s="39">
        <v>43374</v>
      </c>
      <c r="D213" s="1" t="s">
        <v>162</v>
      </c>
      <c r="F213" s="2">
        <v>2150</v>
      </c>
      <c r="H213" s="3">
        <v>330</v>
      </c>
    </row>
    <row r="214" spans="1:8" ht="24" customHeight="1" x14ac:dyDescent="0.25">
      <c r="A214" s="3">
        <v>2018</v>
      </c>
      <c r="B214" s="1" t="s">
        <v>260</v>
      </c>
      <c r="C214" s="39">
        <v>43374</v>
      </c>
      <c r="D214" s="1" t="s">
        <v>165</v>
      </c>
      <c r="F214" s="2">
        <v>7950</v>
      </c>
      <c r="H214" s="3">
        <v>331</v>
      </c>
    </row>
    <row r="215" spans="1:8" ht="24" customHeight="1" x14ac:dyDescent="0.25">
      <c r="A215" s="3">
        <v>2018</v>
      </c>
      <c r="B215" s="1" t="s">
        <v>260</v>
      </c>
      <c r="C215" s="39">
        <v>43378</v>
      </c>
      <c r="D215" s="1" t="s">
        <v>113</v>
      </c>
      <c r="G215" s="2">
        <v>2190</v>
      </c>
      <c r="H215" s="3">
        <v>332</v>
      </c>
    </row>
    <row r="216" spans="1:8" ht="24" customHeight="1" x14ac:dyDescent="0.25">
      <c r="A216" s="3">
        <v>2018</v>
      </c>
      <c r="B216" s="1" t="s">
        <v>260</v>
      </c>
      <c r="C216" s="39">
        <v>43381</v>
      </c>
      <c r="D216" s="1" t="s">
        <v>261</v>
      </c>
      <c r="G216" s="2">
        <v>7350</v>
      </c>
      <c r="H216" s="3">
        <v>333</v>
      </c>
    </row>
    <row r="217" spans="1:8" ht="24" customHeight="1" x14ac:dyDescent="0.25">
      <c r="A217" s="3">
        <v>2018</v>
      </c>
      <c r="B217" s="1" t="s">
        <v>260</v>
      </c>
      <c r="C217" s="39">
        <v>43381</v>
      </c>
      <c r="D217" s="1" t="s">
        <v>102</v>
      </c>
      <c r="F217" s="2">
        <v>5375</v>
      </c>
      <c r="H217" s="3">
        <v>334</v>
      </c>
    </row>
    <row r="218" spans="1:8" ht="24" customHeight="1" x14ac:dyDescent="0.25">
      <c r="A218" s="3">
        <v>2018</v>
      </c>
      <c r="B218" s="1" t="s">
        <v>260</v>
      </c>
      <c r="C218" s="39">
        <v>43382</v>
      </c>
      <c r="D218" s="1" t="s">
        <v>177</v>
      </c>
      <c r="F218" s="2">
        <v>2900</v>
      </c>
      <c r="H218" s="3">
        <v>335</v>
      </c>
    </row>
    <row r="219" spans="1:8" ht="24" customHeight="1" x14ac:dyDescent="0.25">
      <c r="A219" s="3">
        <v>2018</v>
      </c>
      <c r="B219" s="1" t="s">
        <v>260</v>
      </c>
      <c r="C219" s="39">
        <v>43383</v>
      </c>
      <c r="D219" s="1" t="s">
        <v>257</v>
      </c>
      <c r="G219" s="2">
        <v>1460</v>
      </c>
      <c r="H219" s="3">
        <v>336</v>
      </c>
    </row>
    <row r="220" spans="1:8" ht="24" customHeight="1" x14ac:dyDescent="0.25">
      <c r="A220" s="3">
        <v>2018</v>
      </c>
      <c r="B220" s="1" t="s">
        <v>260</v>
      </c>
      <c r="C220" s="39">
        <v>43383</v>
      </c>
      <c r="D220" s="1" t="s">
        <v>150</v>
      </c>
      <c r="G220" s="2">
        <v>5200</v>
      </c>
      <c r="H220" s="3">
        <v>337</v>
      </c>
    </row>
    <row r="221" spans="1:8" ht="24" customHeight="1" x14ac:dyDescent="0.25">
      <c r="A221" s="3">
        <v>2018</v>
      </c>
      <c r="B221" s="1" t="s">
        <v>260</v>
      </c>
      <c r="C221" s="39">
        <v>43384</v>
      </c>
      <c r="D221" s="1" t="s">
        <v>183</v>
      </c>
      <c r="F221" s="2">
        <v>905.92</v>
      </c>
      <c r="H221" s="3">
        <v>338</v>
      </c>
    </row>
    <row r="222" spans="1:8" ht="24" customHeight="1" x14ac:dyDescent="0.25">
      <c r="A222" s="3">
        <v>2018</v>
      </c>
      <c r="B222" s="1" t="s">
        <v>260</v>
      </c>
      <c r="C222" s="39">
        <v>43385</v>
      </c>
      <c r="D222" s="1" t="s">
        <v>158</v>
      </c>
      <c r="F222" s="2">
        <v>20900</v>
      </c>
      <c r="H222" s="3">
        <v>339</v>
      </c>
    </row>
    <row r="223" spans="1:8" ht="24" customHeight="1" x14ac:dyDescent="0.25">
      <c r="A223" s="3">
        <v>2018</v>
      </c>
      <c r="B223" s="1" t="s">
        <v>260</v>
      </c>
      <c r="C223" s="39">
        <v>43388</v>
      </c>
      <c r="D223" s="1" t="s">
        <v>166</v>
      </c>
      <c r="G223" s="2">
        <v>1525</v>
      </c>
      <c r="H223" s="3">
        <v>340</v>
      </c>
    </row>
    <row r="224" spans="1:8" ht="24" customHeight="1" x14ac:dyDescent="0.25">
      <c r="A224" s="3">
        <v>2018</v>
      </c>
      <c r="B224" s="1" t="s">
        <v>260</v>
      </c>
      <c r="C224" s="39">
        <v>43390</v>
      </c>
      <c r="D224" s="1" t="s">
        <v>45</v>
      </c>
      <c r="F224" s="2">
        <v>5100</v>
      </c>
      <c r="H224" s="3">
        <v>341</v>
      </c>
    </row>
    <row r="225" spans="1:8" ht="24" customHeight="1" x14ac:dyDescent="0.25">
      <c r="A225" s="3">
        <v>2018</v>
      </c>
      <c r="B225" s="1" t="s">
        <v>260</v>
      </c>
      <c r="C225" s="39">
        <v>43391</v>
      </c>
      <c r="D225" s="1" t="s">
        <v>25</v>
      </c>
      <c r="G225" s="2">
        <v>2640</v>
      </c>
      <c r="H225" s="3">
        <v>342</v>
      </c>
    </row>
    <row r="226" spans="1:8" ht="24" customHeight="1" x14ac:dyDescent="0.25">
      <c r="A226" s="3">
        <v>2018</v>
      </c>
      <c r="B226" s="1" t="s">
        <v>260</v>
      </c>
      <c r="C226" s="39">
        <v>43392</v>
      </c>
      <c r="D226" s="1" t="s">
        <v>25</v>
      </c>
      <c r="G226" s="2">
        <v>4320</v>
      </c>
      <c r="H226" s="3">
        <v>343</v>
      </c>
    </row>
    <row r="227" spans="1:8" ht="24" customHeight="1" x14ac:dyDescent="0.25">
      <c r="A227" s="3">
        <v>2018</v>
      </c>
      <c r="B227" s="1" t="s">
        <v>260</v>
      </c>
      <c r="C227" s="39">
        <v>43399</v>
      </c>
      <c r="D227" s="1" t="s">
        <v>53</v>
      </c>
      <c r="F227" s="2">
        <v>20800</v>
      </c>
      <c r="G227" s="2" t="s">
        <v>179</v>
      </c>
      <c r="H227" s="3">
        <v>344</v>
      </c>
    </row>
    <row r="228" spans="1:8" ht="24" customHeight="1" x14ac:dyDescent="0.25">
      <c r="A228" s="3">
        <v>2018</v>
      </c>
      <c r="B228" s="1" t="s">
        <v>260</v>
      </c>
      <c r="C228" s="39">
        <v>43399</v>
      </c>
      <c r="D228" s="1" t="s">
        <v>26</v>
      </c>
      <c r="F228" s="2">
        <v>33800</v>
      </c>
      <c r="H228" s="3">
        <v>345</v>
      </c>
    </row>
    <row r="229" spans="1:8" ht="24" customHeight="1" x14ac:dyDescent="0.25">
      <c r="A229" s="3">
        <v>2018</v>
      </c>
      <c r="B229" s="1" t="s">
        <v>260</v>
      </c>
      <c r="C229" s="39">
        <v>43402</v>
      </c>
      <c r="D229" s="1" t="s">
        <v>196</v>
      </c>
      <c r="G229" s="2">
        <v>1600</v>
      </c>
      <c r="H229" s="3">
        <v>346</v>
      </c>
    </row>
    <row r="230" spans="1:8" ht="24" customHeight="1" x14ac:dyDescent="0.25">
      <c r="A230" s="3">
        <v>2018</v>
      </c>
      <c r="B230" s="1" t="s">
        <v>260</v>
      </c>
      <c r="C230" s="39">
        <v>43403</v>
      </c>
      <c r="D230" s="1" t="s">
        <v>45</v>
      </c>
      <c r="F230" s="2">
        <v>6750</v>
      </c>
      <c r="H230" s="3">
        <v>347</v>
      </c>
    </row>
    <row r="231" spans="1:8" s="24" customFormat="1" ht="24" customHeight="1" thickBot="1" x14ac:dyDescent="0.3">
      <c r="A231" s="34">
        <v>2018</v>
      </c>
      <c r="B231" s="24" t="s">
        <v>260</v>
      </c>
      <c r="C231" s="40">
        <v>43403</v>
      </c>
      <c r="D231" s="24" t="s">
        <v>122</v>
      </c>
      <c r="F231" s="21">
        <v>2120</v>
      </c>
      <c r="G231" s="21"/>
      <c r="H231" s="34">
        <v>348</v>
      </c>
    </row>
    <row r="232" spans="1:8" ht="24" customHeight="1" x14ac:dyDescent="0.25">
      <c r="A232" s="3">
        <v>2018</v>
      </c>
      <c r="B232" s="1" t="s">
        <v>291</v>
      </c>
      <c r="C232" s="39">
        <v>43405</v>
      </c>
      <c r="D232" s="1" t="s">
        <v>77</v>
      </c>
      <c r="G232" s="2">
        <v>2750</v>
      </c>
      <c r="H232" s="3">
        <v>349</v>
      </c>
    </row>
    <row r="233" spans="1:8" ht="24" customHeight="1" x14ac:dyDescent="0.25">
      <c r="A233" s="3">
        <v>2018</v>
      </c>
      <c r="B233" s="1" t="s">
        <v>291</v>
      </c>
      <c r="C233" s="39">
        <v>43406</v>
      </c>
      <c r="D233" s="1" t="s">
        <v>102</v>
      </c>
      <c r="G233" s="2">
        <v>10000</v>
      </c>
      <c r="H233" s="3">
        <v>350</v>
      </c>
    </row>
    <row r="234" spans="1:8" ht="24" customHeight="1" x14ac:dyDescent="0.25">
      <c r="A234" s="3">
        <v>2018</v>
      </c>
      <c r="B234" s="1" t="s">
        <v>291</v>
      </c>
      <c r="C234" s="39">
        <v>43406</v>
      </c>
      <c r="D234" s="1" t="s">
        <v>292</v>
      </c>
      <c r="G234" s="2">
        <v>2600</v>
      </c>
      <c r="H234" s="3">
        <v>351</v>
      </c>
    </row>
    <row r="235" spans="1:8" ht="24" customHeight="1" x14ac:dyDescent="0.25">
      <c r="A235" s="3">
        <v>2018</v>
      </c>
      <c r="B235" s="1" t="s">
        <v>291</v>
      </c>
      <c r="C235" s="39">
        <v>43406</v>
      </c>
      <c r="D235" s="1" t="s">
        <v>182</v>
      </c>
      <c r="G235" s="2">
        <v>7129.99</v>
      </c>
      <c r="H235" s="3">
        <v>352</v>
      </c>
    </row>
    <row r="236" spans="1:8" ht="24" customHeight="1" x14ac:dyDescent="0.25">
      <c r="A236" s="3">
        <v>2018</v>
      </c>
      <c r="B236" s="1" t="s">
        <v>291</v>
      </c>
      <c r="C236" s="39">
        <v>43406</v>
      </c>
      <c r="D236" s="1" t="s">
        <v>176</v>
      </c>
      <c r="F236" s="2">
        <v>5849.94</v>
      </c>
      <c r="H236" s="3">
        <v>353</v>
      </c>
    </row>
    <row r="237" spans="1:8" ht="24" customHeight="1" x14ac:dyDescent="0.25">
      <c r="A237" s="3">
        <v>2018</v>
      </c>
      <c r="B237" s="1" t="s">
        <v>291</v>
      </c>
      <c r="C237" s="39">
        <v>43417</v>
      </c>
      <c r="D237" s="1" t="s">
        <v>150</v>
      </c>
      <c r="G237" s="2">
        <v>1300</v>
      </c>
      <c r="H237" s="3">
        <v>354</v>
      </c>
    </row>
    <row r="238" spans="1:8" ht="24" customHeight="1" x14ac:dyDescent="0.25">
      <c r="A238" s="3">
        <v>2018</v>
      </c>
      <c r="B238" s="1" t="s">
        <v>291</v>
      </c>
      <c r="C238" s="39">
        <v>43418</v>
      </c>
      <c r="D238" s="1" t="s">
        <v>158</v>
      </c>
      <c r="F238" s="2">
        <v>16100</v>
      </c>
      <c r="H238" s="3">
        <v>355</v>
      </c>
    </row>
    <row r="239" spans="1:8" ht="24" customHeight="1" x14ac:dyDescent="0.25">
      <c r="A239" s="3">
        <v>2018</v>
      </c>
      <c r="B239" s="1" t="s">
        <v>291</v>
      </c>
      <c r="C239" s="39">
        <v>43420</v>
      </c>
      <c r="D239" s="1" t="s">
        <v>26</v>
      </c>
      <c r="F239" s="2">
        <v>8870</v>
      </c>
      <c r="H239" s="3">
        <v>356</v>
      </c>
    </row>
    <row r="240" spans="1:8" ht="24" customHeight="1" x14ac:dyDescent="0.25">
      <c r="A240" s="3">
        <v>2018</v>
      </c>
      <c r="B240" s="1" t="s">
        <v>291</v>
      </c>
      <c r="C240" s="39">
        <v>43423</v>
      </c>
      <c r="D240" s="1" t="s">
        <v>25</v>
      </c>
      <c r="G240" s="2">
        <v>8270</v>
      </c>
      <c r="H240" s="3">
        <v>357</v>
      </c>
    </row>
    <row r="241" spans="1:9" s="36" customFormat="1" ht="24" customHeight="1" x14ac:dyDescent="0.25">
      <c r="A241" s="35">
        <v>2018</v>
      </c>
      <c r="B241" s="36" t="s">
        <v>291</v>
      </c>
      <c r="C241" s="44">
        <v>43430</v>
      </c>
      <c r="D241" s="36" t="s">
        <v>113</v>
      </c>
      <c r="F241" s="67"/>
      <c r="G241" s="67">
        <v>5250</v>
      </c>
      <c r="H241" s="35">
        <v>368</v>
      </c>
    </row>
    <row r="242" spans="1:9" ht="24" customHeight="1" x14ac:dyDescent="0.25">
      <c r="A242" s="3">
        <v>2018</v>
      </c>
      <c r="B242" s="1" t="s">
        <v>291</v>
      </c>
      <c r="C242" s="39">
        <v>43431</v>
      </c>
      <c r="D242" s="1" t="s">
        <v>302</v>
      </c>
      <c r="F242" s="2">
        <v>530</v>
      </c>
      <c r="H242" s="3">
        <v>358</v>
      </c>
    </row>
    <row r="243" spans="1:9" ht="24" customHeight="1" x14ac:dyDescent="0.25">
      <c r="A243" s="3">
        <v>2018</v>
      </c>
      <c r="B243" s="1" t="s">
        <v>291</v>
      </c>
      <c r="C243" s="39">
        <v>43431</v>
      </c>
      <c r="D243" s="1" t="s">
        <v>53</v>
      </c>
      <c r="F243" s="26">
        <v>15600</v>
      </c>
      <c r="G243" s="26"/>
      <c r="H243" s="3">
        <v>359</v>
      </c>
    </row>
    <row r="244" spans="1:9" s="60" customFormat="1" ht="24" customHeight="1" thickBot="1" x14ac:dyDescent="0.3">
      <c r="A244" s="59">
        <v>2018</v>
      </c>
      <c r="B244" s="60" t="s">
        <v>291</v>
      </c>
      <c r="C244" s="61">
        <v>43434</v>
      </c>
      <c r="D244" s="60" t="s">
        <v>102</v>
      </c>
      <c r="F244" s="62"/>
      <c r="G244" s="62">
        <v>2048.0100000000002</v>
      </c>
      <c r="H244" s="59">
        <v>364</v>
      </c>
    </row>
    <row r="245" spans="1:9" ht="24" customHeight="1" x14ac:dyDescent="0.25">
      <c r="A245" s="3">
        <v>2018</v>
      </c>
      <c r="B245" s="1" t="s">
        <v>303</v>
      </c>
      <c r="C245" s="39">
        <v>43437</v>
      </c>
      <c r="D245" s="1" t="s">
        <v>304</v>
      </c>
      <c r="F245" s="2">
        <v>2000</v>
      </c>
      <c r="H245" s="3">
        <v>360</v>
      </c>
    </row>
    <row r="246" spans="1:9" ht="24" customHeight="1" x14ac:dyDescent="0.25">
      <c r="A246" s="3">
        <v>2018</v>
      </c>
      <c r="B246" s="1" t="s">
        <v>303</v>
      </c>
      <c r="C246" s="39">
        <v>43439</v>
      </c>
      <c r="D246" s="1" t="s">
        <v>45</v>
      </c>
      <c r="F246" s="2">
        <v>9600</v>
      </c>
      <c r="H246" s="3">
        <v>361</v>
      </c>
    </row>
    <row r="247" spans="1:9" ht="24" customHeight="1" x14ac:dyDescent="0.25">
      <c r="A247" s="3">
        <v>2018</v>
      </c>
      <c r="B247" s="1" t="s">
        <v>303</v>
      </c>
      <c r="C247" s="39">
        <v>43440</v>
      </c>
      <c r="D247" s="1" t="s">
        <v>165</v>
      </c>
      <c r="F247" s="2">
        <v>9100</v>
      </c>
      <c r="H247" s="3">
        <v>362</v>
      </c>
    </row>
    <row r="248" spans="1:9" s="36" customFormat="1" ht="24" customHeight="1" x14ac:dyDescent="0.25">
      <c r="A248" s="35">
        <v>2018</v>
      </c>
      <c r="B248" s="36" t="s">
        <v>303</v>
      </c>
      <c r="C248" s="44">
        <v>43440</v>
      </c>
      <c r="D248" s="36" t="s">
        <v>177</v>
      </c>
      <c r="F248" s="25">
        <v>3880</v>
      </c>
      <c r="G248" s="25"/>
      <c r="H248" s="35">
        <v>363</v>
      </c>
      <c r="I248" s="36" t="s">
        <v>317</v>
      </c>
    </row>
    <row r="249" spans="1:9" s="36" customFormat="1" ht="24" customHeight="1" x14ac:dyDescent="0.25">
      <c r="A249" s="35">
        <v>2018</v>
      </c>
      <c r="B249" s="36" t="s">
        <v>303</v>
      </c>
      <c r="C249" s="44">
        <v>43440</v>
      </c>
      <c r="D249" s="36" t="s">
        <v>122</v>
      </c>
      <c r="F249" s="25">
        <v>3100</v>
      </c>
      <c r="G249" s="25"/>
      <c r="H249" s="35">
        <v>365</v>
      </c>
    </row>
    <row r="250" spans="1:9" ht="24" customHeight="1" x14ac:dyDescent="0.25">
      <c r="A250" s="3">
        <v>2018</v>
      </c>
      <c r="B250" s="1" t="s">
        <v>303</v>
      </c>
      <c r="C250" s="39">
        <v>43444</v>
      </c>
      <c r="D250" s="1" t="s">
        <v>257</v>
      </c>
      <c r="G250" s="2">
        <v>1460</v>
      </c>
      <c r="H250" s="3">
        <v>366</v>
      </c>
    </row>
    <row r="251" spans="1:9" ht="24" customHeight="1" x14ac:dyDescent="0.25">
      <c r="A251" s="3">
        <v>2018</v>
      </c>
      <c r="B251" s="1" t="s">
        <v>303</v>
      </c>
      <c r="C251" s="39">
        <v>43445</v>
      </c>
      <c r="D251" s="1" t="s">
        <v>183</v>
      </c>
      <c r="F251" s="2">
        <v>3800</v>
      </c>
      <c r="H251" s="3">
        <v>367</v>
      </c>
    </row>
    <row r="252" spans="1:9" ht="24" customHeight="1" x14ac:dyDescent="0.25">
      <c r="A252" s="3">
        <v>2018</v>
      </c>
      <c r="B252" s="1" t="s">
        <v>303</v>
      </c>
      <c r="C252" s="39">
        <v>43446</v>
      </c>
      <c r="D252" s="1" t="s">
        <v>176</v>
      </c>
      <c r="F252" s="2">
        <v>11033.52</v>
      </c>
      <c r="H252" s="3">
        <v>369</v>
      </c>
    </row>
    <row r="253" spans="1:9" ht="24" customHeight="1" x14ac:dyDescent="0.25">
      <c r="A253" s="3">
        <v>2018</v>
      </c>
      <c r="B253" s="1" t="s">
        <v>303</v>
      </c>
    </row>
    <row r="254" spans="1:9" ht="24" customHeight="1" x14ac:dyDescent="0.25">
      <c r="A254" s="3">
        <v>2018</v>
      </c>
      <c r="B254" s="1" t="s">
        <v>303</v>
      </c>
    </row>
    <row r="255" spans="1:9" ht="24" customHeight="1" x14ac:dyDescent="0.25">
      <c r="A255" s="3">
        <v>2018</v>
      </c>
      <c r="B255" s="1" t="s">
        <v>303</v>
      </c>
    </row>
    <row r="256" spans="1:9" ht="24" customHeight="1" x14ac:dyDescent="0.25">
      <c r="A256" s="3">
        <v>2018</v>
      </c>
      <c r="B256" s="1" t="s">
        <v>303</v>
      </c>
    </row>
    <row r="257" spans="1:2" ht="24" customHeight="1" x14ac:dyDescent="0.25">
      <c r="A257" s="3">
        <v>2018</v>
      </c>
      <c r="B257" s="1" t="s">
        <v>303</v>
      </c>
    </row>
    <row r="258" spans="1:2" ht="24" customHeight="1" x14ac:dyDescent="0.25">
      <c r="A258" s="3">
        <v>2018</v>
      </c>
      <c r="B258" s="1" t="s">
        <v>303</v>
      </c>
    </row>
    <row r="259" spans="1:2" ht="24" customHeight="1" x14ac:dyDescent="0.25">
      <c r="A259" s="3">
        <v>2018</v>
      </c>
      <c r="B259" s="1" t="s">
        <v>303</v>
      </c>
    </row>
  </sheetData>
  <autoFilter ref="A2:I259" xr:uid="{00000000-0009-0000-0000-000002000000}">
    <filterColumn colId="0">
      <filters>
        <filter val="2018"/>
      </filters>
    </filterColumn>
  </autoFilter>
  <sortState xmlns:xlrd2="http://schemas.microsoft.com/office/spreadsheetml/2017/richdata2" ref="B116:I126">
    <sortCondition ref="C116:C126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7"/>
  <sheetViews>
    <sheetView workbookViewId="0">
      <pane ySplit="2" topLeftCell="A33" activePane="bottomLeft" state="frozen"/>
      <selection pane="bottomLeft" activeCell="L50" sqref="L50"/>
    </sheetView>
  </sheetViews>
  <sheetFormatPr defaultColWidth="9.109375" defaultRowHeight="24" customHeight="1" x14ac:dyDescent="0.25"/>
  <cols>
    <col min="1" max="1" width="6.6640625" style="3" customWidth="1"/>
    <col min="2" max="2" width="7.6640625" style="3" bestFit="1" customWidth="1"/>
    <col min="3" max="3" width="11" style="3" customWidth="1"/>
    <col min="4" max="4" width="30.33203125" style="1" customWidth="1"/>
    <col min="5" max="5" width="21.88671875" style="1" customWidth="1"/>
    <col min="6" max="6" width="14.109375" style="1" customWidth="1"/>
    <col min="7" max="7" width="15.44140625" style="2" customWidth="1"/>
    <col min="8" max="8" width="14.109375" style="2" hidden="1" customWidth="1"/>
    <col min="9" max="9" width="15.44140625" style="2" customWidth="1"/>
    <col min="10" max="10" width="14.5546875" style="42" customWidth="1"/>
    <col min="11" max="11" width="16.6640625" style="1" customWidth="1"/>
    <col min="12" max="16384" width="9.109375" style="1"/>
  </cols>
  <sheetData>
    <row r="1" spans="1:10" ht="31.5" customHeight="1" x14ac:dyDescent="0.25">
      <c r="C1" s="9" t="s">
        <v>72</v>
      </c>
      <c r="F1" s="4">
        <f>G1+H1</f>
        <v>270608.83</v>
      </c>
      <c r="G1" s="2">
        <f>SUBTOTAL(9,G3:G386)</f>
        <v>270608.83</v>
      </c>
      <c r="H1" s="2">
        <f>SUBTOTAL(9,H3:H383)</f>
        <v>0</v>
      </c>
      <c r="I1" s="2">
        <f>SUBTOTAL(9,I3:I383)</f>
        <v>1115.75</v>
      </c>
      <c r="J1" s="41"/>
    </row>
    <row r="2" spans="1:10" s="45" customFormat="1" ht="41.25" customHeight="1" x14ac:dyDescent="0.25">
      <c r="A2" s="46" t="s">
        <v>266</v>
      </c>
      <c r="B2" s="46" t="s">
        <v>103</v>
      </c>
      <c r="C2" s="46" t="s">
        <v>4</v>
      </c>
      <c r="D2" s="45" t="s">
        <v>71</v>
      </c>
      <c r="E2" s="45" t="s">
        <v>203</v>
      </c>
      <c r="F2" s="47" t="s">
        <v>211</v>
      </c>
      <c r="G2" s="48" t="s">
        <v>210</v>
      </c>
      <c r="H2" s="48" t="s">
        <v>209</v>
      </c>
      <c r="I2" s="48" t="s">
        <v>212</v>
      </c>
      <c r="J2" s="49" t="s">
        <v>70</v>
      </c>
    </row>
    <row r="3" spans="1:10" ht="24" customHeight="1" x14ac:dyDescent="0.25">
      <c r="A3" s="3">
        <v>2018</v>
      </c>
      <c r="B3" s="3" t="s">
        <v>267</v>
      </c>
      <c r="C3" s="5">
        <v>43350</v>
      </c>
      <c r="D3" s="1" t="s">
        <v>41</v>
      </c>
      <c r="F3" s="1" t="s">
        <v>71</v>
      </c>
      <c r="G3" s="2">
        <v>900</v>
      </c>
      <c r="J3" s="42">
        <v>1070</v>
      </c>
    </row>
    <row r="4" spans="1:10" ht="24" customHeight="1" x14ac:dyDescent="0.25">
      <c r="A4" s="3">
        <v>2018</v>
      </c>
      <c r="B4" s="3" t="s">
        <v>267</v>
      </c>
      <c r="C4" s="5">
        <v>43350</v>
      </c>
      <c r="D4" s="1" t="s">
        <v>40</v>
      </c>
      <c r="F4" s="1" t="s">
        <v>71</v>
      </c>
      <c r="G4" s="2">
        <v>36299.839999999997</v>
      </c>
      <c r="J4" s="42">
        <v>1071</v>
      </c>
    </row>
    <row r="5" spans="1:10" ht="24" customHeight="1" x14ac:dyDescent="0.25">
      <c r="A5" s="3">
        <v>2018</v>
      </c>
      <c r="B5" s="3" t="s">
        <v>267</v>
      </c>
      <c r="C5" s="5">
        <v>43370</v>
      </c>
      <c r="D5" s="1" t="s">
        <v>262</v>
      </c>
      <c r="F5" s="1" t="s">
        <v>71</v>
      </c>
      <c r="G5" s="2">
        <v>1980</v>
      </c>
      <c r="J5" s="42">
        <v>1072</v>
      </c>
    </row>
    <row r="6" spans="1:10" ht="24" customHeight="1" x14ac:dyDescent="0.25">
      <c r="A6" s="3">
        <v>2018</v>
      </c>
      <c r="B6" s="3" t="s">
        <v>267</v>
      </c>
      <c r="C6" s="5">
        <v>43370</v>
      </c>
      <c r="D6" s="1" t="s">
        <v>286</v>
      </c>
      <c r="F6" s="1" t="s">
        <v>71</v>
      </c>
      <c r="G6" s="2">
        <v>2285</v>
      </c>
      <c r="J6" s="42">
        <v>1073</v>
      </c>
    </row>
    <row r="7" spans="1:10" s="50" customFormat="1" ht="24" customHeight="1" x14ac:dyDescent="0.25">
      <c r="A7" s="54">
        <v>2018</v>
      </c>
      <c r="B7" s="54" t="s">
        <v>267</v>
      </c>
      <c r="C7" s="51">
        <v>43371</v>
      </c>
      <c r="D7" s="50" t="s">
        <v>249</v>
      </c>
      <c r="F7" s="50" t="s">
        <v>71</v>
      </c>
      <c r="G7" s="52">
        <v>17579.91</v>
      </c>
      <c r="H7" s="52"/>
      <c r="I7" s="52"/>
      <c r="J7" s="53">
        <v>1074</v>
      </c>
    </row>
    <row r="8" spans="1:10" ht="24" customHeight="1" x14ac:dyDescent="0.25">
      <c r="A8" s="3">
        <v>2018</v>
      </c>
      <c r="B8" s="3" t="s">
        <v>260</v>
      </c>
      <c r="C8" s="5">
        <v>43375</v>
      </c>
      <c r="D8" s="1" t="s">
        <v>263</v>
      </c>
      <c r="F8" s="1" t="s">
        <v>71</v>
      </c>
      <c r="G8" s="2">
        <v>162.15</v>
      </c>
      <c r="J8" s="42">
        <v>1101</v>
      </c>
    </row>
    <row r="9" spans="1:10" ht="24" customHeight="1" x14ac:dyDescent="0.25">
      <c r="A9" s="3">
        <v>2018</v>
      </c>
      <c r="B9" s="3" t="s">
        <v>260</v>
      </c>
      <c r="C9" s="5">
        <v>43381</v>
      </c>
      <c r="D9" s="1" t="s">
        <v>40</v>
      </c>
      <c r="F9" s="1" t="s">
        <v>71</v>
      </c>
      <c r="G9" s="2">
        <v>26437.94</v>
      </c>
      <c r="J9" s="42">
        <v>1102</v>
      </c>
    </row>
    <row r="10" spans="1:10" ht="24" customHeight="1" x14ac:dyDescent="0.25">
      <c r="A10" s="3">
        <v>2018</v>
      </c>
      <c r="B10" s="3" t="s">
        <v>260</v>
      </c>
      <c r="C10" s="5">
        <v>43381</v>
      </c>
      <c r="D10" s="1" t="s">
        <v>151</v>
      </c>
      <c r="F10" s="1" t="s">
        <v>71</v>
      </c>
      <c r="G10" s="2">
        <v>5100</v>
      </c>
      <c r="J10" s="42">
        <v>1103</v>
      </c>
    </row>
    <row r="11" spans="1:10" ht="24" customHeight="1" x14ac:dyDescent="0.25">
      <c r="A11" s="3">
        <v>2018</v>
      </c>
      <c r="B11" s="3" t="s">
        <v>260</v>
      </c>
      <c r="C11" s="5">
        <v>43381</v>
      </c>
      <c r="D11" s="1" t="s">
        <v>41</v>
      </c>
      <c r="F11" s="1" t="s">
        <v>71</v>
      </c>
      <c r="G11" s="2">
        <v>900</v>
      </c>
      <c r="J11" s="42">
        <v>1104</v>
      </c>
    </row>
    <row r="12" spans="1:10" ht="24" customHeight="1" x14ac:dyDescent="0.25">
      <c r="A12" s="3">
        <v>2018</v>
      </c>
      <c r="B12" s="3" t="s">
        <v>260</v>
      </c>
      <c r="C12" s="5">
        <v>43391</v>
      </c>
      <c r="D12" s="1" t="s">
        <v>282</v>
      </c>
      <c r="F12" s="1" t="s">
        <v>71</v>
      </c>
      <c r="G12" s="26">
        <v>300</v>
      </c>
      <c r="H12" s="26"/>
      <c r="I12" s="26"/>
      <c r="J12" s="42">
        <v>1105</v>
      </c>
    </row>
    <row r="13" spans="1:10" ht="24" customHeight="1" x14ac:dyDescent="0.25">
      <c r="A13" s="3">
        <v>2018</v>
      </c>
      <c r="B13" s="3" t="s">
        <v>260</v>
      </c>
      <c r="C13" s="5">
        <v>43391</v>
      </c>
      <c r="D13" s="1" t="s">
        <v>92</v>
      </c>
      <c r="F13" s="1" t="s">
        <v>71</v>
      </c>
      <c r="G13" s="2">
        <v>3397</v>
      </c>
      <c r="J13" s="42">
        <v>1106</v>
      </c>
    </row>
    <row r="14" spans="1:10" ht="24" customHeight="1" x14ac:dyDescent="0.25">
      <c r="A14" s="3">
        <v>2018</v>
      </c>
      <c r="B14" s="3" t="s">
        <v>260</v>
      </c>
      <c r="C14" s="5">
        <v>43391</v>
      </c>
      <c r="D14" s="1" t="s">
        <v>245</v>
      </c>
      <c r="F14" s="1" t="s">
        <v>71</v>
      </c>
      <c r="G14" s="2">
        <v>592.52</v>
      </c>
      <c r="J14" s="42">
        <v>1107</v>
      </c>
    </row>
    <row r="15" spans="1:10" ht="24" customHeight="1" x14ac:dyDescent="0.25">
      <c r="A15" s="3">
        <v>2018</v>
      </c>
      <c r="B15" s="3" t="s">
        <v>260</v>
      </c>
      <c r="C15" s="5">
        <v>43391</v>
      </c>
      <c r="D15" s="1" t="s">
        <v>283</v>
      </c>
      <c r="F15" s="1" t="s">
        <v>71</v>
      </c>
      <c r="G15" s="2">
        <v>1680</v>
      </c>
      <c r="J15" s="42">
        <v>1108</v>
      </c>
    </row>
    <row r="16" spans="1:10" ht="24" customHeight="1" x14ac:dyDescent="0.25">
      <c r="A16" s="3">
        <v>2018</v>
      </c>
      <c r="B16" s="3" t="s">
        <v>260</v>
      </c>
      <c r="C16" s="5">
        <v>43391</v>
      </c>
      <c r="D16" s="1" t="s">
        <v>46</v>
      </c>
      <c r="F16" s="1" t="s">
        <v>71</v>
      </c>
      <c r="G16" s="2">
        <v>5415</v>
      </c>
      <c r="J16" s="42">
        <v>1109</v>
      </c>
    </row>
    <row r="17" spans="1:10" ht="24" customHeight="1" x14ac:dyDescent="0.25">
      <c r="A17" s="3">
        <v>2018</v>
      </c>
      <c r="B17" s="3" t="s">
        <v>260</v>
      </c>
      <c r="C17" s="5">
        <v>43391</v>
      </c>
      <c r="D17" s="1" t="s">
        <v>154</v>
      </c>
      <c r="F17" s="1" t="s">
        <v>71</v>
      </c>
      <c r="G17" s="2">
        <v>684.28</v>
      </c>
      <c r="J17" s="42">
        <v>1110</v>
      </c>
    </row>
    <row r="18" spans="1:10" ht="24" customHeight="1" x14ac:dyDescent="0.25">
      <c r="A18" s="3">
        <v>2018</v>
      </c>
      <c r="B18" s="3" t="s">
        <v>260</v>
      </c>
      <c r="C18" s="5">
        <v>43403</v>
      </c>
      <c r="D18" s="1" t="s">
        <v>263</v>
      </c>
      <c r="F18" s="1" t="s">
        <v>71</v>
      </c>
      <c r="G18" s="2">
        <v>129.15</v>
      </c>
      <c r="J18" s="42">
        <v>1111</v>
      </c>
    </row>
    <row r="19" spans="1:10" ht="24" customHeight="1" x14ac:dyDescent="0.25">
      <c r="A19" s="3">
        <v>2018</v>
      </c>
      <c r="B19" s="3" t="s">
        <v>260</v>
      </c>
      <c r="C19" s="5">
        <v>43403</v>
      </c>
      <c r="D19" s="1" t="s">
        <v>249</v>
      </c>
      <c r="F19" s="1" t="s">
        <v>71</v>
      </c>
      <c r="G19" s="2">
        <v>22089</v>
      </c>
      <c r="J19" s="42">
        <v>1112</v>
      </c>
    </row>
    <row r="20" spans="1:10" ht="24" customHeight="1" x14ac:dyDescent="0.25">
      <c r="A20" s="3">
        <v>2018</v>
      </c>
      <c r="B20" s="3" t="s">
        <v>260</v>
      </c>
      <c r="C20" s="5">
        <v>43403</v>
      </c>
      <c r="D20" s="1" t="s">
        <v>286</v>
      </c>
      <c r="F20" s="1" t="s">
        <v>71</v>
      </c>
      <c r="G20" s="2">
        <v>2265</v>
      </c>
      <c r="J20" s="42">
        <v>1113</v>
      </c>
    </row>
    <row r="21" spans="1:10" ht="24" customHeight="1" x14ac:dyDescent="0.25">
      <c r="A21" s="3">
        <v>2018</v>
      </c>
      <c r="B21" s="3" t="s">
        <v>260</v>
      </c>
      <c r="C21" s="5">
        <v>43403</v>
      </c>
      <c r="D21" s="1" t="s">
        <v>287</v>
      </c>
      <c r="F21" s="1" t="s">
        <v>71</v>
      </c>
      <c r="G21" s="2">
        <v>1050</v>
      </c>
      <c r="J21" s="42">
        <v>1114</v>
      </c>
    </row>
    <row r="22" spans="1:10" ht="24" customHeight="1" x14ac:dyDescent="0.25">
      <c r="A22" s="3">
        <v>2018</v>
      </c>
      <c r="B22" s="3" t="s">
        <v>260</v>
      </c>
      <c r="C22" s="5">
        <v>43403</v>
      </c>
      <c r="D22" s="1" t="s">
        <v>247</v>
      </c>
      <c r="F22" s="1" t="s">
        <v>71</v>
      </c>
      <c r="G22" s="2">
        <v>8915</v>
      </c>
      <c r="J22" s="42">
        <v>1115</v>
      </c>
    </row>
    <row r="23" spans="1:10" ht="24" customHeight="1" x14ac:dyDescent="0.25">
      <c r="A23" s="3">
        <v>2018</v>
      </c>
      <c r="B23" s="3" t="s">
        <v>260</v>
      </c>
      <c r="C23" s="5">
        <v>43403</v>
      </c>
      <c r="D23" s="1" t="s">
        <v>288</v>
      </c>
      <c r="F23" s="1" t="s">
        <v>71</v>
      </c>
      <c r="G23" s="2">
        <v>1115</v>
      </c>
      <c r="J23" s="42">
        <v>1116</v>
      </c>
    </row>
    <row r="24" spans="1:10" ht="24" customHeight="1" x14ac:dyDescent="0.25">
      <c r="A24" s="3">
        <v>2018</v>
      </c>
      <c r="B24" s="3" t="s">
        <v>260</v>
      </c>
      <c r="C24" s="5">
        <v>43403</v>
      </c>
      <c r="D24" s="1" t="s">
        <v>229</v>
      </c>
      <c r="F24" s="1" t="s">
        <v>71</v>
      </c>
      <c r="G24" s="2">
        <v>325</v>
      </c>
      <c r="J24" s="42">
        <v>1117</v>
      </c>
    </row>
    <row r="25" spans="1:10" ht="24" customHeight="1" x14ac:dyDescent="0.25">
      <c r="A25" s="3">
        <v>2018</v>
      </c>
      <c r="B25" s="3" t="s">
        <v>260</v>
      </c>
      <c r="C25" s="5">
        <v>43403</v>
      </c>
      <c r="D25" s="1" t="s">
        <v>151</v>
      </c>
      <c r="F25" s="1" t="s">
        <v>71</v>
      </c>
      <c r="G25" s="2">
        <v>2400</v>
      </c>
      <c r="J25" s="42">
        <v>1118</v>
      </c>
    </row>
    <row r="26" spans="1:10" ht="24" customHeight="1" x14ac:dyDescent="0.25">
      <c r="A26" s="3">
        <v>2018</v>
      </c>
      <c r="B26" s="3" t="s">
        <v>260</v>
      </c>
      <c r="C26" s="5">
        <v>43403</v>
      </c>
      <c r="D26" s="1" t="s">
        <v>289</v>
      </c>
      <c r="F26" s="1" t="s">
        <v>71</v>
      </c>
      <c r="G26" s="2">
        <v>800</v>
      </c>
      <c r="J26" s="42">
        <v>1119</v>
      </c>
    </row>
    <row r="27" spans="1:10" s="24" customFormat="1" ht="24" customHeight="1" thickBot="1" x14ac:dyDescent="0.3">
      <c r="A27" s="34">
        <v>2018</v>
      </c>
      <c r="B27" s="34" t="s">
        <v>260</v>
      </c>
      <c r="C27" s="19">
        <v>43404</v>
      </c>
      <c r="D27" s="24" t="s">
        <v>293</v>
      </c>
      <c r="F27" s="24" t="s">
        <v>71</v>
      </c>
      <c r="G27" s="21"/>
      <c r="H27" s="21"/>
      <c r="I27" s="21">
        <v>1115.75</v>
      </c>
      <c r="J27" s="43">
        <v>1120</v>
      </c>
    </row>
    <row r="28" spans="1:10" ht="24" customHeight="1" x14ac:dyDescent="0.25">
      <c r="A28" s="3">
        <v>2018</v>
      </c>
      <c r="B28" s="3" t="s">
        <v>291</v>
      </c>
      <c r="C28" s="5">
        <v>43409</v>
      </c>
      <c r="D28" s="1" t="s">
        <v>293</v>
      </c>
      <c r="F28" s="1" t="s">
        <v>71</v>
      </c>
      <c r="G28" s="2">
        <v>912.8</v>
      </c>
      <c r="J28" s="42">
        <v>1136</v>
      </c>
    </row>
    <row r="29" spans="1:10" ht="24" customHeight="1" x14ac:dyDescent="0.25">
      <c r="A29" s="3">
        <v>2018</v>
      </c>
      <c r="B29" s="3" t="s">
        <v>291</v>
      </c>
      <c r="C29" s="5">
        <v>43411</v>
      </c>
      <c r="D29" s="1" t="s">
        <v>40</v>
      </c>
      <c r="F29" s="1" t="s">
        <v>71</v>
      </c>
      <c r="G29" s="2">
        <v>23220.73</v>
      </c>
      <c r="J29" s="42">
        <v>1141</v>
      </c>
    </row>
    <row r="30" spans="1:10" ht="24" customHeight="1" x14ac:dyDescent="0.25">
      <c r="A30" s="3">
        <v>2018</v>
      </c>
      <c r="B30" s="3" t="s">
        <v>291</v>
      </c>
      <c r="C30" s="5">
        <v>43411</v>
      </c>
      <c r="D30" s="1" t="s">
        <v>299</v>
      </c>
      <c r="F30" s="1" t="s">
        <v>71</v>
      </c>
      <c r="G30" s="2">
        <v>9460</v>
      </c>
      <c r="J30" s="42">
        <v>1142</v>
      </c>
    </row>
    <row r="31" spans="1:10" ht="24" customHeight="1" x14ac:dyDescent="0.25">
      <c r="A31" s="3">
        <v>2018</v>
      </c>
      <c r="B31" s="3" t="s">
        <v>291</v>
      </c>
      <c r="C31" s="5">
        <v>43412</v>
      </c>
      <c r="D31" s="1" t="s">
        <v>41</v>
      </c>
      <c r="F31" s="1" t="s">
        <v>71</v>
      </c>
      <c r="G31" s="2">
        <v>900</v>
      </c>
      <c r="J31" s="42">
        <v>1145</v>
      </c>
    </row>
    <row r="32" spans="1:10" ht="24" customHeight="1" x14ac:dyDescent="0.25">
      <c r="A32" s="3">
        <v>2018</v>
      </c>
      <c r="B32" s="3" t="s">
        <v>291</v>
      </c>
      <c r="C32" s="5">
        <v>43419</v>
      </c>
      <c r="D32" s="1" t="s">
        <v>46</v>
      </c>
      <c r="F32" s="1" t="s">
        <v>71</v>
      </c>
      <c r="G32" s="2">
        <v>2820</v>
      </c>
      <c r="J32" s="42">
        <v>1147</v>
      </c>
    </row>
    <row r="33" spans="1:10" ht="24" customHeight="1" x14ac:dyDescent="0.25">
      <c r="A33" s="3">
        <v>2018</v>
      </c>
      <c r="B33" s="3" t="s">
        <v>291</v>
      </c>
      <c r="C33" s="5">
        <v>43419</v>
      </c>
      <c r="D33" s="1" t="s">
        <v>246</v>
      </c>
      <c r="F33" s="1" t="s">
        <v>71</v>
      </c>
      <c r="G33" s="2">
        <v>6950</v>
      </c>
      <c r="J33" s="42">
        <v>1148</v>
      </c>
    </row>
    <row r="34" spans="1:10" ht="24" customHeight="1" x14ac:dyDescent="0.25">
      <c r="A34" s="3">
        <v>2018</v>
      </c>
      <c r="B34" s="3" t="s">
        <v>291</v>
      </c>
      <c r="C34" s="5">
        <v>43427</v>
      </c>
      <c r="D34" s="1" t="s">
        <v>289</v>
      </c>
      <c r="F34" s="1" t="s">
        <v>71</v>
      </c>
      <c r="G34" s="2">
        <v>550</v>
      </c>
      <c r="J34" s="42">
        <v>1137</v>
      </c>
    </row>
    <row r="35" spans="1:10" ht="24" customHeight="1" x14ac:dyDescent="0.25">
      <c r="A35" s="3">
        <v>2018</v>
      </c>
      <c r="B35" s="3" t="s">
        <v>291</v>
      </c>
      <c r="C35" s="5">
        <v>43427</v>
      </c>
      <c r="D35" s="1" t="s">
        <v>301</v>
      </c>
      <c r="F35" s="1" t="s">
        <v>71</v>
      </c>
      <c r="G35" s="2">
        <v>125</v>
      </c>
      <c r="J35" s="42">
        <v>1138</v>
      </c>
    </row>
    <row r="36" spans="1:10" ht="24" customHeight="1" x14ac:dyDescent="0.25">
      <c r="A36" s="3">
        <v>2018</v>
      </c>
      <c r="B36" s="3" t="s">
        <v>291</v>
      </c>
      <c r="C36" s="5">
        <v>43427</v>
      </c>
      <c r="D36" s="1" t="s">
        <v>245</v>
      </c>
      <c r="F36" s="1" t="s">
        <v>71</v>
      </c>
      <c r="G36" s="2">
        <v>833.02</v>
      </c>
      <c r="J36" s="42">
        <v>1139</v>
      </c>
    </row>
    <row r="37" spans="1:10" ht="24" customHeight="1" x14ac:dyDescent="0.25">
      <c r="A37" s="3">
        <v>2018</v>
      </c>
      <c r="B37" s="3" t="s">
        <v>291</v>
      </c>
      <c r="C37" s="5">
        <v>43427</v>
      </c>
      <c r="D37" s="1" t="s">
        <v>263</v>
      </c>
      <c r="F37" s="1" t="s">
        <v>71</v>
      </c>
      <c r="G37" s="2">
        <v>166.4</v>
      </c>
      <c r="J37" s="42">
        <v>1140</v>
      </c>
    </row>
    <row r="38" spans="1:10" ht="24" customHeight="1" x14ac:dyDescent="0.25">
      <c r="A38" s="3">
        <v>2018</v>
      </c>
      <c r="B38" s="3" t="s">
        <v>291</v>
      </c>
      <c r="C38" s="5">
        <v>43433</v>
      </c>
      <c r="D38" s="1" t="s">
        <v>92</v>
      </c>
      <c r="F38" s="1" t="s">
        <v>71</v>
      </c>
      <c r="G38" s="2">
        <v>2937</v>
      </c>
      <c r="J38" s="42">
        <v>1143</v>
      </c>
    </row>
    <row r="39" spans="1:10" ht="24" customHeight="1" x14ac:dyDescent="0.25">
      <c r="A39" s="3">
        <v>2018</v>
      </c>
      <c r="B39" s="3" t="s">
        <v>291</v>
      </c>
      <c r="C39" s="5">
        <v>43433</v>
      </c>
      <c r="D39" s="1" t="s">
        <v>286</v>
      </c>
      <c r="F39" s="1" t="s">
        <v>71</v>
      </c>
      <c r="G39" s="2">
        <v>2740</v>
      </c>
      <c r="J39" s="42">
        <v>1144</v>
      </c>
    </row>
    <row r="40" spans="1:10" s="24" customFormat="1" ht="24" customHeight="1" thickBot="1" x14ac:dyDescent="0.3">
      <c r="A40" s="34">
        <v>2018</v>
      </c>
      <c r="B40" s="34" t="s">
        <v>291</v>
      </c>
      <c r="C40" s="19">
        <v>43434</v>
      </c>
      <c r="D40" s="24" t="s">
        <v>249</v>
      </c>
      <c r="F40" s="24" t="s">
        <v>71</v>
      </c>
      <c r="G40" s="21">
        <v>22625.17</v>
      </c>
      <c r="H40" s="21"/>
      <c r="I40" s="21"/>
      <c r="J40" s="43">
        <v>1146</v>
      </c>
    </row>
    <row r="41" spans="1:10" s="36" customFormat="1" ht="24" customHeight="1" x14ac:dyDescent="0.25">
      <c r="A41" s="35">
        <v>2018</v>
      </c>
      <c r="B41" s="35" t="s">
        <v>303</v>
      </c>
      <c r="C41" s="63">
        <v>43441</v>
      </c>
      <c r="D41" s="36" t="s">
        <v>41</v>
      </c>
      <c r="F41" s="36" t="s">
        <v>71</v>
      </c>
      <c r="G41" s="25">
        <v>900</v>
      </c>
      <c r="H41" s="25"/>
      <c r="I41" s="25"/>
      <c r="J41" s="64">
        <v>1173</v>
      </c>
    </row>
    <row r="42" spans="1:10" ht="24" customHeight="1" x14ac:dyDescent="0.25">
      <c r="A42" s="3">
        <v>2018</v>
      </c>
      <c r="B42" s="3" t="s">
        <v>303</v>
      </c>
      <c r="C42" s="5">
        <v>43444</v>
      </c>
      <c r="D42" s="1" t="s">
        <v>40</v>
      </c>
      <c r="F42" s="1" t="s">
        <v>71</v>
      </c>
      <c r="G42" s="2">
        <v>28382.39</v>
      </c>
      <c r="J42" s="42">
        <v>1149</v>
      </c>
    </row>
    <row r="43" spans="1:10" ht="24" customHeight="1" x14ac:dyDescent="0.25">
      <c r="A43" s="3">
        <v>2018</v>
      </c>
      <c r="B43" s="3" t="s">
        <v>303</v>
      </c>
      <c r="C43" s="5">
        <v>43444</v>
      </c>
      <c r="D43" s="1" t="s">
        <v>247</v>
      </c>
      <c r="F43" s="1" t="s">
        <v>71</v>
      </c>
      <c r="G43" s="2">
        <v>4663</v>
      </c>
      <c r="J43" s="42">
        <v>1150</v>
      </c>
    </row>
    <row r="44" spans="1:10" ht="24" customHeight="1" x14ac:dyDescent="0.25">
      <c r="A44" s="3">
        <v>2018</v>
      </c>
      <c r="B44" s="3" t="s">
        <v>303</v>
      </c>
      <c r="C44" s="5">
        <v>43444</v>
      </c>
      <c r="D44" s="1" t="s">
        <v>305</v>
      </c>
      <c r="F44" s="1" t="s">
        <v>71</v>
      </c>
      <c r="G44" s="2">
        <v>2240</v>
      </c>
      <c r="J44" s="42">
        <v>1151</v>
      </c>
    </row>
    <row r="45" spans="1:10" ht="24" customHeight="1" x14ac:dyDescent="0.25">
      <c r="A45" s="3">
        <v>2018</v>
      </c>
      <c r="B45" s="3" t="s">
        <v>303</v>
      </c>
      <c r="C45" s="5">
        <v>43444</v>
      </c>
      <c r="D45" s="1" t="s">
        <v>287</v>
      </c>
      <c r="F45" s="1" t="s">
        <v>71</v>
      </c>
      <c r="G45" s="2">
        <v>971</v>
      </c>
      <c r="J45" s="42">
        <v>1152</v>
      </c>
    </row>
    <row r="46" spans="1:10" ht="24" customHeight="1" x14ac:dyDescent="0.25">
      <c r="A46" s="3">
        <v>2018</v>
      </c>
      <c r="B46" s="3" t="s">
        <v>303</v>
      </c>
      <c r="C46" s="5">
        <v>43444</v>
      </c>
      <c r="D46" s="1" t="s">
        <v>306</v>
      </c>
      <c r="F46" s="1" t="s">
        <v>71</v>
      </c>
      <c r="G46" s="2">
        <v>5130</v>
      </c>
      <c r="J46" s="42">
        <v>1153</v>
      </c>
    </row>
    <row r="47" spans="1:10" ht="24" customHeight="1" x14ac:dyDescent="0.25">
      <c r="A47" s="3">
        <v>2018</v>
      </c>
      <c r="B47" s="3" t="s">
        <v>303</v>
      </c>
      <c r="C47" s="5">
        <v>43444</v>
      </c>
      <c r="D47" s="1" t="s">
        <v>151</v>
      </c>
      <c r="F47" s="1" t="s">
        <v>71</v>
      </c>
      <c r="G47" s="2">
        <v>3290</v>
      </c>
      <c r="J47" s="42">
        <v>1154</v>
      </c>
    </row>
    <row r="48" spans="1:10" ht="24" customHeight="1" x14ac:dyDescent="0.25">
      <c r="A48" s="3">
        <v>2018</v>
      </c>
      <c r="B48" s="3" t="s">
        <v>303</v>
      </c>
      <c r="C48" s="5">
        <v>43444</v>
      </c>
      <c r="D48" s="1" t="s">
        <v>97</v>
      </c>
      <c r="F48" s="1" t="s">
        <v>71</v>
      </c>
      <c r="G48" s="2">
        <v>800</v>
      </c>
      <c r="J48" s="42">
        <v>1155</v>
      </c>
    </row>
    <row r="49" spans="1:10" ht="24" customHeight="1" x14ac:dyDescent="0.25">
      <c r="A49" s="3">
        <v>2018</v>
      </c>
      <c r="B49" s="3" t="s">
        <v>303</v>
      </c>
      <c r="C49" s="5">
        <v>43444</v>
      </c>
      <c r="D49" s="1" t="s">
        <v>307</v>
      </c>
      <c r="F49" s="1" t="s">
        <v>71</v>
      </c>
      <c r="G49" s="2">
        <v>7190.53</v>
      </c>
      <c r="J49" s="42">
        <v>1156</v>
      </c>
    </row>
    <row r="50" spans="1:10" ht="24" customHeight="1" x14ac:dyDescent="0.25">
      <c r="A50" s="3">
        <v>2018</v>
      </c>
      <c r="B50" s="3" t="s">
        <v>303</v>
      </c>
    </row>
    <row r="51" spans="1:10" ht="24" customHeight="1" x14ac:dyDescent="0.25">
      <c r="A51" s="3">
        <v>2018</v>
      </c>
      <c r="B51" s="3" t="s">
        <v>303</v>
      </c>
    </row>
    <row r="52" spans="1:10" ht="24" customHeight="1" x14ac:dyDescent="0.25">
      <c r="A52" s="3">
        <v>2018</v>
      </c>
      <c r="B52" s="3" t="s">
        <v>303</v>
      </c>
    </row>
    <row r="53" spans="1:10" ht="24" customHeight="1" x14ac:dyDescent="0.25">
      <c r="A53" s="3">
        <v>2018</v>
      </c>
      <c r="B53" s="3" t="s">
        <v>303</v>
      </c>
    </row>
    <row r="54" spans="1:10" ht="24" customHeight="1" x14ac:dyDescent="0.25">
      <c r="A54" s="3">
        <v>2018</v>
      </c>
      <c r="B54" s="3" t="s">
        <v>303</v>
      </c>
    </row>
    <row r="55" spans="1:10" ht="24" customHeight="1" x14ac:dyDescent="0.25">
      <c r="A55" s="3">
        <v>2018</v>
      </c>
      <c r="B55" s="3" t="s">
        <v>303</v>
      </c>
    </row>
    <row r="56" spans="1:10" ht="24" customHeight="1" x14ac:dyDescent="0.25">
      <c r="A56" s="3">
        <v>2018</v>
      </c>
      <c r="B56" s="3" t="s">
        <v>303</v>
      </c>
    </row>
    <row r="57" spans="1:10" ht="24" customHeight="1" x14ac:dyDescent="0.25">
      <c r="A57" s="3">
        <v>2018</v>
      </c>
      <c r="B57" s="3" t="s">
        <v>303</v>
      </c>
    </row>
  </sheetData>
  <autoFilter ref="A2:K40" xr:uid="{00000000-0009-0000-0000-000003000000}"/>
  <sortState xmlns:xlrd2="http://schemas.microsoft.com/office/spreadsheetml/2017/richdata2" ref="A3:J34">
    <sortCondition ref="A17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0"/>
  <sheetViews>
    <sheetView topLeftCell="A46" workbookViewId="0">
      <selection activeCell="J58" sqref="J58"/>
    </sheetView>
  </sheetViews>
  <sheetFormatPr defaultColWidth="9.109375" defaultRowHeight="24" customHeight="1" x14ac:dyDescent="0.25"/>
  <cols>
    <col min="1" max="1" width="13.88671875" style="3" customWidth="1"/>
    <col min="2" max="2" width="30" style="1" bestFit="1" customWidth="1"/>
    <col min="3" max="3" width="10.109375" style="1" customWidth="1"/>
    <col min="4" max="5" width="15.44140625" style="2" customWidth="1"/>
    <col min="6" max="6" width="15.44140625" style="1" customWidth="1"/>
    <col min="7" max="16384" width="9.109375" style="1"/>
  </cols>
  <sheetData>
    <row r="1" spans="1:6" ht="24" customHeight="1" x14ac:dyDescent="0.25">
      <c r="A1" s="9" t="s">
        <v>15</v>
      </c>
      <c r="D1" s="2">
        <f>SUBTOTAL(9,D3:D160)</f>
        <v>17620</v>
      </c>
      <c r="E1" s="2">
        <f>SUBTOTAL(9,E3:E160)</f>
        <v>17620</v>
      </c>
      <c r="F1" s="4">
        <f>D1-E1</f>
        <v>0</v>
      </c>
    </row>
    <row r="2" spans="1:6" s="6" customFormat="1" ht="24" customHeight="1" x14ac:dyDescent="0.25">
      <c r="A2" s="7" t="s">
        <v>4</v>
      </c>
      <c r="B2" s="6" t="s">
        <v>3</v>
      </c>
      <c r="C2" s="7" t="s">
        <v>38</v>
      </c>
      <c r="D2" s="8" t="s">
        <v>2</v>
      </c>
      <c r="E2" s="8" t="s">
        <v>1</v>
      </c>
      <c r="F2" s="7" t="s">
        <v>0</v>
      </c>
    </row>
    <row r="3" spans="1:6" ht="24" customHeight="1" x14ac:dyDescent="0.25">
      <c r="A3" s="5">
        <v>42490</v>
      </c>
      <c r="B3" s="1" t="s">
        <v>14</v>
      </c>
      <c r="D3" s="2">
        <v>7620</v>
      </c>
      <c r="F3" s="4">
        <f>D3-E3</f>
        <v>7620</v>
      </c>
    </row>
    <row r="4" spans="1:6" ht="24" customHeight="1" x14ac:dyDescent="0.25">
      <c r="A4" s="5">
        <v>42493</v>
      </c>
      <c r="B4" s="1" t="s">
        <v>9</v>
      </c>
      <c r="E4" s="2">
        <v>550</v>
      </c>
      <c r="F4" s="4">
        <f t="shared" ref="F4:F67" si="0">F3+D4-E4</f>
        <v>7070</v>
      </c>
    </row>
    <row r="5" spans="1:6" ht="24" customHeight="1" x14ac:dyDescent="0.25">
      <c r="A5" s="5">
        <v>42493</v>
      </c>
      <c r="B5" s="10" t="s">
        <v>12</v>
      </c>
      <c r="C5" s="10"/>
      <c r="E5" s="2">
        <v>300</v>
      </c>
      <c r="F5" s="4">
        <f t="shared" si="0"/>
        <v>6770</v>
      </c>
    </row>
    <row r="6" spans="1:6" ht="24" customHeight="1" x14ac:dyDescent="0.25">
      <c r="A6" s="5">
        <v>42493</v>
      </c>
      <c r="B6" s="1" t="s">
        <v>11</v>
      </c>
      <c r="E6" s="2">
        <v>300</v>
      </c>
      <c r="F6" s="4">
        <f t="shared" si="0"/>
        <v>6470</v>
      </c>
    </row>
    <row r="7" spans="1:6" ht="24" customHeight="1" x14ac:dyDescent="0.25">
      <c r="A7" s="5">
        <v>42494</v>
      </c>
      <c r="B7" s="1" t="s">
        <v>6</v>
      </c>
      <c r="E7" s="2">
        <v>400</v>
      </c>
      <c r="F7" s="4">
        <f t="shared" si="0"/>
        <v>6070</v>
      </c>
    </row>
    <row r="8" spans="1:6" ht="24" customHeight="1" x14ac:dyDescent="0.25">
      <c r="A8" s="5">
        <v>42494</v>
      </c>
      <c r="B8" s="1" t="s">
        <v>12</v>
      </c>
      <c r="E8" s="2">
        <v>320</v>
      </c>
      <c r="F8" s="4">
        <f t="shared" si="0"/>
        <v>5750</v>
      </c>
    </row>
    <row r="9" spans="1:6" ht="24" customHeight="1" x14ac:dyDescent="0.25">
      <c r="A9" s="5">
        <v>42495</v>
      </c>
      <c r="B9" s="1" t="s">
        <v>11</v>
      </c>
      <c r="E9" s="2">
        <v>300</v>
      </c>
      <c r="F9" s="4">
        <f t="shared" si="0"/>
        <v>5450</v>
      </c>
    </row>
    <row r="10" spans="1:6" ht="24" customHeight="1" x14ac:dyDescent="0.25">
      <c r="A10" s="5">
        <v>42495</v>
      </c>
      <c r="B10" s="1" t="s">
        <v>11</v>
      </c>
      <c r="E10" s="2">
        <v>250</v>
      </c>
      <c r="F10" s="4">
        <f t="shared" si="0"/>
        <v>5200</v>
      </c>
    </row>
    <row r="11" spans="1:6" ht="24" customHeight="1" x14ac:dyDescent="0.25">
      <c r="A11" s="5">
        <v>42496</v>
      </c>
      <c r="B11" s="1" t="s">
        <v>11</v>
      </c>
      <c r="C11" s="1" t="s">
        <v>13</v>
      </c>
      <c r="E11" s="2">
        <v>500</v>
      </c>
      <c r="F11" s="4">
        <f t="shared" si="0"/>
        <v>4700</v>
      </c>
    </row>
    <row r="12" spans="1:6" ht="24" customHeight="1" x14ac:dyDescent="0.25">
      <c r="A12" s="5">
        <v>42496</v>
      </c>
      <c r="B12" s="1" t="s">
        <v>9</v>
      </c>
      <c r="C12" s="1" t="s">
        <v>10</v>
      </c>
      <c r="E12" s="2">
        <v>500</v>
      </c>
      <c r="F12" s="4">
        <f t="shared" si="0"/>
        <v>4200</v>
      </c>
    </row>
    <row r="13" spans="1:6" ht="24" customHeight="1" x14ac:dyDescent="0.25">
      <c r="A13" s="5">
        <v>42496</v>
      </c>
      <c r="B13" s="1" t="s">
        <v>6</v>
      </c>
      <c r="E13" s="2">
        <v>350</v>
      </c>
      <c r="F13" s="4">
        <f t="shared" si="0"/>
        <v>3850</v>
      </c>
    </row>
    <row r="14" spans="1:6" ht="24" customHeight="1" x14ac:dyDescent="0.25">
      <c r="A14" s="5">
        <v>42497</v>
      </c>
      <c r="B14" s="1" t="s">
        <v>11</v>
      </c>
      <c r="C14" s="1" t="s">
        <v>13</v>
      </c>
      <c r="E14" s="2">
        <v>200</v>
      </c>
      <c r="F14" s="4">
        <f t="shared" si="0"/>
        <v>3650</v>
      </c>
    </row>
    <row r="15" spans="1:6" ht="24" customHeight="1" x14ac:dyDescent="0.25">
      <c r="A15" s="5">
        <v>42499</v>
      </c>
      <c r="B15" s="1" t="s">
        <v>11</v>
      </c>
      <c r="C15" s="1" t="s">
        <v>13</v>
      </c>
      <c r="E15" s="2">
        <v>500</v>
      </c>
      <c r="F15" s="4">
        <f t="shared" si="0"/>
        <v>3150</v>
      </c>
    </row>
    <row r="16" spans="1:6" ht="24" customHeight="1" x14ac:dyDescent="0.25">
      <c r="A16" s="5">
        <v>42499</v>
      </c>
      <c r="B16" s="1" t="s">
        <v>12</v>
      </c>
      <c r="E16" s="2">
        <v>300</v>
      </c>
      <c r="F16" s="4">
        <f t="shared" si="0"/>
        <v>2850</v>
      </c>
    </row>
    <row r="17" spans="1:6" ht="24" customHeight="1" x14ac:dyDescent="0.25">
      <c r="A17" s="5">
        <v>42499</v>
      </c>
      <c r="B17" s="1" t="s">
        <v>9</v>
      </c>
      <c r="E17" s="2">
        <v>300</v>
      </c>
      <c r="F17" s="4">
        <f t="shared" si="0"/>
        <v>2550</v>
      </c>
    </row>
    <row r="18" spans="1:6" ht="24" customHeight="1" x14ac:dyDescent="0.25">
      <c r="A18" s="5">
        <v>42499</v>
      </c>
      <c r="B18" s="1" t="s">
        <v>6</v>
      </c>
      <c r="E18" s="2">
        <v>300</v>
      </c>
      <c r="F18" s="4">
        <f t="shared" si="0"/>
        <v>2250</v>
      </c>
    </row>
    <row r="19" spans="1:6" ht="24" customHeight="1" x14ac:dyDescent="0.25">
      <c r="A19" s="5">
        <v>42500</v>
      </c>
      <c r="B19" s="1" t="s">
        <v>12</v>
      </c>
      <c r="E19" s="2">
        <v>300</v>
      </c>
      <c r="F19" s="4">
        <f t="shared" si="0"/>
        <v>1950</v>
      </c>
    </row>
    <row r="20" spans="1:6" ht="24" customHeight="1" x14ac:dyDescent="0.25">
      <c r="A20" s="5">
        <v>42500</v>
      </c>
      <c r="B20" s="1" t="s">
        <v>9</v>
      </c>
      <c r="E20" s="2">
        <v>300</v>
      </c>
      <c r="F20" s="4">
        <f t="shared" si="0"/>
        <v>1650</v>
      </c>
    </row>
    <row r="21" spans="1:6" ht="24" customHeight="1" x14ac:dyDescent="0.25">
      <c r="A21" s="5">
        <v>42500</v>
      </c>
      <c r="B21" s="1" t="s">
        <v>6</v>
      </c>
      <c r="E21" s="2">
        <v>200</v>
      </c>
      <c r="F21" s="4">
        <f t="shared" si="0"/>
        <v>1450</v>
      </c>
    </row>
    <row r="22" spans="1:6" ht="24" customHeight="1" x14ac:dyDescent="0.25">
      <c r="A22" s="5">
        <v>42501</v>
      </c>
      <c r="B22" s="1" t="s">
        <v>9</v>
      </c>
      <c r="E22" s="2">
        <v>100</v>
      </c>
      <c r="F22" s="4">
        <f t="shared" si="0"/>
        <v>1350</v>
      </c>
    </row>
    <row r="23" spans="1:6" ht="24" customHeight="1" x14ac:dyDescent="0.25">
      <c r="A23" s="5">
        <v>42502</v>
      </c>
      <c r="B23" s="1" t="s">
        <v>11</v>
      </c>
      <c r="E23" s="2">
        <v>120</v>
      </c>
      <c r="F23" s="4">
        <f t="shared" si="0"/>
        <v>1230</v>
      </c>
    </row>
    <row r="24" spans="1:6" ht="24" customHeight="1" x14ac:dyDescent="0.25">
      <c r="A24" s="5">
        <v>42506</v>
      </c>
      <c r="B24" s="1" t="s">
        <v>6</v>
      </c>
      <c r="E24" s="2">
        <v>50</v>
      </c>
      <c r="F24" s="4">
        <f t="shared" si="0"/>
        <v>1180</v>
      </c>
    </row>
    <row r="25" spans="1:6" ht="24" customHeight="1" x14ac:dyDescent="0.25">
      <c r="A25" s="5">
        <v>42506</v>
      </c>
      <c r="B25" s="1" t="s">
        <v>6</v>
      </c>
      <c r="C25" s="1" t="s">
        <v>10</v>
      </c>
      <c r="E25" s="2">
        <v>1500</v>
      </c>
      <c r="F25" s="4">
        <f t="shared" si="0"/>
        <v>-320</v>
      </c>
    </row>
    <row r="26" spans="1:6" ht="24" customHeight="1" x14ac:dyDescent="0.25">
      <c r="A26" s="5">
        <v>42506</v>
      </c>
      <c r="B26" s="1" t="s">
        <v>9</v>
      </c>
      <c r="E26" s="2">
        <v>50</v>
      </c>
      <c r="F26" s="4">
        <f t="shared" si="0"/>
        <v>-370</v>
      </c>
    </row>
    <row r="27" spans="1:6" ht="24" customHeight="1" x14ac:dyDescent="0.25">
      <c r="A27" s="5">
        <v>42506</v>
      </c>
      <c r="B27" s="1" t="s">
        <v>9</v>
      </c>
      <c r="C27" s="1" t="s">
        <v>10</v>
      </c>
      <c r="E27" s="2">
        <v>500</v>
      </c>
      <c r="F27" s="4">
        <f t="shared" si="0"/>
        <v>-870</v>
      </c>
    </row>
    <row r="28" spans="1:6" ht="24" customHeight="1" x14ac:dyDescent="0.25">
      <c r="A28" s="5">
        <v>42507</v>
      </c>
      <c r="B28" s="1" t="s">
        <v>9</v>
      </c>
      <c r="E28" s="2">
        <v>300</v>
      </c>
      <c r="F28" s="4">
        <f t="shared" si="0"/>
        <v>-1170</v>
      </c>
    </row>
    <row r="29" spans="1:6" ht="24" customHeight="1" x14ac:dyDescent="0.25">
      <c r="A29" s="5">
        <v>42507</v>
      </c>
      <c r="B29" s="1" t="s">
        <v>6</v>
      </c>
      <c r="E29" s="2">
        <v>300</v>
      </c>
      <c r="F29" s="4">
        <f t="shared" si="0"/>
        <v>-1470</v>
      </c>
    </row>
    <row r="30" spans="1:6" ht="24" customHeight="1" x14ac:dyDescent="0.25">
      <c r="A30" s="5">
        <v>42508</v>
      </c>
      <c r="B30" s="1" t="s">
        <v>9</v>
      </c>
      <c r="E30" s="2">
        <v>150</v>
      </c>
      <c r="F30" s="4">
        <f t="shared" si="0"/>
        <v>-1620</v>
      </c>
    </row>
    <row r="31" spans="1:6" ht="24" customHeight="1" x14ac:dyDescent="0.25">
      <c r="A31" s="5">
        <v>42509</v>
      </c>
      <c r="B31" s="1" t="s">
        <v>8</v>
      </c>
      <c r="E31" s="2">
        <v>100</v>
      </c>
      <c r="F31" s="4">
        <f t="shared" si="0"/>
        <v>-1720</v>
      </c>
    </row>
    <row r="32" spans="1:6" ht="24" customHeight="1" x14ac:dyDescent="0.25">
      <c r="A32" s="5">
        <v>42509</v>
      </c>
      <c r="B32" s="1" t="s">
        <v>7</v>
      </c>
      <c r="D32" s="2">
        <v>5000</v>
      </c>
      <c r="F32" s="4">
        <f t="shared" si="0"/>
        <v>3280</v>
      </c>
    </row>
    <row r="33" spans="1:6" ht="24" customHeight="1" x14ac:dyDescent="0.25">
      <c r="A33" s="5">
        <v>42513</v>
      </c>
      <c r="B33" s="1" t="s">
        <v>6</v>
      </c>
      <c r="C33" s="1" t="s">
        <v>5</v>
      </c>
      <c r="E33" s="2">
        <v>50</v>
      </c>
      <c r="F33" s="4">
        <f t="shared" si="0"/>
        <v>3230</v>
      </c>
    </row>
    <row r="34" spans="1:6" ht="24" customHeight="1" x14ac:dyDescent="0.25">
      <c r="A34" s="5">
        <v>42513</v>
      </c>
      <c r="B34" s="1" t="s">
        <v>8</v>
      </c>
      <c r="E34" s="2">
        <v>300</v>
      </c>
      <c r="F34" s="4">
        <f t="shared" si="0"/>
        <v>2930</v>
      </c>
    </row>
    <row r="35" spans="1:6" ht="24" customHeight="1" x14ac:dyDescent="0.25">
      <c r="A35" s="5">
        <v>42516</v>
      </c>
      <c r="B35" s="1" t="s">
        <v>8</v>
      </c>
      <c r="E35" s="2">
        <v>300</v>
      </c>
      <c r="F35" s="4">
        <f t="shared" si="0"/>
        <v>2630</v>
      </c>
    </row>
    <row r="36" spans="1:6" ht="24" customHeight="1" x14ac:dyDescent="0.25">
      <c r="A36" s="5">
        <v>42521</v>
      </c>
      <c r="B36" s="1" t="s">
        <v>8</v>
      </c>
      <c r="C36" s="1" t="s">
        <v>37</v>
      </c>
      <c r="E36" s="2">
        <v>350</v>
      </c>
      <c r="F36" s="4">
        <f t="shared" si="0"/>
        <v>2280</v>
      </c>
    </row>
    <row r="37" spans="1:6" ht="24" customHeight="1" x14ac:dyDescent="0.25">
      <c r="A37" s="5">
        <v>42527</v>
      </c>
      <c r="B37" s="1" t="s">
        <v>8</v>
      </c>
      <c r="E37" s="2">
        <v>300</v>
      </c>
      <c r="F37" s="4">
        <f t="shared" si="0"/>
        <v>1980</v>
      </c>
    </row>
    <row r="38" spans="1:6" ht="24" customHeight="1" x14ac:dyDescent="0.25">
      <c r="A38" s="5">
        <v>42530</v>
      </c>
      <c r="B38" s="1" t="s">
        <v>8</v>
      </c>
      <c r="E38" s="2">
        <v>300</v>
      </c>
      <c r="F38" s="4">
        <f t="shared" si="0"/>
        <v>1680</v>
      </c>
    </row>
    <row r="39" spans="1:6" ht="24" customHeight="1" x14ac:dyDescent="0.25">
      <c r="A39" s="5">
        <v>42536</v>
      </c>
      <c r="B39" s="1" t="s">
        <v>8</v>
      </c>
      <c r="E39" s="2">
        <v>300</v>
      </c>
      <c r="F39" s="4">
        <f t="shared" si="0"/>
        <v>1380</v>
      </c>
    </row>
    <row r="40" spans="1:6" ht="24" customHeight="1" x14ac:dyDescent="0.25">
      <c r="A40" s="5">
        <v>42537</v>
      </c>
      <c r="B40" s="1" t="s">
        <v>8</v>
      </c>
      <c r="E40" s="2">
        <v>250</v>
      </c>
      <c r="F40" s="4">
        <f t="shared" si="0"/>
        <v>1130</v>
      </c>
    </row>
    <row r="41" spans="1:6" ht="24" customHeight="1" x14ac:dyDescent="0.25">
      <c r="A41" s="5">
        <v>42540</v>
      </c>
      <c r="B41" s="1" t="s">
        <v>8</v>
      </c>
      <c r="E41" s="2">
        <v>250</v>
      </c>
      <c r="F41" s="4">
        <f t="shared" si="0"/>
        <v>880</v>
      </c>
    </row>
    <row r="42" spans="1:6" ht="24" customHeight="1" x14ac:dyDescent="0.25">
      <c r="A42" s="5">
        <v>42541</v>
      </c>
      <c r="B42" s="1" t="s">
        <v>8</v>
      </c>
      <c r="E42" s="2">
        <v>250</v>
      </c>
      <c r="F42" s="4">
        <f t="shared" si="0"/>
        <v>630</v>
      </c>
    </row>
    <row r="43" spans="1:6" ht="24" customHeight="1" x14ac:dyDescent="0.25">
      <c r="A43" s="5">
        <v>42542</v>
      </c>
      <c r="B43" s="1" t="s">
        <v>8</v>
      </c>
      <c r="E43" s="2">
        <v>250</v>
      </c>
      <c r="F43" s="4">
        <f t="shared" si="0"/>
        <v>380</v>
      </c>
    </row>
    <row r="44" spans="1:6" ht="24" customHeight="1" x14ac:dyDescent="0.25">
      <c r="A44" s="5">
        <v>42542</v>
      </c>
      <c r="B44" s="1" t="s">
        <v>55</v>
      </c>
      <c r="D44" s="2">
        <v>3000</v>
      </c>
      <c r="F44" s="4">
        <f t="shared" si="0"/>
        <v>3380</v>
      </c>
    </row>
    <row r="45" spans="1:6" ht="24" customHeight="1" x14ac:dyDescent="0.25">
      <c r="A45" s="5">
        <v>42548</v>
      </c>
      <c r="B45" s="1" t="s">
        <v>8</v>
      </c>
      <c r="E45" s="2">
        <v>300</v>
      </c>
      <c r="F45" s="4">
        <f t="shared" si="0"/>
        <v>3080</v>
      </c>
    </row>
    <row r="46" spans="1:6" s="24" customFormat="1" ht="24" customHeight="1" thickBot="1" x14ac:dyDescent="0.3">
      <c r="A46" s="19">
        <v>42550</v>
      </c>
      <c r="B46" s="24" t="s">
        <v>8</v>
      </c>
      <c r="D46" s="21"/>
      <c r="E46" s="21">
        <v>300</v>
      </c>
      <c r="F46" s="22">
        <f t="shared" si="0"/>
        <v>2780</v>
      </c>
    </row>
    <row r="47" spans="1:6" ht="24" customHeight="1" x14ac:dyDescent="0.25">
      <c r="A47" s="5">
        <v>42554</v>
      </c>
      <c r="B47" s="1" t="s">
        <v>57</v>
      </c>
      <c r="E47" s="25">
        <v>500</v>
      </c>
      <c r="F47" s="4">
        <f t="shared" si="0"/>
        <v>2280</v>
      </c>
    </row>
    <row r="48" spans="1:6" ht="24" customHeight="1" x14ac:dyDescent="0.25">
      <c r="A48" s="5">
        <v>42554</v>
      </c>
      <c r="B48" s="1" t="s">
        <v>58</v>
      </c>
      <c r="E48" s="25">
        <v>500</v>
      </c>
      <c r="F48" s="4">
        <f t="shared" si="0"/>
        <v>1780</v>
      </c>
    </row>
    <row r="49" spans="1:6" ht="24" customHeight="1" x14ac:dyDescent="0.25">
      <c r="A49" s="5">
        <v>42554</v>
      </c>
      <c r="B49" s="1" t="s">
        <v>59</v>
      </c>
      <c r="E49" s="25">
        <v>467</v>
      </c>
      <c r="F49" s="4">
        <f t="shared" si="0"/>
        <v>1313</v>
      </c>
    </row>
    <row r="50" spans="1:6" ht="24" customHeight="1" x14ac:dyDescent="0.25">
      <c r="A50" s="5">
        <v>42562</v>
      </c>
      <c r="B50" s="1" t="s">
        <v>8</v>
      </c>
      <c r="E50" s="2">
        <v>550</v>
      </c>
      <c r="F50" s="4">
        <f t="shared" si="0"/>
        <v>763</v>
      </c>
    </row>
    <row r="51" spans="1:6" ht="24" customHeight="1" x14ac:dyDescent="0.25">
      <c r="A51" s="5">
        <v>42565</v>
      </c>
      <c r="B51" s="1" t="s">
        <v>8</v>
      </c>
      <c r="E51" s="2">
        <v>350</v>
      </c>
      <c r="F51" s="4">
        <f t="shared" si="0"/>
        <v>413</v>
      </c>
    </row>
    <row r="52" spans="1:6" ht="24" customHeight="1" x14ac:dyDescent="0.25">
      <c r="A52" s="5">
        <v>42565</v>
      </c>
      <c r="B52" s="1" t="s">
        <v>61</v>
      </c>
      <c r="D52" s="2">
        <v>2000</v>
      </c>
      <c r="F52" s="4">
        <f t="shared" si="0"/>
        <v>2413</v>
      </c>
    </row>
    <row r="53" spans="1:6" ht="24" customHeight="1" x14ac:dyDescent="0.25">
      <c r="A53" s="5">
        <v>42570</v>
      </c>
      <c r="B53" s="1" t="s">
        <v>8</v>
      </c>
      <c r="E53" s="2">
        <v>350</v>
      </c>
      <c r="F53" s="4">
        <f t="shared" si="0"/>
        <v>2063</v>
      </c>
    </row>
    <row r="54" spans="1:6" ht="24" customHeight="1" x14ac:dyDescent="0.25">
      <c r="A54" s="5">
        <v>42571</v>
      </c>
      <c r="B54" s="1" t="s">
        <v>8</v>
      </c>
      <c r="E54" s="2">
        <v>50</v>
      </c>
      <c r="F54" s="4">
        <f t="shared" si="0"/>
        <v>2013</v>
      </c>
    </row>
    <row r="55" spans="1:6" ht="24" customHeight="1" x14ac:dyDescent="0.25">
      <c r="A55" s="5">
        <v>42572</v>
      </c>
      <c r="B55" s="1" t="s">
        <v>8</v>
      </c>
      <c r="C55" s="1" t="s">
        <v>10</v>
      </c>
      <c r="E55" s="2">
        <v>1000</v>
      </c>
      <c r="F55" s="4">
        <f t="shared" si="0"/>
        <v>1013</v>
      </c>
    </row>
    <row r="56" spans="1:6" ht="24" customHeight="1" x14ac:dyDescent="0.25">
      <c r="A56" s="5">
        <v>42572</v>
      </c>
      <c r="B56" s="1" t="s">
        <v>8</v>
      </c>
      <c r="E56" s="2">
        <v>400</v>
      </c>
      <c r="F56" s="4">
        <f t="shared" si="0"/>
        <v>613</v>
      </c>
    </row>
    <row r="57" spans="1:6" ht="24" customHeight="1" x14ac:dyDescent="0.25">
      <c r="A57" s="5">
        <v>42582</v>
      </c>
      <c r="B57" s="1" t="s">
        <v>66</v>
      </c>
      <c r="E57" s="2">
        <v>150</v>
      </c>
      <c r="F57" s="4">
        <f t="shared" si="0"/>
        <v>463</v>
      </c>
    </row>
    <row r="58" spans="1:6" ht="24" customHeight="1" x14ac:dyDescent="0.25">
      <c r="A58" s="5">
        <v>42551</v>
      </c>
      <c r="B58" s="1" t="s">
        <v>66</v>
      </c>
      <c r="E58" s="2">
        <v>150</v>
      </c>
      <c r="F58" s="4">
        <f t="shared" si="0"/>
        <v>313</v>
      </c>
    </row>
    <row r="59" spans="1:6" ht="24" customHeight="1" x14ac:dyDescent="0.25">
      <c r="A59" s="5">
        <v>42551</v>
      </c>
      <c r="B59" s="1" t="s">
        <v>67</v>
      </c>
      <c r="E59" s="2">
        <v>100</v>
      </c>
      <c r="F59" s="4">
        <f t="shared" si="0"/>
        <v>213</v>
      </c>
    </row>
    <row r="60" spans="1:6" ht="24" customHeight="1" x14ac:dyDescent="0.25">
      <c r="A60" s="5">
        <v>42582</v>
      </c>
      <c r="B60" s="1" t="s">
        <v>68</v>
      </c>
      <c r="E60" s="2">
        <v>213</v>
      </c>
      <c r="F60" s="4">
        <f t="shared" si="0"/>
        <v>0</v>
      </c>
    </row>
    <row r="61" spans="1:6" ht="24" customHeight="1" x14ac:dyDescent="0.25">
      <c r="F61" s="4">
        <f t="shared" si="0"/>
        <v>0</v>
      </c>
    </row>
    <row r="62" spans="1:6" ht="24" customHeight="1" x14ac:dyDescent="0.25">
      <c r="F62" s="4">
        <f t="shared" si="0"/>
        <v>0</v>
      </c>
    </row>
    <row r="63" spans="1:6" ht="24" customHeight="1" x14ac:dyDescent="0.25">
      <c r="F63" s="4">
        <f t="shared" si="0"/>
        <v>0</v>
      </c>
    </row>
    <row r="64" spans="1:6" ht="24" customHeight="1" x14ac:dyDescent="0.25">
      <c r="F64" s="4">
        <f t="shared" si="0"/>
        <v>0</v>
      </c>
    </row>
    <row r="65" spans="6:6" ht="24" customHeight="1" x14ac:dyDescent="0.25">
      <c r="F65" s="4">
        <f t="shared" si="0"/>
        <v>0</v>
      </c>
    </row>
    <row r="66" spans="6:6" ht="24" customHeight="1" x14ac:dyDescent="0.25">
      <c r="F66" s="4">
        <f t="shared" si="0"/>
        <v>0</v>
      </c>
    </row>
    <row r="67" spans="6:6" ht="24" customHeight="1" x14ac:dyDescent="0.25">
      <c r="F67" s="4">
        <f t="shared" si="0"/>
        <v>0</v>
      </c>
    </row>
    <row r="68" spans="6:6" ht="24" customHeight="1" x14ac:dyDescent="0.25">
      <c r="F68" s="4">
        <f t="shared" ref="F68:F100" si="1">F67+D68-E68</f>
        <v>0</v>
      </c>
    </row>
    <row r="69" spans="6:6" ht="24" customHeight="1" x14ac:dyDescent="0.25">
      <c r="F69" s="4">
        <f t="shared" si="1"/>
        <v>0</v>
      </c>
    </row>
    <row r="70" spans="6:6" ht="24" customHeight="1" x14ac:dyDescent="0.25">
      <c r="F70" s="4">
        <f t="shared" si="1"/>
        <v>0</v>
      </c>
    </row>
    <row r="71" spans="6:6" ht="24" customHeight="1" x14ac:dyDescent="0.25">
      <c r="F71" s="4">
        <f t="shared" si="1"/>
        <v>0</v>
      </c>
    </row>
    <row r="72" spans="6:6" ht="24" customHeight="1" x14ac:dyDescent="0.25">
      <c r="F72" s="4">
        <f t="shared" si="1"/>
        <v>0</v>
      </c>
    </row>
    <row r="73" spans="6:6" ht="24" customHeight="1" x14ac:dyDescent="0.25">
      <c r="F73" s="4">
        <f t="shared" si="1"/>
        <v>0</v>
      </c>
    </row>
    <row r="74" spans="6:6" ht="24" customHeight="1" x14ac:dyDescent="0.25">
      <c r="F74" s="4">
        <f t="shared" si="1"/>
        <v>0</v>
      </c>
    </row>
    <row r="75" spans="6:6" ht="24" customHeight="1" x14ac:dyDescent="0.25">
      <c r="F75" s="4">
        <f t="shared" si="1"/>
        <v>0</v>
      </c>
    </row>
    <row r="76" spans="6:6" ht="24" customHeight="1" x14ac:dyDescent="0.25">
      <c r="F76" s="4">
        <f t="shared" si="1"/>
        <v>0</v>
      </c>
    </row>
    <row r="77" spans="6:6" ht="24" customHeight="1" x14ac:dyDescent="0.25">
      <c r="F77" s="4">
        <f t="shared" si="1"/>
        <v>0</v>
      </c>
    </row>
    <row r="78" spans="6:6" ht="24" customHeight="1" x14ac:dyDescent="0.25">
      <c r="F78" s="4">
        <f t="shared" si="1"/>
        <v>0</v>
      </c>
    </row>
    <row r="79" spans="6:6" ht="24" customHeight="1" x14ac:dyDescent="0.25">
      <c r="F79" s="4">
        <f t="shared" si="1"/>
        <v>0</v>
      </c>
    </row>
    <row r="80" spans="6:6" ht="24" customHeight="1" x14ac:dyDescent="0.25">
      <c r="F80" s="4">
        <f t="shared" si="1"/>
        <v>0</v>
      </c>
    </row>
    <row r="81" spans="6:6" ht="24" customHeight="1" x14ac:dyDescent="0.25">
      <c r="F81" s="4">
        <f t="shared" si="1"/>
        <v>0</v>
      </c>
    </row>
    <row r="82" spans="6:6" ht="24" customHeight="1" x14ac:dyDescent="0.25">
      <c r="F82" s="4">
        <f t="shared" si="1"/>
        <v>0</v>
      </c>
    </row>
    <row r="83" spans="6:6" ht="24" customHeight="1" x14ac:dyDescent="0.25">
      <c r="F83" s="4">
        <f t="shared" si="1"/>
        <v>0</v>
      </c>
    </row>
    <row r="84" spans="6:6" ht="24" customHeight="1" x14ac:dyDescent="0.25">
      <c r="F84" s="4">
        <f t="shared" si="1"/>
        <v>0</v>
      </c>
    </row>
    <row r="85" spans="6:6" ht="24" customHeight="1" x14ac:dyDescent="0.25">
      <c r="F85" s="4">
        <f t="shared" si="1"/>
        <v>0</v>
      </c>
    </row>
    <row r="86" spans="6:6" ht="24" customHeight="1" x14ac:dyDescent="0.25">
      <c r="F86" s="4">
        <f t="shared" si="1"/>
        <v>0</v>
      </c>
    </row>
    <row r="87" spans="6:6" ht="24" customHeight="1" x14ac:dyDescent="0.25">
      <c r="F87" s="4">
        <f t="shared" si="1"/>
        <v>0</v>
      </c>
    </row>
    <row r="88" spans="6:6" ht="24" customHeight="1" x14ac:dyDescent="0.25">
      <c r="F88" s="4">
        <f t="shared" si="1"/>
        <v>0</v>
      </c>
    </row>
    <row r="89" spans="6:6" ht="24" customHeight="1" x14ac:dyDescent="0.25">
      <c r="F89" s="4">
        <f t="shared" si="1"/>
        <v>0</v>
      </c>
    </row>
    <row r="90" spans="6:6" ht="24" customHeight="1" x14ac:dyDescent="0.25">
      <c r="F90" s="4">
        <f t="shared" si="1"/>
        <v>0</v>
      </c>
    </row>
    <row r="91" spans="6:6" ht="24" customHeight="1" x14ac:dyDescent="0.25">
      <c r="F91" s="4">
        <f t="shared" si="1"/>
        <v>0</v>
      </c>
    </row>
    <row r="92" spans="6:6" ht="24" customHeight="1" x14ac:dyDescent="0.25">
      <c r="F92" s="4">
        <f t="shared" si="1"/>
        <v>0</v>
      </c>
    </row>
    <row r="93" spans="6:6" ht="24" customHeight="1" x14ac:dyDescent="0.25">
      <c r="F93" s="4">
        <f t="shared" si="1"/>
        <v>0</v>
      </c>
    </row>
    <row r="94" spans="6:6" ht="24" customHeight="1" x14ac:dyDescent="0.25">
      <c r="F94" s="4">
        <f t="shared" si="1"/>
        <v>0</v>
      </c>
    </row>
    <row r="95" spans="6:6" ht="24" customHeight="1" x14ac:dyDescent="0.25">
      <c r="F95" s="4">
        <f t="shared" si="1"/>
        <v>0</v>
      </c>
    </row>
    <row r="96" spans="6:6" ht="24" customHeight="1" x14ac:dyDescent="0.25">
      <c r="F96" s="4">
        <f t="shared" si="1"/>
        <v>0</v>
      </c>
    </row>
    <row r="97" spans="6:6" ht="24" customHeight="1" x14ac:dyDescent="0.25">
      <c r="F97" s="4">
        <f t="shared" si="1"/>
        <v>0</v>
      </c>
    </row>
    <row r="98" spans="6:6" ht="24" customHeight="1" x14ac:dyDescent="0.25">
      <c r="F98" s="4">
        <f t="shared" si="1"/>
        <v>0</v>
      </c>
    </row>
    <row r="99" spans="6:6" ht="24" customHeight="1" x14ac:dyDescent="0.25">
      <c r="F99" s="4">
        <f t="shared" si="1"/>
        <v>0</v>
      </c>
    </row>
    <row r="100" spans="6:6" ht="24" customHeight="1" x14ac:dyDescent="0.25">
      <c r="F100" s="4">
        <f t="shared" si="1"/>
        <v>0</v>
      </c>
    </row>
  </sheetData>
  <autoFilter ref="A2:F100" xr:uid="{00000000-0009-0000-0000-000004000000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8"/>
  <sheetViews>
    <sheetView workbookViewId="0">
      <pane ySplit="2" topLeftCell="A73" activePane="bottomLeft" state="frozen"/>
      <selection pane="bottomLeft" activeCell="D73" sqref="D73"/>
    </sheetView>
  </sheetViews>
  <sheetFormatPr defaultColWidth="9.109375" defaultRowHeight="24" customHeight="1" x14ac:dyDescent="0.25"/>
  <cols>
    <col min="1" max="1" width="6.6640625" style="3" customWidth="1"/>
    <col min="2" max="2" width="7.6640625" style="3" bestFit="1" customWidth="1"/>
    <col min="3" max="3" width="9.88671875" style="3" customWidth="1"/>
    <col min="4" max="4" width="30.33203125" style="1" customWidth="1"/>
    <col min="5" max="5" width="21.88671875" style="1" customWidth="1"/>
    <col min="6" max="6" width="14.109375" style="1" customWidth="1"/>
    <col min="7" max="7" width="15.44140625" style="2" customWidth="1"/>
    <col min="8" max="8" width="14.109375" style="2" customWidth="1"/>
    <col min="9" max="10" width="15.44140625" style="2" customWidth="1"/>
    <col min="11" max="11" width="14.5546875" style="42" customWidth="1"/>
    <col min="12" max="12" width="16.6640625" style="1" customWidth="1"/>
    <col min="13" max="16384" width="9.109375" style="1"/>
  </cols>
  <sheetData>
    <row r="1" spans="1:11" ht="31.5" customHeight="1" x14ac:dyDescent="0.25">
      <c r="C1" s="9" t="s">
        <v>269</v>
      </c>
      <c r="F1" s="4">
        <f>G1+H1</f>
        <v>159660.97</v>
      </c>
      <c r="G1" s="2">
        <f>SUBTOTAL(9,G3:G381)</f>
        <v>141489.97</v>
      </c>
      <c r="H1" s="2">
        <f>SUBTOTAL(9,H3:H378)</f>
        <v>18171</v>
      </c>
      <c r="I1" s="2">
        <f>SUBTOTAL(9,I3:I378)</f>
        <v>0</v>
      </c>
      <c r="J1" s="2">
        <f>SUBTOTAL(9,J3:J378)</f>
        <v>0</v>
      </c>
      <c r="K1" s="41"/>
    </row>
    <row r="2" spans="1:11" s="45" customFormat="1" ht="41.25" customHeight="1" x14ac:dyDescent="0.25">
      <c r="A2" s="46" t="s">
        <v>266</v>
      </c>
      <c r="B2" s="46" t="s">
        <v>103</v>
      </c>
      <c r="C2" s="46" t="s">
        <v>4</v>
      </c>
      <c r="D2" s="45" t="s">
        <v>71</v>
      </c>
      <c r="E2" s="45" t="s">
        <v>203</v>
      </c>
      <c r="F2" s="47" t="s">
        <v>211</v>
      </c>
      <c r="G2" s="48" t="s">
        <v>210</v>
      </c>
      <c r="H2" s="48" t="s">
        <v>209</v>
      </c>
      <c r="I2" s="48" t="s">
        <v>300</v>
      </c>
      <c r="J2" s="48" t="s">
        <v>212</v>
      </c>
      <c r="K2" s="49" t="s">
        <v>70</v>
      </c>
    </row>
    <row r="3" spans="1:11" ht="24" customHeight="1" x14ac:dyDescent="0.25">
      <c r="A3" s="3">
        <v>2018</v>
      </c>
      <c r="B3" s="3" t="s">
        <v>267</v>
      </c>
      <c r="C3" s="5"/>
      <c r="D3" s="1" t="s">
        <v>86</v>
      </c>
      <c r="E3" s="1" t="s">
        <v>204</v>
      </c>
      <c r="F3" s="1" t="s">
        <v>99</v>
      </c>
      <c r="G3" s="2">
        <v>2037.25</v>
      </c>
      <c r="K3" s="42">
        <v>1075</v>
      </c>
    </row>
    <row r="4" spans="1:11" ht="24" customHeight="1" x14ac:dyDescent="0.25">
      <c r="A4" s="3">
        <v>2018</v>
      </c>
      <c r="B4" s="3" t="s">
        <v>267</v>
      </c>
      <c r="C4" s="5"/>
      <c r="D4" s="1" t="s">
        <v>86</v>
      </c>
      <c r="E4" s="1" t="s">
        <v>204</v>
      </c>
      <c r="F4" s="1" t="s">
        <v>99</v>
      </c>
      <c r="G4" s="2">
        <v>3183.25</v>
      </c>
      <c r="K4" s="42">
        <v>1075</v>
      </c>
    </row>
    <row r="5" spans="1:11" ht="24" customHeight="1" x14ac:dyDescent="0.25">
      <c r="A5" s="3">
        <v>2018</v>
      </c>
      <c r="B5" s="3" t="s">
        <v>267</v>
      </c>
      <c r="C5" s="5"/>
      <c r="D5" s="1" t="s">
        <v>86</v>
      </c>
      <c r="E5" s="1" t="s">
        <v>204</v>
      </c>
      <c r="F5" s="1" t="s">
        <v>99</v>
      </c>
      <c r="G5" s="2">
        <v>802.15</v>
      </c>
      <c r="K5" s="42">
        <v>1075</v>
      </c>
    </row>
    <row r="6" spans="1:11" ht="24" customHeight="1" x14ac:dyDescent="0.25">
      <c r="A6" s="3">
        <v>2018</v>
      </c>
      <c r="B6" s="3" t="s">
        <v>267</v>
      </c>
      <c r="C6" s="5"/>
      <c r="D6" s="1" t="s">
        <v>86</v>
      </c>
      <c r="E6" s="1" t="s">
        <v>204</v>
      </c>
      <c r="F6" s="1" t="s">
        <v>99</v>
      </c>
      <c r="G6" s="2">
        <v>1769.75</v>
      </c>
      <c r="K6" s="42">
        <v>1075</v>
      </c>
    </row>
    <row r="7" spans="1:11" ht="24" customHeight="1" x14ac:dyDescent="0.25">
      <c r="A7" s="3">
        <v>2018</v>
      </c>
      <c r="B7" s="3" t="s">
        <v>267</v>
      </c>
      <c r="D7" s="1" t="s">
        <v>86</v>
      </c>
      <c r="E7" s="1" t="s">
        <v>204</v>
      </c>
      <c r="F7" s="1" t="s">
        <v>99</v>
      </c>
      <c r="G7" s="26">
        <v>651.45000000000005</v>
      </c>
      <c r="H7" s="26"/>
      <c r="I7" s="26"/>
      <c r="J7" s="26"/>
      <c r="K7" s="42">
        <v>1075</v>
      </c>
    </row>
    <row r="8" spans="1:11" ht="24" customHeight="1" x14ac:dyDescent="0.25">
      <c r="A8" s="3">
        <v>2018</v>
      </c>
      <c r="B8" s="3" t="s">
        <v>267</v>
      </c>
      <c r="D8" s="1" t="s">
        <v>86</v>
      </c>
      <c r="E8" s="1" t="s">
        <v>204</v>
      </c>
      <c r="F8" s="1" t="s">
        <v>99</v>
      </c>
      <c r="G8" s="26">
        <v>1854.15</v>
      </c>
      <c r="H8" s="26"/>
      <c r="I8" s="26"/>
      <c r="J8" s="26"/>
      <c r="K8" s="42">
        <v>1075</v>
      </c>
    </row>
    <row r="9" spans="1:11" ht="24" customHeight="1" x14ac:dyDescent="0.25">
      <c r="A9" s="3">
        <v>2018</v>
      </c>
      <c r="B9" s="3" t="s">
        <v>267</v>
      </c>
      <c r="D9" s="1" t="s">
        <v>234</v>
      </c>
      <c r="E9" s="1" t="s">
        <v>233</v>
      </c>
      <c r="F9" s="1" t="s">
        <v>99</v>
      </c>
      <c r="G9" s="2">
        <v>2000</v>
      </c>
      <c r="K9" s="42">
        <v>1077</v>
      </c>
    </row>
    <row r="10" spans="1:11" ht="24" customHeight="1" x14ac:dyDescent="0.25">
      <c r="A10" s="3">
        <v>2018</v>
      </c>
      <c r="B10" s="3" t="s">
        <v>267</v>
      </c>
      <c r="D10" s="1" t="s">
        <v>298</v>
      </c>
      <c r="E10" s="1" t="s">
        <v>297</v>
      </c>
      <c r="F10" s="1" t="s">
        <v>99</v>
      </c>
      <c r="G10" s="2">
        <v>188.73</v>
      </c>
      <c r="K10" s="42">
        <v>1078</v>
      </c>
    </row>
    <row r="11" spans="1:11" ht="24" customHeight="1" x14ac:dyDescent="0.25">
      <c r="A11" s="3">
        <v>2018</v>
      </c>
      <c r="B11" s="3" t="s">
        <v>267</v>
      </c>
      <c r="D11" s="1" t="s">
        <v>85</v>
      </c>
      <c r="E11" s="1" t="s">
        <v>205</v>
      </c>
      <c r="F11" s="1" t="s">
        <v>99</v>
      </c>
      <c r="G11" s="2">
        <v>5000</v>
      </c>
      <c r="K11" s="42">
        <v>1081</v>
      </c>
    </row>
    <row r="12" spans="1:11" ht="24" customHeight="1" x14ac:dyDescent="0.25">
      <c r="A12" s="3">
        <v>2018</v>
      </c>
      <c r="B12" s="3" t="s">
        <v>267</v>
      </c>
      <c r="D12" s="1" t="s">
        <v>85</v>
      </c>
      <c r="E12" s="1" t="s">
        <v>205</v>
      </c>
      <c r="F12" s="1" t="s">
        <v>99</v>
      </c>
      <c r="G12" s="2">
        <v>3000</v>
      </c>
      <c r="K12" s="42">
        <v>1082</v>
      </c>
    </row>
    <row r="13" spans="1:11" ht="24" customHeight="1" x14ac:dyDescent="0.25">
      <c r="A13" s="3">
        <v>2018</v>
      </c>
      <c r="B13" s="3" t="s">
        <v>267</v>
      </c>
      <c r="D13" s="1" t="s">
        <v>35</v>
      </c>
      <c r="E13" s="1" t="s">
        <v>206</v>
      </c>
      <c r="F13" s="1" t="s">
        <v>99</v>
      </c>
      <c r="G13" s="2">
        <v>566</v>
      </c>
      <c r="K13" s="42">
        <v>1083</v>
      </c>
    </row>
    <row r="14" spans="1:11" ht="24" customHeight="1" x14ac:dyDescent="0.25">
      <c r="A14" s="3">
        <v>2018</v>
      </c>
      <c r="B14" s="3" t="s">
        <v>267</v>
      </c>
      <c r="D14" s="1" t="s">
        <v>30</v>
      </c>
      <c r="E14" s="1" t="s">
        <v>215</v>
      </c>
      <c r="F14" s="1" t="s">
        <v>99</v>
      </c>
      <c r="G14" s="2">
        <v>476.9</v>
      </c>
      <c r="K14" s="42">
        <v>1084</v>
      </c>
    </row>
    <row r="15" spans="1:11" ht="24" customHeight="1" x14ac:dyDescent="0.25">
      <c r="A15" s="3">
        <v>2018</v>
      </c>
      <c r="B15" s="3" t="s">
        <v>267</v>
      </c>
      <c r="D15" s="1" t="s">
        <v>42</v>
      </c>
      <c r="E15" s="1" t="s">
        <v>214</v>
      </c>
      <c r="F15" s="1" t="s">
        <v>99</v>
      </c>
      <c r="G15" s="2">
        <v>1440</v>
      </c>
      <c r="K15" s="42">
        <v>1085</v>
      </c>
    </row>
    <row r="16" spans="1:11" ht="24" customHeight="1" x14ac:dyDescent="0.25">
      <c r="A16" s="3">
        <v>2018</v>
      </c>
      <c r="B16" s="3" t="s">
        <v>267</v>
      </c>
      <c r="D16" s="1" t="s">
        <v>268</v>
      </c>
      <c r="E16" s="1" t="s">
        <v>256</v>
      </c>
      <c r="F16" s="1" t="s">
        <v>99</v>
      </c>
      <c r="G16" s="2">
        <v>84.8</v>
      </c>
      <c r="K16" s="42">
        <v>1086</v>
      </c>
    </row>
    <row r="17" spans="1:11" ht="24" customHeight="1" x14ac:dyDescent="0.25">
      <c r="A17" s="3">
        <v>2018</v>
      </c>
      <c r="B17" s="3" t="s">
        <v>267</v>
      </c>
      <c r="D17" s="1" t="s">
        <v>85</v>
      </c>
      <c r="E17" s="1" t="s">
        <v>205</v>
      </c>
      <c r="F17" s="1" t="s">
        <v>99</v>
      </c>
      <c r="G17" s="2">
        <v>3000</v>
      </c>
      <c r="K17" s="42">
        <v>1087</v>
      </c>
    </row>
    <row r="18" spans="1:11" ht="24" customHeight="1" x14ac:dyDescent="0.25">
      <c r="A18" s="3">
        <v>2018</v>
      </c>
      <c r="B18" s="3" t="s">
        <v>267</v>
      </c>
      <c r="D18" s="1" t="s">
        <v>85</v>
      </c>
      <c r="E18" s="1" t="s">
        <v>205</v>
      </c>
      <c r="F18" s="1" t="s">
        <v>99</v>
      </c>
      <c r="G18" s="2">
        <v>3000</v>
      </c>
      <c r="K18" s="42">
        <v>1088</v>
      </c>
    </row>
    <row r="19" spans="1:11" ht="24" customHeight="1" x14ac:dyDescent="0.25">
      <c r="A19" s="3">
        <v>2018</v>
      </c>
      <c r="B19" s="3" t="s">
        <v>267</v>
      </c>
      <c r="D19" s="1" t="s">
        <v>85</v>
      </c>
      <c r="E19" s="1" t="s">
        <v>205</v>
      </c>
      <c r="F19" s="1" t="s">
        <v>99</v>
      </c>
      <c r="G19" s="2">
        <v>5000</v>
      </c>
      <c r="K19" s="42">
        <v>1089</v>
      </c>
    </row>
    <row r="20" spans="1:11" ht="24" customHeight="1" x14ac:dyDescent="0.25">
      <c r="A20" s="3">
        <v>2018</v>
      </c>
      <c r="B20" s="3" t="s">
        <v>267</v>
      </c>
      <c r="D20" s="1" t="s">
        <v>85</v>
      </c>
      <c r="E20" s="1" t="s">
        <v>205</v>
      </c>
      <c r="F20" s="1" t="s">
        <v>99</v>
      </c>
      <c r="G20" s="2">
        <v>5000</v>
      </c>
      <c r="K20" s="42">
        <v>1090</v>
      </c>
    </row>
    <row r="21" spans="1:11" ht="24" customHeight="1" x14ac:dyDescent="0.25">
      <c r="A21" s="3">
        <v>2018</v>
      </c>
      <c r="B21" s="3" t="s">
        <v>267</v>
      </c>
      <c r="C21" s="5">
        <v>43344</v>
      </c>
      <c r="D21" s="1" t="s">
        <v>119</v>
      </c>
      <c r="E21" s="1" t="s">
        <v>217</v>
      </c>
      <c r="F21" s="1" t="s">
        <v>99</v>
      </c>
      <c r="H21" s="2">
        <v>762</v>
      </c>
      <c r="K21" s="42">
        <v>1064</v>
      </c>
    </row>
    <row r="22" spans="1:11" ht="24" customHeight="1" x14ac:dyDescent="0.25">
      <c r="A22" s="3">
        <v>2018</v>
      </c>
      <c r="B22" s="3" t="s">
        <v>267</v>
      </c>
      <c r="C22" s="5">
        <v>43347</v>
      </c>
      <c r="D22" s="1" t="s">
        <v>156</v>
      </c>
      <c r="E22" s="1" t="s">
        <v>219</v>
      </c>
      <c r="F22" s="1" t="s">
        <v>99</v>
      </c>
      <c r="H22" s="2">
        <v>4032</v>
      </c>
      <c r="K22" s="42">
        <v>1066</v>
      </c>
    </row>
    <row r="23" spans="1:11" ht="24" customHeight="1" x14ac:dyDescent="0.25">
      <c r="A23" s="3">
        <v>2018</v>
      </c>
      <c r="B23" s="3" t="s">
        <v>267</v>
      </c>
      <c r="C23" s="5">
        <v>43347</v>
      </c>
      <c r="D23" s="1" t="s">
        <v>145</v>
      </c>
      <c r="E23" s="1" t="s">
        <v>218</v>
      </c>
      <c r="F23" s="1" t="s">
        <v>99</v>
      </c>
      <c r="H23" s="2">
        <v>2880</v>
      </c>
      <c r="K23" s="42">
        <v>1067</v>
      </c>
    </row>
    <row r="24" spans="1:11" ht="24" customHeight="1" x14ac:dyDescent="0.25">
      <c r="A24" s="3">
        <v>2018</v>
      </c>
      <c r="B24" s="3" t="s">
        <v>267</v>
      </c>
      <c r="C24" s="5">
        <v>43347</v>
      </c>
      <c r="D24" s="1" t="s">
        <v>81</v>
      </c>
      <c r="E24" s="1" t="s">
        <v>220</v>
      </c>
      <c r="F24" s="1" t="s">
        <v>99</v>
      </c>
      <c r="H24" s="2">
        <v>1601</v>
      </c>
      <c r="K24" s="42">
        <v>1065</v>
      </c>
    </row>
    <row r="25" spans="1:11" ht="24" customHeight="1" x14ac:dyDescent="0.25">
      <c r="A25" s="3">
        <v>2018</v>
      </c>
      <c r="B25" s="3" t="s">
        <v>267</v>
      </c>
      <c r="C25" s="5">
        <v>43363</v>
      </c>
      <c r="D25" s="1" t="s">
        <v>155</v>
      </c>
      <c r="E25" s="1" t="s">
        <v>222</v>
      </c>
      <c r="F25" s="1" t="s">
        <v>99</v>
      </c>
      <c r="H25" s="2">
        <v>4511</v>
      </c>
      <c r="K25" s="42">
        <v>1057</v>
      </c>
    </row>
    <row r="26" spans="1:11" s="24" customFormat="1" ht="24" customHeight="1" thickBot="1" x14ac:dyDescent="0.3">
      <c r="A26" s="34">
        <v>2018</v>
      </c>
      <c r="B26" s="34" t="s">
        <v>267</v>
      </c>
      <c r="C26" s="19">
        <v>43373</v>
      </c>
      <c r="D26" s="24" t="s">
        <v>83</v>
      </c>
      <c r="E26" s="24" t="s">
        <v>223</v>
      </c>
      <c r="F26" s="24" t="s">
        <v>99</v>
      </c>
      <c r="G26" s="21"/>
      <c r="H26" s="21">
        <v>1385</v>
      </c>
      <c r="I26" s="21"/>
      <c r="J26" s="21"/>
      <c r="K26" s="43">
        <v>1058</v>
      </c>
    </row>
    <row r="27" spans="1:11" ht="24" customHeight="1" x14ac:dyDescent="0.25">
      <c r="A27" s="3">
        <v>2018</v>
      </c>
      <c r="B27" s="3" t="s">
        <v>284</v>
      </c>
      <c r="C27" s="5">
        <v>43377</v>
      </c>
      <c r="D27" s="1" t="s">
        <v>86</v>
      </c>
      <c r="E27" s="1" t="s">
        <v>204</v>
      </c>
      <c r="F27" s="1" t="s">
        <v>99</v>
      </c>
      <c r="G27" s="2">
        <v>2860.25</v>
      </c>
      <c r="K27" s="42">
        <v>1121</v>
      </c>
    </row>
    <row r="28" spans="1:11" ht="24" customHeight="1" x14ac:dyDescent="0.25">
      <c r="A28" s="3">
        <v>2018</v>
      </c>
      <c r="B28" s="3" t="s">
        <v>284</v>
      </c>
      <c r="C28" s="5">
        <v>43377</v>
      </c>
      <c r="D28" s="1" t="s">
        <v>86</v>
      </c>
      <c r="E28" s="1" t="s">
        <v>204</v>
      </c>
      <c r="F28" s="1" t="s">
        <v>99</v>
      </c>
      <c r="G28" s="2">
        <v>2946.05</v>
      </c>
      <c r="K28" s="42">
        <v>1121</v>
      </c>
    </row>
    <row r="29" spans="1:11" ht="24" customHeight="1" x14ac:dyDescent="0.25">
      <c r="A29" s="3">
        <v>2018</v>
      </c>
      <c r="B29" s="3" t="s">
        <v>284</v>
      </c>
      <c r="C29" s="5">
        <v>43377</v>
      </c>
      <c r="D29" s="1" t="s">
        <v>86</v>
      </c>
      <c r="E29" s="1" t="s">
        <v>204</v>
      </c>
      <c r="F29" s="1" t="s">
        <v>99</v>
      </c>
      <c r="G29" s="2">
        <v>625.95000000000005</v>
      </c>
      <c r="K29" s="42">
        <v>1121</v>
      </c>
    </row>
    <row r="30" spans="1:11" ht="24" customHeight="1" x14ac:dyDescent="0.25">
      <c r="A30" s="3">
        <v>2018</v>
      </c>
      <c r="B30" s="3" t="s">
        <v>284</v>
      </c>
      <c r="C30" s="5">
        <v>43377</v>
      </c>
      <c r="D30" s="1" t="s">
        <v>86</v>
      </c>
      <c r="E30" s="1" t="s">
        <v>204</v>
      </c>
      <c r="F30" s="1" t="s">
        <v>99</v>
      </c>
      <c r="G30" s="2">
        <v>1027.8499999999999</v>
      </c>
      <c r="K30" s="42">
        <v>1121</v>
      </c>
    </row>
    <row r="31" spans="1:11" ht="24" customHeight="1" x14ac:dyDescent="0.25">
      <c r="A31" s="3">
        <v>2018</v>
      </c>
      <c r="B31" s="3" t="s">
        <v>284</v>
      </c>
      <c r="C31" s="5">
        <v>43377</v>
      </c>
      <c r="D31" s="1" t="s">
        <v>86</v>
      </c>
      <c r="E31" s="1" t="s">
        <v>204</v>
      </c>
      <c r="F31" s="1" t="s">
        <v>99</v>
      </c>
      <c r="G31" s="2">
        <v>924.65</v>
      </c>
      <c r="K31" s="42">
        <v>1121</v>
      </c>
    </row>
    <row r="32" spans="1:11" ht="24" customHeight="1" x14ac:dyDescent="0.25">
      <c r="A32" s="3">
        <v>2018</v>
      </c>
      <c r="B32" s="3" t="s">
        <v>284</v>
      </c>
      <c r="C32" s="5">
        <v>43377</v>
      </c>
      <c r="D32" s="1" t="s">
        <v>86</v>
      </c>
      <c r="E32" s="1" t="s">
        <v>204</v>
      </c>
      <c r="F32" s="1" t="s">
        <v>99</v>
      </c>
      <c r="G32" s="2">
        <v>2001.75</v>
      </c>
      <c r="K32" s="42">
        <v>1121</v>
      </c>
    </row>
    <row r="33" spans="1:11" ht="24" customHeight="1" x14ac:dyDescent="0.25">
      <c r="A33" s="3">
        <v>2018</v>
      </c>
      <c r="B33" s="3" t="s">
        <v>284</v>
      </c>
      <c r="C33" s="5">
        <v>43377</v>
      </c>
      <c r="D33" s="1" t="s">
        <v>285</v>
      </c>
      <c r="E33" s="1" t="s">
        <v>204</v>
      </c>
      <c r="F33" s="1" t="s">
        <v>99</v>
      </c>
      <c r="G33" s="2">
        <v>1500</v>
      </c>
      <c r="K33" s="42">
        <v>1122</v>
      </c>
    </row>
    <row r="34" spans="1:11" ht="24" customHeight="1" x14ac:dyDescent="0.25">
      <c r="A34" s="3">
        <v>2018</v>
      </c>
      <c r="B34" s="3" t="s">
        <v>284</v>
      </c>
      <c r="C34" s="5">
        <v>43377</v>
      </c>
      <c r="D34" s="1" t="s">
        <v>294</v>
      </c>
      <c r="E34" s="1" t="s">
        <v>233</v>
      </c>
      <c r="F34" s="1" t="s">
        <v>99</v>
      </c>
      <c r="G34" s="2">
        <v>2000</v>
      </c>
      <c r="K34" s="42">
        <v>1123</v>
      </c>
    </row>
    <row r="35" spans="1:11" ht="24" customHeight="1" x14ac:dyDescent="0.25">
      <c r="A35" s="3">
        <v>2018</v>
      </c>
      <c r="B35" s="3" t="s">
        <v>284</v>
      </c>
      <c r="C35" s="5">
        <v>43377</v>
      </c>
      <c r="D35" s="1" t="s">
        <v>295</v>
      </c>
      <c r="E35" s="1" t="s">
        <v>233</v>
      </c>
      <c r="F35" s="1" t="s">
        <v>99</v>
      </c>
      <c r="G35" s="2">
        <v>151.59</v>
      </c>
      <c r="K35" s="42">
        <v>1124</v>
      </c>
    </row>
    <row r="36" spans="1:11" ht="24" customHeight="1" x14ac:dyDescent="0.25">
      <c r="A36" s="3">
        <v>2018</v>
      </c>
      <c r="B36" s="3" t="s">
        <v>284</v>
      </c>
      <c r="C36" s="5">
        <v>43377</v>
      </c>
      <c r="D36" s="1" t="s">
        <v>296</v>
      </c>
      <c r="E36" s="1" t="s">
        <v>233</v>
      </c>
      <c r="F36" s="1" t="s">
        <v>99</v>
      </c>
      <c r="G36" s="2">
        <v>20</v>
      </c>
      <c r="K36" s="42">
        <v>1125</v>
      </c>
    </row>
    <row r="37" spans="1:11" ht="24" customHeight="1" x14ac:dyDescent="0.25">
      <c r="A37" s="3">
        <v>2018</v>
      </c>
      <c r="B37" s="3" t="s">
        <v>284</v>
      </c>
      <c r="C37" s="5">
        <v>43378</v>
      </c>
      <c r="D37" s="1" t="s">
        <v>85</v>
      </c>
      <c r="E37" s="1" t="s">
        <v>205</v>
      </c>
      <c r="F37" s="1" t="s">
        <v>99</v>
      </c>
      <c r="G37" s="2">
        <v>3000</v>
      </c>
      <c r="K37" s="42">
        <v>1126</v>
      </c>
    </row>
    <row r="38" spans="1:11" ht="24" customHeight="1" x14ac:dyDescent="0.25">
      <c r="A38" s="3">
        <v>2018</v>
      </c>
      <c r="B38" s="3" t="s">
        <v>284</v>
      </c>
      <c r="C38" s="5">
        <v>43384</v>
      </c>
      <c r="D38" s="1" t="s">
        <v>85</v>
      </c>
      <c r="E38" s="1" t="s">
        <v>205</v>
      </c>
      <c r="F38" s="1" t="s">
        <v>99</v>
      </c>
      <c r="G38" s="2">
        <v>3000</v>
      </c>
      <c r="K38" s="42">
        <v>1127</v>
      </c>
    </row>
    <row r="39" spans="1:11" ht="24" customHeight="1" x14ac:dyDescent="0.25">
      <c r="A39" s="3">
        <v>2018</v>
      </c>
      <c r="B39" s="3" t="s">
        <v>284</v>
      </c>
      <c r="C39" s="5">
        <v>43385</v>
      </c>
      <c r="D39" s="1" t="s">
        <v>35</v>
      </c>
      <c r="E39" s="1" t="s">
        <v>206</v>
      </c>
      <c r="F39" s="1" t="s">
        <v>99</v>
      </c>
      <c r="G39" s="2">
        <v>566</v>
      </c>
      <c r="K39" s="42">
        <v>1128</v>
      </c>
    </row>
    <row r="40" spans="1:11" ht="24" customHeight="1" x14ac:dyDescent="0.25">
      <c r="A40" s="3">
        <v>2018</v>
      </c>
      <c r="B40" s="3" t="s">
        <v>284</v>
      </c>
      <c r="C40" s="5">
        <v>43385</v>
      </c>
      <c r="D40" s="1" t="s">
        <v>30</v>
      </c>
      <c r="E40" s="1" t="s">
        <v>215</v>
      </c>
      <c r="F40" s="1" t="s">
        <v>99</v>
      </c>
      <c r="G40" s="2">
        <v>459</v>
      </c>
      <c r="K40" s="42">
        <v>1129</v>
      </c>
    </row>
    <row r="41" spans="1:11" ht="24" customHeight="1" x14ac:dyDescent="0.25">
      <c r="A41" s="3">
        <v>2018</v>
      </c>
      <c r="B41" s="3" t="s">
        <v>284</v>
      </c>
      <c r="C41" s="5">
        <v>43385</v>
      </c>
      <c r="D41" s="1" t="s">
        <v>42</v>
      </c>
      <c r="E41" s="1" t="s">
        <v>214</v>
      </c>
      <c r="F41" s="1" t="s">
        <v>99</v>
      </c>
      <c r="G41" s="2">
        <v>1440</v>
      </c>
      <c r="K41" s="42">
        <v>1130</v>
      </c>
    </row>
    <row r="42" spans="1:11" ht="24" customHeight="1" x14ac:dyDescent="0.25">
      <c r="A42" s="3">
        <v>2018</v>
      </c>
      <c r="B42" s="3" t="s">
        <v>284</v>
      </c>
      <c r="C42" s="5">
        <v>43385</v>
      </c>
      <c r="D42" s="1" t="s">
        <v>112</v>
      </c>
      <c r="E42" s="1" t="s">
        <v>256</v>
      </c>
      <c r="F42" s="1" t="s">
        <v>99</v>
      </c>
      <c r="G42" s="2">
        <v>81.599999999999994</v>
      </c>
      <c r="K42" s="42">
        <v>1131</v>
      </c>
    </row>
    <row r="43" spans="1:11" ht="24" customHeight="1" x14ac:dyDescent="0.25">
      <c r="A43" s="3">
        <v>2018</v>
      </c>
      <c r="B43" s="3" t="s">
        <v>284</v>
      </c>
      <c r="C43" s="5">
        <v>43389</v>
      </c>
      <c r="D43" s="1" t="s">
        <v>85</v>
      </c>
      <c r="E43" s="1" t="s">
        <v>205</v>
      </c>
      <c r="F43" s="1" t="s">
        <v>99</v>
      </c>
      <c r="G43" s="2">
        <v>5000</v>
      </c>
      <c r="K43" s="42">
        <v>1132</v>
      </c>
    </row>
    <row r="44" spans="1:11" ht="24" customHeight="1" x14ac:dyDescent="0.25">
      <c r="A44" s="3">
        <v>2018</v>
      </c>
      <c r="B44" s="3" t="s">
        <v>284</v>
      </c>
      <c r="C44" s="5">
        <v>43395</v>
      </c>
      <c r="D44" s="1" t="s">
        <v>85</v>
      </c>
      <c r="E44" s="1" t="s">
        <v>205</v>
      </c>
      <c r="F44" s="1" t="s">
        <v>99</v>
      </c>
      <c r="G44" s="2">
        <v>3000</v>
      </c>
      <c r="K44" s="42">
        <v>1133</v>
      </c>
    </row>
    <row r="45" spans="1:11" ht="24" customHeight="1" x14ac:dyDescent="0.25">
      <c r="A45" s="3">
        <v>2018</v>
      </c>
      <c r="B45" s="3" t="s">
        <v>284</v>
      </c>
      <c r="C45" s="5">
        <v>43398</v>
      </c>
      <c r="D45" s="1" t="s">
        <v>85</v>
      </c>
      <c r="E45" s="1" t="s">
        <v>205</v>
      </c>
      <c r="F45" s="1" t="s">
        <v>99</v>
      </c>
      <c r="G45" s="2">
        <v>3000</v>
      </c>
      <c r="K45" s="42">
        <v>1134</v>
      </c>
    </row>
    <row r="46" spans="1:11" ht="24" customHeight="1" x14ac:dyDescent="0.25">
      <c r="A46" s="3">
        <v>2018</v>
      </c>
      <c r="B46" s="3" t="s">
        <v>284</v>
      </c>
      <c r="C46" s="5">
        <v>43402</v>
      </c>
      <c r="D46" s="1" t="s">
        <v>85</v>
      </c>
      <c r="E46" s="1" t="s">
        <v>205</v>
      </c>
      <c r="F46" s="1" t="s">
        <v>99</v>
      </c>
      <c r="G46" s="2">
        <v>3000</v>
      </c>
      <c r="K46" s="42">
        <v>1135</v>
      </c>
    </row>
    <row r="47" spans="1:11" s="24" customFormat="1" ht="24" customHeight="1" thickBot="1" x14ac:dyDescent="0.3">
      <c r="A47" s="34">
        <v>2018</v>
      </c>
      <c r="B47" s="34" t="s">
        <v>284</v>
      </c>
      <c r="C47" s="19">
        <v>43403</v>
      </c>
      <c r="D47" s="24" t="s">
        <v>290</v>
      </c>
      <c r="E47" s="24" t="s">
        <v>221</v>
      </c>
      <c r="F47" s="24" t="s">
        <v>99</v>
      </c>
      <c r="G47" s="21"/>
      <c r="H47" s="21">
        <v>3000</v>
      </c>
      <c r="I47" s="21"/>
      <c r="J47" s="21"/>
      <c r="K47" s="43">
        <v>1099</v>
      </c>
    </row>
    <row r="48" spans="1:11" ht="24" customHeight="1" x14ac:dyDescent="0.25">
      <c r="A48" s="3">
        <v>2018</v>
      </c>
      <c r="B48" s="3" t="s">
        <v>291</v>
      </c>
      <c r="C48" s="5">
        <v>43408</v>
      </c>
      <c r="D48" s="1" t="s">
        <v>85</v>
      </c>
      <c r="E48" s="1" t="s">
        <v>205</v>
      </c>
      <c r="F48" s="1" t="s">
        <v>99</v>
      </c>
      <c r="G48" s="2">
        <v>3000</v>
      </c>
      <c r="K48" s="42">
        <v>1157</v>
      </c>
    </row>
    <row r="49" spans="1:11" ht="24" customHeight="1" x14ac:dyDescent="0.25">
      <c r="A49" s="3">
        <v>2018</v>
      </c>
      <c r="B49" s="3" t="s">
        <v>291</v>
      </c>
      <c r="C49" s="5">
        <v>43408</v>
      </c>
      <c r="D49" s="1" t="s">
        <v>86</v>
      </c>
      <c r="E49" s="1" t="s">
        <v>204</v>
      </c>
      <c r="F49" s="1" t="s">
        <v>99</v>
      </c>
      <c r="G49" s="2">
        <v>3264.95</v>
      </c>
      <c r="K49" s="42">
        <v>1158</v>
      </c>
    </row>
    <row r="50" spans="1:11" ht="24" customHeight="1" x14ac:dyDescent="0.25">
      <c r="A50" s="3">
        <v>2018</v>
      </c>
      <c r="B50" s="3" t="s">
        <v>291</v>
      </c>
      <c r="C50" s="5">
        <v>43408</v>
      </c>
      <c r="D50" s="1" t="s">
        <v>86</v>
      </c>
      <c r="E50" s="1" t="s">
        <v>204</v>
      </c>
      <c r="F50" s="1" t="s">
        <v>99</v>
      </c>
      <c r="G50" s="2">
        <v>1508.05</v>
      </c>
      <c r="K50" s="42">
        <v>1158</v>
      </c>
    </row>
    <row r="51" spans="1:11" ht="24" customHeight="1" x14ac:dyDescent="0.25">
      <c r="A51" s="3">
        <v>2018</v>
      </c>
      <c r="B51" s="3" t="s">
        <v>291</v>
      </c>
      <c r="C51" s="5">
        <v>43408</v>
      </c>
      <c r="D51" s="1" t="s">
        <v>86</v>
      </c>
      <c r="E51" s="1" t="s">
        <v>204</v>
      </c>
      <c r="F51" s="1" t="s">
        <v>99</v>
      </c>
      <c r="G51" s="2">
        <v>3139.25</v>
      </c>
      <c r="K51" s="42">
        <v>1158</v>
      </c>
    </row>
    <row r="52" spans="1:11" ht="24" customHeight="1" x14ac:dyDescent="0.25">
      <c r="A52" s="3">
        <v>2018</v>
      </c>
      <c r="B52" s="3" t="s">
        <v>291</v>
      </c>
      <c r="C52" s="5">
        <v>43408</v>
      </c>
      <c r="D52" s="1" t="s">
        <v>86</v>
      </c>
      <c r="E52" s="1" t="s">
        <v>204</v>
      </c>
      <c r="F52" s="1" t="s">
        <v>99</v>
      </c>
      <c r="G52" s="2">
        <v>1948.75</v>
      </c>
      <c r="K52" s="42">
        <v>1158</v>
      </c>
    </row>
    <row r="53" spans="1:11" ht="24" customHeight="1" x14ac:dyDescent="0.25">
      <c r="A53" s="3">
        <v>2018</v>
      </c>
      <c r="B53" s="3" t="s">
        <v>291</v>
      </c>
      <c r="C53" s="5">
        <v>43408</v>
      </c>
      <c r="D53" s="1" t="s">
        <v>86</v>
      </c>
      <c r="E53" s="1" t="s">
        <v>204</v>
      </c>
      <c r="F53" s="1" t="s">
        <v>99</v>
      </c>
      <c r="G53" s="2">
        <v>1162.6500000000001</v>
      </c>
      <c r="K53" s="42">
        <v>1158</v>
      </c>
    </row>
    <row r="54" spans="1:11" ht="24" customHeight="1" x14ac:dyDescent="0.25">
      <c r="A54" s="3">
        <v>2018</v>
      </c>
      <c r="B54" s="3" t="s">
        <v>291</v>
      </c>
      <c r="C54" s="5">
        <v>43408</v>
      </c>
      <c r="D54" s="1" t="s">
        <v>86</v>
      </c>
      <c r="E54" s="1" t="s">
        <v>204</v>
      </c>
      <c r="F54" s="1" t="s">
        <v>99</v>
      </c>
      <c r="G54" s="2">
        <v>396.15</v>
      </c>
      <c r="K54" s="42">
        <v>1158</v>
      </c>
    </row>
    <row r="55" spans="1:11" ht="24" customHeight="1" x14ac:dyDescent="0.25">
      <c r="A55" s="3">
        <v>2018</v>
      </c>
      <c r="B55" s="3" t="s">
        <v>291</v>
      </c>
      <c r="C55" s="5">
        <v>43409</v>
      </c>
      <c r="D55" s="1" t="s">
        <v>285</v>
      </c>
      <c r="E55" s="1" t="s">
        <v>204</v>
      </c>
      <c r="F55" s="1" t="s">
        <v>99</v>
      </c>
      <c r="G55" s="2">
        <v>1500</v>
      </c>
      <c r="K55" s="42">
        <v>1159</v>
      </c>
    </row>
    <row r="56" spans="1:11" ht="24" customHeight="1" x14ac:dyDescent="0.25">
      <c r="A56" s="3">
        <v>2018</v>
      </c>
      <c r="B56" s="3" t="s">
        <v>291</v>
      </c>
      <c r="C56" s="5">
        <v>43412</v>
      </c>
      <c r="D56" s="1" t="s">
        <v>85</v>
      </c>
      <c r="E56" s="1" t="s">
        <v>205</v>
      </c>
      <c r="F56" s="1" t="s">
        <v>99</v>
      </c>
      <c r="G56" s="2">
        <v>3000</v>
      </c>
      <c r="K56" s="42">
        <v>1160</v>
      </c>
    </row>
    <row r="57" spans="1:11" ht="24" customHeight="1" x14ac:dyDescent="0.25">
      <c r="A57" s="3">
        <v>2018</v>
      </c>
      <c r="B57" s="3" t="s">
        <v>291</v>
      </c>
      <c r="C57" s="5">
        <v>43412</v>
      </c>
      <c r="D57" s="1" t="s">
        <v>294</v>
      </c>
      <c r="E57" s="1" t="s">
        <v>233</v>
      </c>
      <c r="F57" s="1" t="s">
        <v>99</v>
      </c>
      <c r="G57" s="2">
        <v>2000</v>
      </c>
      <c r="K57" s="42">
        <v>1161</v>
      </c>
    </row>
    <row r="58" spans="1:11" ht="24" customHeight="1" x14ac:dyDescent="0.25">
      <c r="A58" s="3">
        <v>2018</v>
      </c>
      <c r="B58" s="3" t="s">
        <v>291</v>
      </c>
      <c r="C58" s="5">
        <v>43412</v>
      </c>
      <c r="D58" s="1" t="s">
        <v>296</v>
      </c>
      <c r="E58" s="1" t="s">
        <v>233</v>
      </c>
      <c r="F58" s="1" t="s">
        <v>99</v>
      </c>
      <c r="G58" s="2">
        <v>10.35</v>
      </c>
      <c r="K58" s="42">
        <v>1162</v>
      </c>
    </row>
    <row r="59" spans="1:11" ht="24" customHeight="1" x14ac:dyDescent="0.25">
      <c r="A59" s="3">
        <v>2018</v>
      </c>
      <c r="B59" s="3" t="s">
        <v>291</v>
      </c>
      <c r="C59" s="5">
        <v>43416</v>
      </c>
      <c r="D59" s="1" t="s">
        <v>85</v>
      </c>
      <c r="E59" s="1" t="s">
        <v>205</v>
      </c>
      <c r="F59" s="1" t="s">
        <v>99</v>
      </c>
      <c r="G59" s="2">
        <v>3000</v>
      </c>
      <c r="K59" s="42">
        <v>1163</v>
      </c>
    </row>
    <row r="60" spans="1:11" ht="24" customHeight="1" x14ac:dyDescent="0.25">
      <c r="A60" s="3">
        <v>2018</v>
      </c>
      <c r="B60" s="3" t="s">
        <v>291</v>
      </c>
      <c r="C60" s="5">
        <v>43418</v>
      </c>
      <c r="D60" s="1" t="s">
        <v>85</v>
      </c>
      <c r="E60" s="1" t="s">
        <v>205</v>
      </c>
      <c r="F60" s="1" t="s">
        <v>99</v>
      </c>
      <c r="G60" s="2">
        <v>3000</v>
      </c>
      <c r="K60" s="42">
        <v>1164</v>
      </c>
    </row>
    <row r="61" spans="1:11" ht="24" customHeight="1" x14ac:dyDescent="0.25">
      <c r="A61" s="3">
        <v>2018</v>
      </c>
      <c r="B61" s="3" t="s">
        <v>291</v>
      </c>
      <c r="C61" s="5">
        <v>43419</v>
      </c>
      <c r="D61" s="1" t="s">
        <v>35</v>
      </c>
      <c r="E61" s="1" t="s">
        <v>206</v>
      </c>
      <c r="F61" s="1" t="s">
        <v>99</v>
      </c>
      <c r="G61" s="2">
        <v>566</v>
      </c>
      <c r="K61" s="42">
        <v>1165</v>
      </c>
    </row>
    <row r="62" spans="1:11" ht="24" customHeight="1" x14ac:dyDescent="0.25">
      <c r="A62" s="3">
        <v>2018</v>
      </c>
      <c r="B62" s="3" t="s">
        <v>291</v>
      </c>
      <c r="C62" s="5">
        <v>43419</v>
      </c>
      <c r="D62" s="1" t="s">
        <v>30</v>
      </c>
      <c r="E62" s="1" t="s">
        <v>215</v>
      </c>
      <c r="F62" s="1" t="s">
        <v>99</v>
      </c>
      <c r="G62" s="2">
        <v>465.6</v>
      </c>
      <c r="K62" s="42">
        <v>1166</v>
      </c>
    </row>
    <row r="63" spans="1:11" ht="24" customHeight="1" x14ac:dyDescent="0.25">
      <c r="A63" s="3">
        <v>2018</v>
      </c>
      <c r="B63" s="3" t="s">
        <v>291</v>
      </c>
      <c r="C63" s="5">
        <v>43419</v>
      </c>
      <c r="D63" s="1" t="s">
        <v>42</v>
      </c>
      <c r="E63" s="1" t="s">
        <v>214</v>
      </c>
      <c r="F63" s="1" t="s">
        <v>99</v>
      </c>
      <c r="G63" s="2">
        <v>1440</v>
      </c>
      <c r="K63" s="42">
        <v>1167</v>
      </c>
    </row>
    <row r="64" spans="1:11" ht="24" customHeight="1" x14ac:dyDescent="0.25">
      <c r="A64" s="3">
        <v>2018</v>
      </c>
      <c r="B64" s="3" t="s">
        <v>291</v>
      </c>
      <c r="C64" s="5">
        <v>43419</v>
      </c>
      <c r="D64" s="1" t="s">
        <v>112</v>
      </c>
      <c r="E64" s="1" t="s">
        <v>256</v>
      </c>
      <c r="F64" s="1" t="s">
        <v>99</v>
      </c>
      <c r="G64" s="2">
        <v>82.8</v>
      </c>
      <c r="K64" s="42">
        <v>1168</v>
      </c>
    </row>
    <row r="65" spans="1:11" ht="24" customHeight="1" x14ac:dyDescent="0.25">
      <c r="A65" s="3">
        <v>2018</v>
      </c>
      <c r="B65" s="3" t="s">
        <v>291</v>
      </c>
      <c r="C65" s="5">
        <v>43421</v>
      </c>
      <c r="D65" s="1" t="s">
        <v>85</v>
      </c>
      <c r="G65" s="2">
        <v>3000</v>
      </c>
      <c r="K65" s="42">
        <v>1169</v>
      </c>
    </row>
    <row r="66" spans="1:11" ht="24" customHeight="1" x14ac:dyDescent="0.25">
      <c r="A66" s="3">
        <v>2018</v>
      </c>
      <c r="B66" s="3" t="s">
        <v>291</v>
      </c>
      <c r="C66" s="5">
        <v>43426</v>
      </c>
      <c r="D66" s="1" t="s">
        <v>85</v>
      </c>
      <c r="G66" s="2">
        <v>3000</v>
      </c>
      <c r="K66" s="42">
        <v>1170</v>
      </c>
    </row>
    <row r="67" spans="1:11" ht="24" customHeight="1" x14ac:dyDescent="0.25">
      <c r="A67" s="3">
        <v>2018</v>
      </c>
      <c r="B67" s="3" t="s">
        <v>291</v>
      </c>
      <c r="C67" s="5">
        <v>43430</v>
      </c>
      <c r="D67" s="1" t="s">
        <v>85</v>
      </c>
      <c r="G67" s="2">
        <v>3000</v>
      </c>
      <c r="K67" s="42">
        <v>1171</v>
      </c>
    </row>
    <row r="68" spans="1:11" s="24" customFormat="1" ht="24" customHeight="1" thickBot="1" x14ac:dyDescent="0.3">
      <c r="A68" s="34">
        <v>2018</v>
      </c>
      <c r="B68" s="34" t="s">
        <v>291</v>
      </c>
      <c r="C68" s="19">
        <v>43432</v>
      </c>
      <c r="D68" s="24" t="s">
        <v>85</v>
      </c>
      <c r="G68" s="21">
        <v>3000</v>
      </c>
      <c r="H68" s="21"/>
      <c r="I68" s="21"/>
      <c r="J68" s="21"/>
      <c r="K68" s="43">
        <v>1172</v>
      </c>
    </row>
    <row r="69" spans="1:11" ht="24" customHeight="1" x14ac:dyDescent="0.25">
      <c r="A69" s="3">
        <v>2018</v>
      </c>
      <c r="B69" s="3" t="s">
        <v>303</v>
      </c>
      <c r="C69" s="5">
        <v>43437</v>
      </c>
      <c r="D69" s="1" t="s">
        <v>85</v>
      </c>
      <c r="E69" s="1" t="s">
        <v>205</v>
      </c>
      <c r="F69" s="1" t="s">
        <v>99</v>
      </c>
      <c r="G69" s="2">
        <v>700</v>
      </c>
    </row>
    <row r="70" spans="1:11" ht="24" customHeight="1" x14ac:dyDescent="0.25">
      <c r="A70" s="3">
        <v>2018</v>
      </c>
      <c r="B70" s="3" t="s">
        <v>303</v>
      </c>
      <c r="C70" s="5">
        <v>43439</v>
      </c>
      <c r="D70" s="1" t="s">
        <v>85</v>
      </c>
      <c r="E70" s="1" t="s">
        <v>205</v>
      </c>
      <c r="F70" s="1" t="s">
        <v>99</v>
      </c>
      <c r="G70" s="2">
        <v>1300</v>
      </c>
    </row>
    <row r="71" spans="1:11" ht="24" customHeight="1" x14ac:dyDescent="0.25">
      <c r="A71" s="3">
        <v>2018</v>
      </c>
      <c r="B71" s="3" t="s">
        <v>303</v>
      </c>
      <c r="C71" s="5">
        <v>43439</v>
      </c>
      <c r="D71" s="1" t="s">
        <v>86</v>
      </c>
      <c r="E71" s="1" t="s">
        <v>204</v>
      </c>
      <c r="F71" s="1" t="s">
        <v>99</v>
      </c>
      <c r="G71" s="2">
        <v>2540.25</v>
      </c>
    </row>
    <row r="72" spans="1:11" ht="24" customHeight="1" x14ac:dyDescent="0.25">
      <c r="A72" s="3">
        <v>2018</v>
      </c>
      <c r="B72" s="3" t="s">
        <v>303</v>
      </c>
      <c r="C72" s="5">
        <v>43439</v>
      </c>
      <c r="D72" s="1" t="s">
        <v>86</v>
      </c>
      <c r="E72" s="1" t="s">
        <v>204</v>
      </c>
      <c r="F72" s="1" t="s">
        <v>99</v>
      </c>
      <c r="G72" s="2">
        <v>2790.25</v>
      </c>
    </row>
    <row r="73" spans="1:11" ht="24" customHeight="1" x14ac:dyDescent="0.25">
      <c r="A73" s="3">
        <v>2018</v>
      </c>
      <c r="B73" s="3" t="s">
        <v>303</v>
      </c>
      <c r="C73" s="5">
        <v>43439</v>
      </c>
      <c r="D73" s="1" t="s">
        <v>86</v>
      </c>
      <c r="E73" s="1" t="s">
        <v>204</v>
      </c>
      <c r="F73" s="1" t="s">
        <v>99</v>
      </c>
      <c r="G73" s="2">
        <v>1496.25</v>
      </c>
    </row>
    <row r="74" spans="1:11" ht="24" customHeight="1" x14ac:dyDescent="0.25">
      <c r="A74" s="3">
        <v>2018</v>
      </c>
      <c r="B74" s="3" t="s">
        <v>303</v>
      </c>
      <c r="C74" s="5">
        <v>43439</v>
      </c>
      <c r="D74" s="1" t="s">
        <v>86</v>
      </c>
      <c r="E74" s="1" t="s">
        <v>204</v>
      </c>
      <c r="F74" s="1" t="s">
        <v>99</v>
      </c>
      <c r="G74" s="2">
        <v>1114.75</v>
      </c>
    </row>
    <row r="75" spans="1:11" ht="24" customHeight="1" x14ac:dyDescent="0.25">
      <c r="A75" s="3">
        <v>2018</v>
      </c>
      <c r="B75" s="3" t="s">
        <v>303</v>
      </c>
      <c r="C75" s="5">
        <v>43439</v>
      </c>
      <c r="D75" s="1" t="s">
        <v>86</v>
      </c>
      <c r="E75" s="1" t="s">
        <v>204</v>
      </c>
      <c r="F75" s="1" t="s">
        <v>99</v>
      </c>
      <c r="G75" s="2">
        <v>1943.95</v>
      </c>
    </row>
    <row r="76" spans="1:11" ht="24" customHeight="1" x14ac:dyDescent="0.25">
      <c r="A76" s="3">
        <v>2018</v>
      </c>
      <c r="B76" s="3" t="s">
        <v>303</v>
      </c>
      <c r="C76" s="5">
        <v>43440</v>
      </c>
      <c r="D76" s="1" t="s">
        <v>86</v>
      </c>
      <c r="E76" s="1" t="s">
        <v>204</v>
      </c>
      <c r="F76" s="1" t="s">
        <v>99</v>
      </c>
      <c r="G76" s="2">
        <v>960.85</v>
      </c>
    </row>
    <row r="77" spans="1:11" ht="24" customHeight="1" x14ac:dyDescent="0.25">
      <c r="A77" s="3">
        <v>2018</v>
      </c>
      <c r="B77" s="3" t="s">
        <v>303</v>
      </c>
      <c r="C77" s="5">
        <v>43440</v>
      </c>
      <c r="D77" s="1" t="s">
        <v>285</v>
      </c>
      <c r="E77" s="1" t="s">
        <v>204</v>
      </c>
      <c r="F77" s="1" t="s">
        <v>99</v>
      </c>
      <c r="G77" s="2">
        <v>1500</v>
      </c>
    </row>
    <row r="78" spans="1:11" ht="24" customHeight="1" x14ac:dyDescent="0.25">
      <c r="A78" s="3">
        <v>2018</v>
      </c>
      <c r="B78" s="3" t="s">
        <v>303</v>
      </c>
      <c r="C78" s="5">
        <v>43440</v>
      </c>
      <c r="D78" s="1" t="s">
        <v>85</v>
      </c>
      <c r="E78" s="1" t="s">
        <v>205</v>
      </c>
      <c r="F78" s="1" t="s">
        <v>99</v>
      </c>
      <c r="G78" s="2">
        <v>3000</v>
      </c>
    </row>
    <row r="79" spans="1:11" ht="24" customHeight="1" x14ac:dyDescent="0.25">
      <c r="A79" s="3">
        <v>2018</v>
      </c>
      <c r="B79" s="3" t="s">
        <v>303</v>
      </c>
      <c r="C79" s="5">
        <v>43441</v>
      </c>
      <c r="D79" s="1" t="s">
        <v>294</v>
      </c>
      <c r="E79" s="1" t="s">
        <v>233</v>
      </c>
      <c r="F79" s="1" t="s">
        <v>99</v>
      </c>
      <c r="G79" s="2">
        <v>2000</v>
      </c>
    </row>
    <row r="80" spans="1:11" ht="24" customHeight="1" x14ac:dyDescent="0.25">
      <c r="A80" s="3">
        <v>2018</v>
      </c>
      <c r="B80" s="3" t="s">
        <v>303</v>
      </c>
      <c r="C80" s="5">
        <v>43446</v>
      </c>
      <c r="D80" s="1" t="s">
        <v>85</v>
      </c>
      <c r="E80" s="1" t="s">
        <v>205</v>
      </c>
      <c r="F80" s="1" t="s">
        <v>99</v>
      </c>
      <c r="G80" s="2">
        <v>5000</v>
      </c>
    </row>
    <row r="81" spans="1:2" ht="24" customHeight="1" x14ac:dyDescent="0.25">
      <c r="A81" s="3">
        <v>2018</v>
      </c>
      <c r="B81" s="3" t="s">
        <v>303</v>
      </c>
    </row>
    <row r="82" spans="1:2" ht="24" customHeight="1" x14ac:dyDescent="0.25">
      <c r="A82" s="3">
        <v>2018</v>
      </c>
      <c r="B82" s="3" t="s">
        <v>303</v>
      </c>
    </row>
    <row r="83" spans="1:2" ht="24" customHeight="1" x14ac:dyDescent="0.25">
      <c r="A83" s="3">
        <v>2018</v>
      </c>
      <c r="B83" s="3" t="s">
        <v>303</v>
      </c>
    </row>
    <row r="84" spans="1:2" ht="24" customHeight="1" x14ac:dyDescent="0.25">
      <c r="A84" s="3">
        <v>2018</v>
      </c>
      <c r="B84" s="3" t="s">
        <v>303</v>
      </c>
    </row>
    <row r="85" spans="1:2" ht="24" customHeight="1" x14ac:dyDescent="0.25">
      <c r="A85" s="3">
        <v>2018</v>
      </c>
      <c r="B85" s="3" t="s">
        <v>303</v>
      </c>
    </row>
    <row r="86" spans="1:2" ht="24" customHeight="1" x14ac:dyDescent="0.25">
      <c r="A86" s="3">
        <v>2018</v>
      </c>
      <c r="B86" s="3" t="s">
        <v>303</v>
      </c>
    </row>
    <row r="87" spans="1:2" ht="24" customHeight="1" x14ac:dyDescent="0.25">
      <c r="A87" s="3">
        <v>2018</v>
      </c>
      <c r="B87" s="3" t="s">
        <v>303</v>
      </c>
    </row>
    <row r="88" spans="1:2" ht="24" customHeight="1" x14ac:dyDescent="0.25">
      <c r="A88" s="3">
        <v>2018</v>
      </c>
      <c r="B88" s="3" t="s">
        <v>303</v>
      </c>
    </row>
  </sheetData>
  <autoFilter ref="B2:J88" xr:uid="{00000000-0009-0000-0000-000005000000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3"/>
  <sheetViews>
    <sheetView workbookViewId="0">
      <pane ySplit="2" topLeftCell="A3" activePane="bottomLeft" state="frozen"/>
      <selection pane="bottomLeft" activeCell="G14" sqref="G14"/>
    </sheetView>
  </sheetViews>
  <sheetFormatPr defaultColWidth="9.109375" defaultRowHeight="24" customHeight="1" x14ac:dyDescent="0.25"/>
  <cols>
    <col min="1" max="1" width="6.6640625" style="3" customWidth="1"/>
    <col min="2" max="2" width="7.6640625" style="3" bestFit="1" customWidth="1"/>
    <col min="3" max="3" width="13.88671875" style="3" customWidth="1"/>
    <col min="4" max="4" width="30.33203125" style="1" customWidth="1"/>
    <col min="5" max="5" width="19.88671875" style="1" customWidth="1"/>
    <col min="6" max="7" width="20.5546875" style="1" customWidth="1"/>
    <col min="8" max="8" width="14.5546875" style="42" customWidth="1"/>
    <col min="9" max="9" width="16.6640625" style="1" customWidth="1"/>
    <col min="10" max="16384" width="9.109375" style="1"/>
  </cols>
  <sheetData>
    <row r="1" spans="1:8" ht="31.5" customHeight="1" x14ac:dyDescent="0.25">
      <c r="C1" s="9" t="s">
        <v>270</v>
      </c>
      <c r="G1" s="4"/>
      <c r="H1" s="41"/>
    </row>
    <row r="2" spans="1:8" s="46" customFormat="1" ht="41.25" customHeight="1" x14ac:dyDescent="0.25">
      <c r="A2" s="46" t="s">
        <v>266</v>
      </c>
      <c r="B2" s="46" t="s">
        <v>103</v>
      </c>
      <c r="C2" s="46" t="s">
        <v>4</v>
      </c>
      <c r="D2" s="46" t="s">
        <v>3</v>
      </c>
      <c r="E2" s="46" t="s">
        <v>265</v>
      </c>
      <c r="F2" s="46" t="s">
        <v>264</v>
      </c>
      <c r="G2" s="47" t="s">
        <v>1</v>
      </c>
      <c r="H2" s="49" t="s">
        <v>70</v>
      </c>
    </row>
    <row r="3" spans="1:8" ht="24" customHeight="1" x14ac:dyDescent="0.25">
      <c r="A3" s="3">
        <v>2018</v>
      </c>
      <c r="B3" s="3" t="s">
        <v>267</v>
      </c>
      <c r="C3" s="5">
        <v>43350</v>
      </c>
      <c r="D3" s="1" t="s">
        <v>271</v>
      </c>
      <c r="E3" s="1" t="s">
        <v>272</v>
      </c>
      <c r="F3" s="2">
        <v>5000</v>
      </c>
      <c r="H3" s="55" t="s">
        <v>273</v>
      </c>
    </row>
    <row r="4" spans="1:8" ht="24" customHeight="1" x14ac:dyDescent="0.25">
      <c r="A4" s="3">
        <v>2018</v>
      </c>
      <c r="B4" s="3" t="s">
        <v>267</v>
      </c>
      <c r="C4" s="5">
        <v>43356</v>
      </c>
      <c r="D4" s="1" t="s">
        <v>271</v>
      </c>
      <c r="E4" s="1" t="s">
        <v>272</v>
      </c>
      <c r="F4" s="2">
        <v>3000</v>
      </c>
      <c r="H4" s="56" t="s">
        <v>274</v>
      </c>
    </row>
    <row r="5" spans="1:8" ht="24" customHeight="1" x14ac:dyDescent="0.25">
      <c r="A5" s="3">
        <v>2018</v>
      </c>
      <c r="B5" s="3" t="s">
        <v>267</v>
      </c>
      <c r="C5" s="5">
        <v>43357</v>
      </c>
      <c r="D5" s="1" t="s">
        <v>271</v>
      </c>
      <c r="E5" s="1" t="s">
        <v>272</v>
      </c>
      <c r="F5" s="2">
        <v>5000</v>
      </c>
      <c r="H5" s="56" t="s">
        <v>275</v>
      </c>
    </row>
    <row r="6" spans="1:8" ht="24" customHeight="1" x14ac:dyDescent="0.25">
      <c r="A6" s="3">
        <v>2018</v>
      </c>
      <c r="B6" s="3" t="s">
        <v>267</v>
      </c>
      <c r="C6" s="5">
        <v>43363</v>
      </c>
      <c r="D6" s="1" t="s">
        <v>276</v>
      </c>
      <c r="E6" s="1" t="s">
        <v>272</v>
      </c>
      <c r="G6" s="2">
        <v>5000</v>
      </c>
      <c r="H6" s="56" t="s">
        <v>278</v>
      </c>
    </row>
    <row r="7" spans="1:8" ht="24" customHeight="1" x14ac:dyDescent="0.25">
      <c r="A7" s="3">
        <v>2018</v>
      </c>
      <c r="B7" s="3" t="s">
        <v>267</v>
      </c>
      <c r="C7" s="5">
        <v>43364</v>
      </c>
      <c r="D7" s="1" t="s">
        <v>279</v>
      </c>
      <c r="E7" s="1" t="s">
        <v>280</v>
      </c>
      <c r="F7" s="2">
        <v>10000</v>
      </c>
      <c r="H7" s="56" t="s">
        <v>281</v>
      </c>
    </row>
    <row r="8" spans="1:8" ht="24" customHeight="1" thickBot="1" x14ac:dyDescent="0.3">
      <c r="A8" s="34">
        <v>2018</v>
      </c>
      <c r="B8" s="34" t="s">
        <v>267</v>
      </c>
      <c r="C8" s="19">
        <v>43371</v>
      </c>
      <c r="D8" s="24" t="s">
        <v>271</v>
      </c>
      <c r="E8" s="24" t="s">
        <v>272</v>
      </c>
      <c r="F8" s="21">
        <v>8000</v>
      </c>
      <c r="G8" s="24"/>
      <c r="H8" s="57" t="s">
        <v>277</v>
      </c>
    </row>
    <row r="9" spans="1:8" ht="24" customHeight="1" x14ac:dyDescent="0.25">
      <c r="A9" s="3">
        <v>2018</v>
      </c>
      <c r="B9" s="3" t="s">
        <v>284</v>
      </c>
      <c r="C9" s="5">
        <v>43375</v>
      </c>
      <c r="D9" s="1" t="s">
        <v>254</v>
      </c>
      <c r="E9" s="1" t="s">
        <v>272</v>
      </c>
      <c r="F9" s="58">
        <v>40</v>
      </c>
      <c r="H9" s="42">
        <v>857</v>
      </c>
    </row>
    <row r="10" spans="1:8" ht="24" customHeight="1" x14ac:dyDescent="0.25">
      <c r="A10" s="3">
        <v>2018</v>
      </c>
      <c r="B10" s="3" t="s">
        <v>284</v>
      </c>
      <c r="C10" s="5">
        <v>43375</v>
      </c>
      <c r="D10" s="1" t="s">
        <v>87</v>
      </c>
      <c r="E10" s="1" t="s">
        <v>272</v>
      </c>
      <c r="F10" s="2">
        <v>10000</v>
      </c>
      <c r="H10" s="42">
        <v>858</v>
      </c>
    </row>
    <row r="11" spans="1:8" ht="24" customHeight="1" x14ac:dyDescent="0.25">
      <c r="A11" s="3">
        <v>2018</v>
      </c>
      <c r="B11" s="3" t="s">
        <v>284</v>
      </c>
      <c r="C11" s="5">
        <v>43382</v>
      </c>
      <c r="D11" s="1" t="s">
        <v>87</v>
      </c>
      <c r="E11" s="1" t="s">
        <v>272</v>
      </c>
      <c r="F11" s="2">
        <v>3000</v>
      </c>
      <c r="H11" s="42">
        <v>859</v>
      </c>
    </row>
    <row r="12" spans="1:8" ht="24" customHeight="1" x14ac:dyDescent="0.25">
      <c r="A12" s="3">
        <v>2018</v>
      </c>
      <c r="B12" s="3" t="s">
        <v>284</v>
      </c>
      <c r="C12" s="5">
        <v>43396</v>
      </c>
      <c r="D12" s="1" t="s">
        <v>87</v>
      </c>
      <c r="E12" s="1" t="s">
        <v>272</v>
      </c>
      <c r="F12" s="2">
        <v>5000</v>
      </c>
      <c r="H12" s="42">
        <v>860</v>
      </c>
    </row>
    <row r="13" spans="1:8" ht="24" customHeight="1" x14ac:dyDescent="0.25">
      <c r="A13" s="3">
        <v>2018</v>
      </c>
      <c r="B13" s="3" t="s">
        <v>284</v>
      </c>
    </row>
    <row r="14" spans="1:8" ht="24" customHeight="1" x14ac:dyDescent="0.25">
      <c r="A14" s="3">
        <v>2018</v>
      </c>
      <c r="B14" s="3" t="s">
        <v>284</v>
      </c>
    </row>
    <row r="15" spans="1:8" ht="24" customHeight="1" x14ac:dyDescent="0.25">
      <c r="A15" s="3">
        <v>2018</v>
      </c>
      <c r="B15" s="3" t="s">
        <v>284</v>
      </c>
    </row>
    <row r="16" spans="1:8" ht="24" customHeight="1" x14ac:dyDescent="0.25">
      <c r="A16" s="3">
        <v>2018</v>
      </c>
      <c r="B16" s="3" t="s">
        <v>284</v>
      </c>
    </row>
    <row r="17" spans="1:2" ht="24" customHeight="1" x14ac:dyDescent="0.25">
      <c r="A17" s="3">
        <v>2018</v>
      </c>
      <c r="B17" s="3" t="s">
        <v>284</v>
      </c>
    </row>
    <row r="18" spans="1:2" ht="24" customHeight="1" x14ac:dyDescent="0.25">
      <c r="A18" s="3">
        <v>2018</v>
      </c>
      <c r="B18" s="3" t="s">
        <v>284</v>
      </c>
    </row>
    <row r="19" spans="1:2" ht="24" customHeight="1" x14ac:dyDescent="0.25">
      <c r="A19" s="3">
        <v>2018</v>
      </c>
      <c r="B19" s="3" t="s">
        <v>284</v>
      </c>
    </row>
    <row r="20" spans="1:2" ht="24" customHeight="1" x14ac:dyDescent="0.25">
      <c r="A20" s="3">
        <v>2018</v>
      </c>
      <c r="B20" s="3" t="s">
        <v>284</v>
      </c>
    </row>
    <row r="21" spans="1:2" ht="24" customHeight="1" x14ac:dyDescent="0.25">
      <c r="A21" s="3">
        <v>2018</v>
      </c>
    </row>
    <row r="22" spans="1:2" ht="24" customHeight="1" x14ac:dyDescent="0.25">
      <c r="A22" s="3">
        <v>2018</v>
      </c>
    </row>
    <row r="23" spans="1:2" ht="24" customHeight="1" x14ac:dyDescent="0.25">
      <c r="A23" s="3">
        <v>2018</v>
      </c>
    </row>
    <row r="24" spans="1:2" ht="24" customHeight="1" x14ac:dyDescent="0.25">
      <c r="A24" s="3">
        <v>2018</v>
      </c>
    </row>
    <row r="25" spans="1:2" ht="24" customHeight="1" x14ac:dyDescent="0.25">
      <c r="A25" s="3">
        <v>2018</v>
      </c>
    </row>
    <row r="26" spans="1:2" ht="24" customHeight="1" x14ac:dyDescent="0.25">
      <c r="A26" s="3">
        <v>2018</v>
      </c>
    </row>
    <row r="27" spans="1:2" ht="24" customHeight="1" x14ac:dyDescent="0.25">
      <c r="A27" s="3">
        <v>2018</v>
      </c>
    </row>
    <row r="28" spans="1:2" ht="24" customHeight="1" x14ac:dyDescent="0.25">
      <c r="A28" s="3">
        <v>2018</v>
      </c>
    </row>
    <row r="29" spans="1:2" ht="24" customHeight="1" x14ac:dyDescent="0.25">
      <c r="A29" s="3">
        <v>2018</v>
      </c>
    </row>
    <row r="30" spans="1:2" ht="24" customHeight="1" x14ac:dyDescent="0.25">
      <c r="A30" s="3">
        <v>2018</v>
      </c>
    </row>
    <row r="31" spans="1:2" ht="24" customHeight="1" x14ac:dyDescent="0.25">
      <c r="A31" s="3">
        <v>2018</v>
      </c>
    </row>
    <row r="32" spans="1:2" ht="24" customHeight="1" x14ac:dyDescent="0.25">
      <c r="A32" s="3">
        <v>2018</v>
      </c>
    </row>
    <row r="33" spans="1:1" ht="24" customHeight="1" x14ac:dyDescent="0.25">
      <c r="A33" s="3">
        <v>2018</v>
      </c>
    </row>
  </sheetData>
  <autoFilter ref="B2:G2" xr:uid="{00000000-0009-0000-0000-000006000000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78"/>
  <sheetViews>
    <sheetView workbookViewId="0">
      <pane ySplit="2" topLeftCell="A274" activePane="bottomLeft" state="frozen"/>
      <selection pane="bottomLeft" activeCell="G282" sqref="G282"/>
    </sheetView>
  </sheetViews>
  <sheetFormatPr defaultColWidth="9.109375" defaultRowHeight="24" customHeight="1" x14ac:dyDescent="0.25"/>
  <cols>
    <col min="1" max="1" width="4.109375" style="1" customWidth="1"/>
    <col min="2" max="2" width="13.88671875" style="3" customWidth="1"/>
    <col min="3" max="3" width="30.33203125" style="1" customWidth="1"/>
    <col min="4" max="4" width="21.88671875" style="1" customWidth="1"/>
    <col min="5" max="5" width="14.109375" style="1" customWidth="1"/>
    <col min="6" max="6" width="15.44140625" style="2" customWidth="1"/>
    <col min="7" max="7" width="14.109375" style="2" customWidth="1"/>
    <col min="8" max="8" width="15.44140625" style="2" customWidth="1"/>
    <col min="9" max="9" width="14.5546875" style="42" customWidth="1"/>
    <col min="10" max="10" width="16.6640625" style="1" customWidth="1"/>
    <col min="11" max="16384" width="9.109375" style="1"/>
  </cols>
  <sheetData>
    <row r="1" spans="1:9" ht="31.5" customHeight="1" x14ac:dyDescent="0.25">
      <c r="B1" s="9" t="s">
        <v>72</v>
      </c>
      <c r="E1" s="4">
        <f>F1+G1</f>
        <v>1036355.4600000003</v>
      </c>
      <c r="F1" s="2">
        <f>SUBTOTAL(9,F3:F664)</f>
        <v>858130.46000000031</v>
      </c>
      <c r="G1" s="2">
        <f>SUBTOTAL(9,G3:G661)</f>
        <v>178225</v>
      </c>
      <c r="H1" s="2">
        <f>SUBTOTAL(9,H3:H661)</f>
        <v>23261.739999999998</v>
      </c>
      <c r="I1" s="41"/>
    </row>
    <row r="2" spans="1:9" s="45" customFormat="1" ht="41.25" customHeight="1" x14ac:dyDescent="0.25">
      <c r="A2" s="45" t="s">
        <v>98</v>
      </c>
      <c r="B2" s="46" t="s">
        <v>4</v>
      </c>
      <c r="C2" s="45" t="s">
        <v>71</v>
      </c>
      <c r="D2" s="45" t="s">
        <v>203</v>
      </c>
      <c r="E2" s="47" t="s">
        <v>211</v>
      </c>
      <c r="F2" s="48" t="s">
        <v>210</v>
      </c>
      <c r="G2" s="48" t="s">
        <v>209</v>
      </c>
      <c r="H2" s="48" t="s">
        <v>212</v>
      </c>
      <c r="I2" s="49" t="s">
        <v>70</v>
      </c>
    </row>
    <row r="3" spans="1:9" ht="24" customHeight="1" x14ac:dyDescent="0.25">
      <c r="A3" s="1">
        <v>1</v>
      </c>
      <c r="B3" s="5">
        <v>43164</v>
      </c>
      <c r="C3" s="1" t="s">
        <v>86</v>
      </c>
      <c r="D3" s="1" t="s">
        <v>204</v>
      </c>
      <c r="E3" s="1" t="s">
        <v>99</v>
      </c>
      <c r="F3" s="2">
        <v>1202.55</v>
      </c>
      <c r="I3" s="42">
        <v>806</v>
      </c>
    </row>
    <row r="4" spans="1:9" ht="24" customHeight="1" x14ac:dyDescent="0.25">
      <c r="A4" s="1">
        <v>2</v>
      </c>
      <c r="B4" s="5">
        <v>43164</v>
      </c>
      <c r="C4" s="1" t="s">
        <v>86</v>
      </c>
      <c r="D4" s="1" t="s">
        <v>204</v>
      </c>
      <c r="E4" s="1" t="s">
        <v>99</v>
      </c>
      <c r="F4" s="2">
        <v>663.55</v>
      </c>
      <c r="I4" s="42">
        <v>806</v>
      </c>
    </row>
    <row r="5" spans="1:9" ht="24" customHeight="1" x14ac:dyDescent="0.25">
      <c r="A5" s="1">
        <v>3</v>
      </c>
      <c r="B5" s="5">
        <v>43164</v>
      </c>
      <c r="C5" s="1" t="s">
        <v>86</v>
      </c>
      <c r="D5" s="1" t="s">
        <v>204</v>
      </c>
      <c r="E5" s="1" t="s">
        <v>99</v>
      </c>
      <c r="F5" s="2">
        <v>1549.75</v>
      </c>
      <c r="I5" s="42">
        <v>806</v>
      </c>
    </row>
    <row r="6" spans="1:9" ht="24" customHeight="1" x14ac:dyDescent="0.25">
      <c r="A6" s="1">
        <v>4</v>
      </c>
      <c r="B6" s="5">
        <v>43164</v>
      </c>
      <c r="C6" s="1" t="s">
        <v>86</v>
      </c>
      <c r="D6" s="1" t="s">
        <v>204</v>
      </c>
      <c r="E6" s="1" t="s">
        <v>99</v>
      </c>
      <c r="F6" s="2">
        <v>2106.4499999999998</v>
      </c>
      <c r="I6" s="42">
        <v>806</v>
      </c>
    </row>
    <row r="7" spans="1:9" ht="24" customHeight="1" x14ac:dyDescent="0.25">
      <c r="A7" s="1">
        <v>5</v>
      </c>
      <c r="B7" s="5">
        <v>43164</v>
      </c>
      <c r="C7" s="1" t="s">
        <v>86</v>
      </c>
      <c r="D7" s="1" t="s">
        <v>204</v>
      </c>
      <c r="E7" s="1" t="s">
        <v>99</v>
      </c>
      <c r="F7" s="2">
        <v>302.14999999999998</v>
      </c>
      <c r="I7" s="42">
        <v>806</v>
      </c>
    </row>
    <row r="8" spans="1:9" ht="24" customHeight="1" x14ac:dyDescent="0.25">
      <c r="A8" s="1">
        <v>6</v>
      </c>
      <c r="B8" s="5">
        <v>43165</v>
      </c>
      <c r="C8" s="1" t="s">
        <v>85</v>
      </c>
      <c r="D8" s="1" t="s">
        <v>205</v>
      </c>
      <c r="E8" s="1" t="s">
        <v>99</v>
      </c>
      <c r="F8" s="2">
        <v>5000</v>
      </c>
      <c r="I8" s="42">
        <v>807</v>
      </c>
    </row>
    <row r="9" spans="1:9" ht="24" customHeight="1" x14ac:dyDescent="0.25">
      <c r="A9" s="1">
        <v>7</v>
      </c>
      <c r="B9" s="5">
        <v>43167</v>
      </c>
      <c r="C9" s="1" t="s">
        <v>35</v>
      </c>
      <c r="D9" s="1" t="s">
        <v>206</v>
      </c>
      <c r="E9" s="1" t="s">
        <v>99</v>
      </c>
      <c r="F9" s="2">
        <v>566</v>
      </c>
      <c r="I9" s="42">
        <v>808</v>
      </c>
    </row>
    <row r="10" spans="1:9" ht="24" customHeight="1" x14ac:dyDescent="0.25">
      <c r="A10" s="1">
        <v>8</v>
      </c>
      <c r="B10" s="5">
        <v>43169</v>
      </c>
      <c r="C10" s="1" t="s">
        <v>171</v>
      </c>
      <c r="E10" s="1" t="s">
        <v>99</v>
      </c>
      <c r="F10" s="2">
        <v>10000</v>
      </c>
      <c r="I10" s="42">
        <v>809</v>
      </c>
    </row>
    <row r="11" spans="1:9" ht="24" customHeight="1" x14ac:dyDescent="0.25">
      <c r="A11" s="1">
        <v>9</v>
      </c>
      <c r="B11" s="5">
        <v>43169</v>
      </c>
      <c r="C11" s="1" t="s">
        <v>85</v>
      </c>
      <c r="D11" s="1" t="s">
        <v>205</v>
      </c>
      <c r="E11" s="1" t="s">
        <v>99</v>
      </c>
      <c r="F11" s="2">
        <v>5000</v>
      </c>
      <c r="I11" s="42">
        <v>810</v>
      </c>
    </row>
    <row r="12" spans="1:9" ht="24" customHeight="1" x14ac:dyDescent="0.25">
      <c r="A12" s="1">
        <v>10</v>
      </c>
      <c r="B12" s="5">
        <v>43173</v>
      </c>
      <c r="C12" s="1" t="s">
        <v>184</v>
      </c>
      <c r="E12" s="1" t="s">
        <v>99</v>
      </c>
      <c r="F12" s="2">
        <v>60.4</v>
      </c>
      <c r="I12" s="42">
        <v>811</v>
      </c>
    </row>
    <row r="13" spans="1:9" ht="24" customHeight="1" x14ac:dyDescent="0.25">
      <c r="A13" s="1">
        <v>11</v>
      </c>
      <c r="B13" s="5">
        <v>43173</v>
      </c>
      <c r="C13" s="1" t="s">
        <v>30</v>
      </c>
      <c r="E13" s="1" t="s">
        <v>99</v>
      </c>
      <c r="F13" s="2">
        <v>339.8</v>
      </c>
      <c r="I13" s="42">
        <v>812</v>
      </c>
    </row>
    <row r="14" spans="1:9" ht="24" customHeight="1" x14ac:dyDescent="0.25">
      <c r="A14" s="1">
        <v>12</v>
      </c>
      <c r="B14" s="5">
        <v>43173</v>
      </c>
      <c r="C14" s="1" t="s">
        <v>42</v>
      </c>
      <c r="E14" s="1" t="s">
        <v>99</v>
      </c>
      <c r="F14" s="2">
        <v>1470</v>
      </c>
      <c r="I14" s="42">
        <v>813</v>
      </c>
    </row>
    <row r="15" spans="1:9" ht="24" customHeight="1" x14ac:dyDescent="0.25">
      <c r="A15" s="1">
        <v>13</v>
      </c>
      <c r="B15" s="5">
        <v>43178</v>
      </c>
      <c r="C15" s="1" t="s">
        <v>85</v>
      </c>
      <c r="E15" s="1" t="s">
        <v>99</v>
      </c>
      <c r="F15" s="2">
        <v>5000</v>
      </c>
      <c r="I15" s="42">
        <v>814</v>
      </c>
    </row>
    <row r="16" spans="1:9" ht="24" customHeight="1" x14ac:dyDescent="0.25">
      <c r="A16" s="1">
        <v>14</v>
      </c>
      <c r="B16" s="5">
        <v>43182</v>
      </c>
      <c r="C16" s="1" t="s">
        <v>85</v>
      </c>
      <c r="E16" s="1" t="s">
        <v>99</v>
      </c>
      <c r="F16" s="2">
        <v>5000</v>
      </c>
      <c r="I16" s="42">
        <v>815</v>
      </c>
    </row>
    <row r="17" spans="1:9" ht="24" customHeight="1" x14ac:dyDescent="0.25">
      <c r="A17" s="1">
        <v>15</v>
      </c>
      <c r="B17" s="5">
        <v>43185</v>
      </c>
      <c r="C17" s="1" t="s">
        <v>171</v>
      </c>
      <c r="E17" s="1" t="s">
        <v>99</v>
      </c>
      <c r="F17" s="2">
        <v>5000</v>
      </c>
      <c r="I17" s="42">
        <v>816</v>
      </c>
    </row>
    <row r="18" spans="1:9" ht="24" customHeight="1" x14ac:dyDescent="0.25">
      <c r="A18" s="1">
        <v>16</v>
      </c>
      <c r="B18" s="5">
        <v>43187</v>
      </c>
      <c r="C18" s="1" t="s">
        <v>188</v>
      </c>
      <c r="E18" s="1" t="s">
        <v>99</v>
      </c>
      <c r="F18" s="2">
        <v>300</v>
      </c>
      <c r="I18" s="42">
        <v>817</v>
      </c>
    </row>
    <row r="19" spans="1:9" ht="24" customHeight="1" x14ac:dyDescent="0.25">
      <c r="A19" s="1">
        <v>17</v>
      </c>
      <c r="B19" s="5">
        <v>43187</v>
      </c>
      <c r="C19" s="1" t="s">
        <v>190</v>
      </c>
      <c r="E19" s="1" t="s">
        <v>99</v>
      </c>
      <c r="F19" s="2">
        <v>300</v>
      </c>
      <c r="I19" s="42">
        <v>818</v>
      </c>
    </row>
    <row r="20" spans="1:9" ht="24" customHeight="1" x14ac:dyDescent="0.25">
      <c r="A20" s="1">
        <v>18</v>
      </c>
      <c r="B20" s="5">
        <v>43189</v>
      </c>
      <c r="C20" s="1" t="s">
        <v>85</v>
      </c>
      <c r="E20" s="1" t="s">
        <v>99</v>
      </c>
      <c r="F20" s="2">
        <v>5000</v>
      </c>
      <c r="I20" s="42">
        <v>819</v>
      </c>
    </row>
    <row r="21" spans="1:9" ht="24" customHeight="1" x14ac:dyDescent="0.25">
      <c r="A21" s="1">
        <v>19</v>
      </c>
      <c r="B21" s="5">
        <v>43190</v>
      </c>
      <c r="C21" s="1" t="s">
        <v>171</v>
      </c>
      <c r="E21" s="1" t="s">
        <v>99</v>
      </c>
      <c r="F21" s="2">
        <v>5000</v>
      </c>
      <c r="I21" s="42">
        <v>820</v>
      </c>
    </row>
    <row r="22" spans="1:9" ht="24" customHeight="1" x14ac:dyDescent="0.25">
      <c r="A22" s="1">
        <v>20</v>
      </c>
      <c r="B22" s="5">
        <v>43164</v>
      </c>
      <c r="C22" s="1" t="s">
        <v>40</v>
      </c>
      <c r="E22" s="1" t="s">
        <v>100</v>
      </c>
      <c r="F22" s="2">
        <v>10000</v>
      </c>
      <c r="I22" s="42">
        <v>821</v>
      </c>
    </row>
    <row r="23" spans="1:9" ht="24" customHeight="1" x14ac:dyDescent="0.25">
      <c r="A23" s="1">
        <v>21</v>
      </c>
      <c r="B23" s="5">
        <v>43165</v>
      </c>
      <c r="C23" s="1" t="s">
        <v>186</v>
      </c>
      <c r="E23" s="1" t="s">
        <v>99</v>
      </c>
      <c r="F23" s="2">
        <v>286</v>
      </c>
      <c r="I23" s="42">
        <v>822</v>
      </c>
    </row>
    <row r="24" spans="1:9" ht="24" customHeight="1" x14ac:dyDescent="0.25">
      <c r="A24" s="1">
        <v>22</v>
      </c>
      <c r="B24" s="5">
        <v>43166</v>
      </c>
      <c r="C24" s="1" t="s">
        <v>115</v>
      </c>
      <c r="E24" s="1" t="s">
        <v>100</v>
      </c>
      <c r="F24" s="2">
        <v>163.95</v>
      </c>
      <c r="I24" s="42">
        <v>823</v>
      </c>
    </row>
    <row r="25" spans="1:9" ht="24" customHeight="1" x14ac:dyDescent="0.25">
      <c r="A25" s="1">
        <v>23</v>
      </c>
      <c r="B25" s="5">
        <v>43166</v>
      </c>
      <c r="C25" s="1" t="s">
        <v>40</v>
      </c>
      <c r="E25" s="1" t="s">
        <v>100</v>
      </c>
      <c r="F25" s="2">
        <v>26857.49</v>
      </c>
      <c r="I25" s="42">
        <v>824</v>
      </c>
    </row>
    <row r="26" spans="1:9" ht="24" customHeight="1" x14ac:dyDescent="0.25">
      <c r="A26" s="1">
        <v>24</v>
      </c>
      <c r="B26" s="5">
        <v>43166</v>
      </c>
      <c r="C26" s="1" t="s">
        <v>76</v>
      </c>
      <c r="E26" s="1" t="s">
        <v>100</v>
      </c>
      <c r="F26" s="2">
        <v>636</v>
      </c>
      <c r="I26" s="42">
        <v>825</v>
      </c>
    </row>
    <row r="27" spans="1:9" ht="24" customHeight="1" x14ac:dyDescent="0.25">
      <c r="A27" s="1">
        <v>25</v>
      </c>
      <c r="B27" s="5">
        <v>43168</v>
      </c>
      <c r="C27" s="1" t="s">
        <v>187</v>
      </c>
      <c r="E27" s="1" t="s">
        <v>100</v>
      </c>
      <c r="F27" s="2">
        <v>5718</v>
      </c>
      <c r="I27" s="42">
        <v>826</v>
      </c>
    </row>
    <row r="28" spans="1:9" ht="24" customHeight="1" x14ac:dyDescent="0.25">
      <c r="A28" s="1">
        <v>26</v>
      </c>
      <c r="B28" s="5">
        <v>43174</v>
      </c>
      <c r="C28" s="1" t="s">
        <v>41</v>
      </c>
      <c r="E28" s="1" t="s">
        <v>100</v>
      </c>
      <c r="F28" s="2">
        <v>954</v>
      </c>
      <c r="I28" s="42">
        <v>827</v>
      </c>
    </row>
    <row r="29" spans="1:9" ht="24" customHeight="1" x14ac:dyDescent="0.25">
      <c r="A29" s="1">
        <v>27</v>
      </c>
      <c r="B29" s="5">
        <v>43186</v>
      </c>
      <c r="C29" s="1" t="s">
        <v>154</v>
      </c>
      <c r="E29" s="1" t="s">
        <v>100</v>
      </c>
      <c r="F29" s="2">
        <v>700.66</v>
      </c>
      <c r="I29" s="42">
        <v>828</v>
      </c>
    </row>
    <row r="30" spans="1:9" ht="24" customHeight="1" x14ac:dyDescent="0.25">
      <c r="A30" s="1">
        <v>28</v>
      </c>
      <c r="B30" s="5">
        <v>43186</v>
      </c>
      <c r="C30" s="1" t="s">
        <v>76</v>
      </c>
      <c r="E30" s="1" t="s">
        <v>100</v>
      </c>
      <c r="F30" s="2">
        <v>636</v>
      </c>
      <c r="I30" s="42">
        <v>829</v>
      </c>
    </row>
    <row r="31" spans="1:9" ht="24" customHeight="1" x14ac:dyDescent="0.25">
      <c r="A31" s="1">
        <v>29</v>
      </c>
      <c r="B31" s="5">
        <v>43186</v>
      </c>
      <c r="C31" s="1" t="s">
        <v>115</v>
      </c>
      <c r="E31" s="1" t="s">
        <v>100</v>
      </c>
      <c r="F31" s="2">
        <v>107</v>
      </c>
      <c r="I31" s="42">
        <v>830</v>
      </c>
    </row>
    <row r="32" spans="1:9" ht="24" customHeight="1" x14ac:dyDescent="0.25">
      <c r="A32" s="1">
        <v>30</v>
      </c>
      <c r="B32" s="5">
        <v>43186</v>
      </c>
      <c r="C32" s="1" t="s">
        <v>138</v>
      </c>
      <c r="E32" s="1" t="s">
        <v>100</v>
      </c>
      <c r="F32" s="2">
        <v>2514.3200000000002</v>
      </c>
      <c r="I32" s="42">
        <v>831</v>
      </c>
    </row>
    <row r="33" spans="1:9" ht="24" customHeight="1" x14ac:dyDescent="0.25">
      <c r="A33" s="1">
        <v>31</v>
      </c>
      <c r="B33" s="5">
        <v>43186</v>
      </c>
      <c r="C33" s="1" t="s">
        <v>139</v>
      </c>
      <c r="E33" s="1" t="s">
        <v>100</v>
      </c>
      <c r="F33" s="2">
        <v>1744.75</v>
      </c>
      <c r="I33" s="42">
        <v>832</v>
      </c>
    </row>
    <row r="34" spans="1:9" ht="24" customHeight="1" x14ac:dyDescent="0.25">
      <c r="A34" s="1">
        <v>32</v>
      </c>
      <c r="B34" s="5">
        <v>43186</v>
      </c>
      <c r="C34" s="1" t="s">
        <v>144</v>
      </c>
      <c r="E34" s="1" t="s">
        <v>100</v>
      </c>
      <c r="F34" s="2">
        <v>4372.5</v>
      </c>
      <c r="I34" s="42">
        <v>833</v>
      </c>
    </row>
    <row r="35" spans="1:9" ht="24" customHeight="1" x14ac:dyDescent="0.25">
      <c r="A35" s="1">
        <v>33</v>
      </c>
      <c r="B35" s="5">
        <v>43186</v>
      </c>
      <c r="C35" s="1" t="s">
        <v>93</v>
      </c>
      <c r="E35" s="1" t="s">
        <v>100</v>
      </c>
      <c r="F35" s="2">
        <v>5165.38</v>
      </c>
      <c r="I35" s="42">
        <v>834</v>
      </c>
    </row>
    <row r="36" spans="1:9" ht="24" customHeight="1" x14ac:dyDescent="0.25">
      <c r="A36" s="1">
        <v>34</v>
      </c>
      <c r="B36" s="5">
        <v>43186</v>
      </c>
      <c r="C36" s="1" t="s">
        <v>151</v>
      </c>
      <c r="E36" s="1" t="s">
        <v>100</v>
      </c>
      <c r="F36" s="2">
        <v>1017.6</v>
      </c>
      <c r="I36" s="42">
        <v>835</v>
      </c>
    </row>
    <row r="37" spans="1:9" ht="24" customHeight="1" x14ac:dyDescent="0.25">
      <c r="A37" s="1">
        <v>35</v>
      </c>
      <c r="B37" s="5">
        <v>43187</v>
      </c>
      <c r="C37" s="1" t="s">
        <v>40</v>
      </c>
      <c r="E37" s="1" t="s">
        <v>100</v>
      </c>
      <c r="F37" s="2">
        <v>10000</v>
      </c>
      <c r="I37" s="42">
        <v>836</v>
      </c>
    </row>
    <row r="38" spans="1:9" ht="24" customHeight="1" x14ac:dyDescent="0.25">
      <c r="A38" s="1">
        <v>36</v>
      </c>
      <c r="B38" s="5">
        <v>43187</v>
      </c>
      <c r="C38" s="1" t="s">
        <v>189</v>
      </c>
      <c r="E38" s="1" t="s">
        <v>100</v>
      </c>
      <c r="F38" s="2">
        <v>6235.45</v>
      </c>
      <c r="I38" s="42">
        <v>837</v>
      </c>
    </row>
    <row r="39" spans="1:9" ht="24" customHeight="1" x14ac:dyDescent="0.25">
      <c r="A39" s="1">
        <v>37</v>
      </c>
      <c r="B39" s="5">
        <v>43188</v>
      </c>
      <c r="C39" s="1" t="s">
        <v>191</v>
      </c>
      <c r="E39" s="1" t="s">
        <v>100</v>
      </c>
      <c r="F39" s="2">
        <v>4907.2</v>
      </c>
      <c r="I39" s="42">
        <v>838</v>
      </c>
    </row>
    <row r="40" spans="1:9" ht="24" customHeight="1" x14ac:dyDescent="0.25">
      <c r="A40" s="1">
        <v>38</v>
      </c>
      <c r="B40" s="5">
        <v>43188</v>
      </c>
      <c r="C40" s="1" t="s">
        <v>192</v>
      </c>
      <c r="E40" s="1" t="s">
        <v>100</v>
      </c>
      <c r="F40" s="2">
        <v>848</v>
      </c>
      <c r="I40" s="42">
        <v>839</v>
      </c>
    </row>
    <row r="41" spans="1:9" ht="24" customHeight="1" x14ac:dyDescent="0.25">
      <c r="A41" s="1">
        <v>39</v>
      </c>
      <c r="B41" s="5">
        <v>43160</v>
      </c>
      <c r="C41" s="1" t="s">
        <v>119</v>
      </c>
      <c r="E41" s="1" t="s">
        <v>99</v>
      </c>
      <c r="G41" s="2">
        <v>762</v>
      </c>
      <c r="I41" s="42">
        <v>840</v>
      </c>
    </row>
    <row r="42" spans="1:9" ht="24" customHeight="1" x14ac:dyDescent="0.25">
      <c r="A42" s="1">
        <v>40</v>
      </c>
      <c r="B42" s="5">
        <v>43161</v>
      </c>
      <c r="C42" s="1" t="s">
        <v>145</v>
      </c>
      <c r="E42" s="1" t="s">
        <v>99</v>
      </c>
      <c r="G42" s="2">
        <v>2880</v>
      </c>
      <c r="I42" s="42">
        <v>841</v>
      </c>
    </row>
    <row r="43" spans="1:9" ht="24" customHeight="1" x14ac:dyDescent="0.25">
      <c r="A43" s="1">
        <v>41</v>
      </c>
      <c r="B43" s="5">
        <v>43161</v>
      </c>
      <c r="C43" s="1" t="s">
        <v>156</v>
      </c>
      <c r="E43" s="1" t="s">
        <v>99</v>
      </c>
      <c r="G43" s="2">
        <v>4032</v>
      </c>
      <c r="I43" s="42">
        <v>842</v>
      </c>
    </row>
    <row r="44" spans="1:9" ht="24" customHeight="1" x14ac:dyDescent="0.25">
      <c r="A44" s="1">
        <v>42</v>
      </c>
      <c r="B44" s="5">
        <v>43163</v>
      </c>
      <c r="C44" s="1" t="s">
        <v>81</v>
      </c>
      <c r="E44" s="1" t="s">
        <v>99</v>
      </c>
      <c r="G44" s="2">
        <v>1601</v>
      </c>
      <c r="I44" s="42">
        <v>843</v>
      </c>
    </row>
    <row r="45" spans="1:9" ht="24" customHeight="1" x14ac:dyDescent="0.25">
      <c r="A45" s="1">
        <v>43</v>
      </c>
      <c r="B45" s="5">
        <v>43165</v>
      </c>
      <c r="C45" s="1" t="s">
        <v>185</v>
      </c>
      <c r="E45" s="1" t="s">
        <v>99</v>
      </c>
      <c r="G45" s="2">
        <v>40000</v>
      </c>
      <c r="I45" s="42">
        <v>844</v>
      </c>
    </row>
    <row r="46" spans="1:9" ht="24" customHeight="1" x14ac:dyDescent="0.25">
      <c r="A46" s="1">
        <v>44</v>
      </c>
      <c r="B46" s="5">
        <v>43167</v>
      </c>
      <c r="C46" s="1" t="s">
        <v>169</v>
      </c>
      <c r="E46" s="1" t="s">
        <v>99</v>
      </c>
      <c r="G46" s="2">
        <v>10000</v>
      </c>
      <c r="I46" s="42">
        <v>845</v>
      </c>
    </row>
    <row r="47" spans="1:9" ht="24" customHeight="1" x14ac:dyDescent="0.25">
      <c r="A47" s="1">
        <v>45</v>
      </c>
      <c r="B47" s="5">
        <v>43179</v>
      </c>
      <c r="C47" s="1" t="s">
        <v>155</v>
      </c>
      <c r="E47" s="1" t="s">
        <v>99</v>
      </c>
      <c r="G47" s="2">
        <v>4511</v>
      </c>
      <c r="I47" s="42">
        <v>846</v>
      </c>
    </row>
    <row r="48" spans="1:9" ht="24" customHeight="1" x14ac:dyDescent="0.25">
      <c r="A48" s="1">
        <v>46</v>
      </c>
      <c r="B48" s="5">
        <v>43190</v>
      </c>
      <c r="C48" s="1" t="s">
        <v>83</v>
      </c>
      <c r="E48" s="1" t="s">
        <v>99</v>
      </c>
      <c r="G48" s="2">
        <v>1385</v>
      </c>
      <c r="I48" s="42">
        <v>847</v>
      </c>
    </row>
    <row r="49" spans="1:9" ht="24" customHeight="1" x14ac:dyDescent="0.25">
      <c r="A49" s="1">
        <v>47</v>
      </c>
      <c r="C49" s="1" t="s">
        <v>143</v>
      </c>
      <c r="E49" s="1" t="s">
        <v>99</v>
      </c>
      <c r="I49" s="42">
        <v>848</v>
      </c>
    </row>
    <row r="50" spans="1:9" s="24" customFormat="1" ht="24" customHeight="1" thickBot="1" x14ac:dyDescent="0.3">
      <c r="A50" s="24">
        <v>48</v>
      </c>
      <c r="B50" s="34"/>
      <c r="C50" s="24" t="s">
        <v>142</v>
      </c>
      <c r="E50" s="24" t="s">
        <v>99</v>
      </c>
      <c r="F50" s="21"/>
      <c r="G50" s="21"/>
      <c r="H50" s="21"/>
      <c r="I50" s="43">
        <v>849</v>
      </c>
    </row>
    <row r="51" spans="1:9" ht="24" customHeight="1" x14ac:dyDescent="0.25">
      <c r="A51" s="1">
        <v>1</v>
      </c>
      <c r="B51" s="5">
        <v>43192</v>
      </c>
      <c r="C51" s="1" t="s">
        <v>171</v>
      </c>
      <c r="E51" s="1" t="s">
        <v>99</v>
      </c>
      <c r="F51" s="2">
        <v>5000</v>
      </c>
      <c r="I51" s="42">
        <v>850</v>
      </c>
    </row>
    <row r="52" spans="1:9" ht="24" customHeight="1" x14ac:dyDescent="0.25">
      <c r="A52" s="1">
        <v>2</v>
      </c>
      <c r="B52" s="5">
        <v>43194</v>
      </c>
      <c r="C52" s="1" t="s">
        <v>86</v>
      </c>
      <c r="E52" s="1" t="s">
        <v>99</v>
      </c>
      <c r="F52" s="2">
        <v>2904.15</v>
      </c>
      <c r="I52" s="42">
        <v>851</v>
      </c>
    </row>
    <row r="53" spans="1:9" ht="24" customHeight="1" x14ac:dyDescent="0.25">
      <c r="A53" s="1">
        <v>3</v>
      </c>
      <c r="B53" s="5">
        <v>43194</v>
      </c>
      <c r="C53" s="1" t="s">
        <v>86</v>
      </c>
      <c r="E53" s="1" t="s">
        <v>99</v>
      </c>
      <c r="F53" s="2">
        <v>1033.25</v>
      </c>
      <c r="I53" s="42">
        <v>851</v>
      </c>
    </row>
    <row r="54" spans="1:9" ht="24" customHeight="1" x14ac:dyDescent="0.25">
      <c r="A54" s="1">
        <v>4</v>
      </c>
      <c r="B54" s="5">
        <v>43194</v>
      </c>
      <c r="C54" s="1" t="s">
        <v>86</v>
      </c>
      <c r="E54" s="1" t="s">
        <v>99</v>
      </c>
      <c r="F54" s="2">
        <v>282.14999999999998</v>
      </c>
      <c r="I54" s="42">
        <v>851</v>
      </c>
    </row>
    <row r="55" spans="1:9" ht="24" customHeight="1" x14ac:dyDescent="0.25">
      <c r="A55" s="1">
        <v>5</v>
      </c>
      <c r="B55" s="5">
        <v>43194</v>
      </c>
      <c r="C55" s="1" t="s">
        <v>86</v>
      </c>
      <c r="E55" s="1" t="s">
        <v>99</v>
      </c>
      <c r="F55" s="2">
        <v>2278.0500000000002</v>
      </c>
      <c r="I55" s="42">
        <v>851</v>
      </c>
    </row>
    <row r="56" spans="1:9" ht="24" customHeight="1" x14ac:dyDescent="0.25">
      <c r="A56" s="1">
        <v>6</v>
      </c>
      <c r="B56" s="5">
        <v>43194</v>
      </c>
      <c r="C56" s="1" t="s">
        <v>86</v>
      </c>
      <c r="E56" s="1" t="s">
        <v>99</v>
      </c>
      <c r="F56" s="2">
        <v>1707.15</v>
      </c>
      <c r="I56" s="42">
        <v>851</v>
      </c>
    </row>
    <row r="57" spans="1:9" ht="24" customHeight="1" x14ac:dyDescent="0.25">
      <c r="A57" s="1">
        <v>7</v>
      </c>
      <c r="B57" s="5">
        <v>43194</v>
      </c>
      <c r="C57" s="1" t="s">
        <v>85</v>
      </c>
      <c r="E57" s="1" t="s">
        <v>99</v>
      </c>
      <c r="F57" s="2">
        <v>5000</v>
      </c>
      <c r="I57" s="42">
        <v>852</v>
      </c>
    </row>
    <row r="58" spans="1:9" ht="24" customHeight="1" x14ac:dyDescent="0.25">
      <c r="A58" s="1">
        <v>8</v>
      </c>
      <c r="B58" s="5">
        <v>43195</v>
      </c>
      <c r="C58" s="1" t="s">
        <v>42</v>
      </c>
      <c r="E58" s="1" t="s">
        <v>99</v>
      </c>
      <c r="F58" s="2">
        <v>1488</v>
      </c>
      <c r="I58" s="42">
        <v>853</v>
      </c>
    </row>
    <row r="59" spans="1:9" ht="24" customHeight="1" x14ac:dyDescent="0.25">
      <c r="A59" s="1">
        <v>9</v>
      </c>
      <c r="B59" s="5">
        <v>43195</v>
      </c>
      <c r="C59" s="1" t="s">
        <v>184</v>
      </c>
      <c r="E59" s="1" t="s">
        <v>99</v>
      </c>
      <c r="F59" s="2">
        <v>76.8</v>
      </c>
      <c r="I59" s="42">
        <v>854</v>
      </c>
    </row>
    <row r="60" spans="1:9" ht="24" customHeight="1" x14ac:dyDescent="0.25">
      <c r="A60" s="1">
        <v>10</v>
      </c>
      <c r="B60" s="5">
        <v>43195</v>
      </c>
      <c r="C60" s="1" t="s">
        <v>30</v>
      </c>
      <c r="E60" s="1" t="s">
        <v>99</v>
      </c>
      <c r="F60" s="2">
        <v>432</v>
      </c>
      <c r="I60" s="42">
        <v>855</v>
      </c>
    </row>
    <row r="61" spans="1:9" ht="24" customHeight="1" x14ac:dyDescent="0.25">
      <c r="A61" s="1">
        <v>11</v>
      </c>
      <c r="B61" s="5">
        <v>43199</v>
      </c>
      <c r="C61" s="1" t="s">
        <v>85</v>
      </c>
      <c r="E61" s="1" t="s">
        <v>99</v>
      </c>
      <c r="F61" s="2">
        <v>5000</v>
      </c>
      <c r="I61" s="42">
        <v>856</v>
      </c>
    </row>
    <row r="62" spans="1:9" ht="24" customHeight="1" x14ac:dyDescent="0.25">
      <c r="A62" s="1">
        <v>12</v>
      </c>
      <c r="B62" s="5">
        <v>43200</v>
      </c>
      <c r="C62" s="1" t="s">
        <v>35</v>
      </c>
      <c r="E62" s="1" t="s">
        <v>99</v>
      </c>
      <c r="F62" s="2">
        <v>566</v>
      </c>
      <c r="I62" s="42">
        <v>857</v>
      </c>
    </row>
    <row r="63" spans="1:9" ht="24" customHeight="1" x14ac:dyDescent="0.25">
      <c r="A63" s="1">
        <v>13</v>
      </c>
      <c r="B63" s="5">
        <v>43202</v>
      </c>
      <c r="C63" s="1" t="s">
        <v>193</v>
      </c>
      <c r="E63" s="1" t="s">
        <v>99</v>
      </c>
      <c r="F63" s="2">
        <v>10000</v>
      </c>
      <c r="I63" s="42">
        <v>858</v>
      </c>
    </row>
    <row r="64" spans="1:9" ht="24" customHeight="1" x14ac:dyDescent="0.25">
      <c r="A64" s="1">
        <v>14</v>
      </c>
      <c r="B64" s="5">
        <v>43205</v>
      </c>
      <c r="C64" s="1" t="s">
        <v>85</v>
      </c>
      <c r="E64" s="1" t="s">
        <v>99</v>
      </c>
      <c r="F64" s="2">
        <v>5000</v>
      </c>
      <c r="I64" s="42">
        <v>859</v>
      </c>
    </row>
    <row r="65" spans="1:9" ht="24" customHeight="1" x14ac:dyDescent="0.25">
      <c r="A65" s="1">
        <v>15</v>
      </c>
      <c r="B65" s="5">
        <v>43211</v>
      </c>
      <c r="C65" s="1" t="s">
        <v>85</v>
      </c>
      <c r="E65" s="1" t="s">
        <v>99</v>
      </c>
      <c r="F65" s="2">
        <v>5000</v>
      </c>
      <c r="I65" s="42">
        <v>860</v>
      </c>
    </row>
    <row r="66" spans="1:9" ht="24" customHeight="1" x14ac:dyDescent="0.25">
      <c r="A66" s="1">
        <v>16</v>
      </c>
      <c r="B66" s="5">
        <v>43216</v>
      </c>
      <c r="C66" s="1" t="s">
        <v>85</v>
      </c>
      <c r="E66" s="1" t="s">
        <v>99</v>
      </c>
      <c r="F66" s="2">
        <v>5000</v>
      </c>
      <c r="I66" s="42">
        <v>861</v>
      </c>
    </row>
    <row r="67" spans="1:9" ht="24" customHeight="1" x14ac:dyDescent="0.25">
      <c r="A67" s="1">
        <v>25</v>
      </c>
      <c r="B67" s="5">
        <v>43194</v>
      </c>
      <c r="C67" s="1" t="s">
        <v>40</v>
      </c>
      <c r="E67" s="1" t="s">
        <v>100</v>
      </c>
      <c r="F67" s="2">
        <v>10000</v>
      </c>
      <c r="I67" s="42">
        <v>862</v>
      </c>
    </row>
    <row r="68" spans="1:9" ht="24" customHeight="1" x14ac:dyDescent="0.25">
      <c r="A68" s="1">
        <v>26</v>
      </c>
      <c r="B68" s="5">
        <v>43195</v>
      </c>
      <c r="C68" s="1" t="s">
        <v>41</v>
      </c>
      <c r="E68" s="1" t="s">
        <v>100</v>
      </c>
      <c r="F68" s="2">
        <v>954</v>
      </c>
      <c r="I68" s="42">
        <v>863</v>
      </c>
    </row>
    <row r="69" spans="1:9" ht="24" customHeight="1" x14ac:dyDescent="0.25">
      <c r="A69" s="1">
        <v>27</v>
      </c>
      <c r="B69" s="5">
        <v>43195</v>
      </c>
      <c r="C69" s="1" t="s">
        <v>170</v>
      </c>
      <c r="E69" s="1" t="s">
        <v>100</v>
      </c>
      <c r="F69" s="2">
        <v>4505</v>
      </c>
      <c r="I69" s="42">
        <v>864</v>
      </c>
    </row>
    <row r="70" spans="1:9" ht="24" customHeight="1" x14ac:dyDescent="0.25">
      <c r="A70" s="1">
        <v>28</v>
      </c>
      <c r="B70" s="5">
        <v>43195</v>
      </c>
      <c r="C70" s="1" t="s">
        <v>77</v>
      </c>
      <c r="E70" s="1" t="s">
        <v>100</v>
      </c>
      <c r="F70" s="2">
        <v>1060</v>
      </c>
      <c r="I70" s="42">
        <v>865</v>
      </c>
    </row>
    <row r="71" spans="1:9" ht="24" customHeight="1" x14ac:dyDescent="0.25">
      <c r="A71" s="1">
        <v>29</v>
      </c>
      <c r="B71" s="5">
        <v>43195</v>
      </c>
      <c r="C71" s="1" t="s">
        <v>194</v>
      </c>
      <c r="E71" s="1" t="s">
        <v>100</v>
      </c>
      <c r="F71" s="2">
        <v>901</v>
      </c>
      <c r="I71" s="42">
        <v>866</v>
      </c>
    </row>
    <row r="72" spans="1:9" ht="24" customHeight="1" x14ac:dyDescent="0.25">
      <c r="A72" s="1">
        <v>30</v>
      </c>
      <c r="B72" s="5">
        <v>43197</v>
      </c>
      <c r="C72" s="1" t="s">
        <v>40</v>
      </c>
      <c r="E72" s="1" t="s">
        <v>100</v>
      </c>
      <c r="F72" s="2">
        <v>10219.43</v>
      </c>
      <c r="I72" s="42">
        <v>867</v>
      </c>
    </row>
    <row r="73" spans="1:9" ht="24" customHeight="1" x14ac:dyDescent="0.25">
      <c r="A73" s="1">
        <v>31</v>
      </c>
      <c r="B73" s="5">
        <v>43206</v>
      </c>
      <c r="C73" s="1" t="s">
        <v>40</v>
      </c>
      <c r="E73" s="1" t="s">
        <v>100</v>
      </c>
      <c r="F73" s="2">
        <v>10000</v>
      </c>
      <c r="I73" s="42">
        <v>868</v>
      </c>
    </row>
    <row r="74" spans="1:9" ht="24" customHeight="1" x14ac:dyDescent="0.25">
      <c r="A74" s="1">
        <v>32</v>
      </c>
      <c r="B74" s="5">
        <v>43215</v>
      </c>
      <c r="C74" s="1" t="s">
        <v>40</v>
      </c>
      <c r="E74" s="1" t="s">
        <v>100</v>
      </c>
      <c r="F74" s="2">
        <v>10000</v>
      </c>
      <c r="I74" s="42">
        <v>869</v>
      </c>
    </row>
    <row r="75" spans="1:9" ht="24" customHeight="1" x14ac:dyDescent="0.25">
      <c r="A75" s="1">
        <v>33</v>
      </c>
      <c r="B75" s="5">
        <v>43215</v>
      </c>
      <c r="C75" s="1" t="s">
        <v>118</v>
      </c>
      <c r="E75" s="1" t="s">
        <v>100</v>
      </c>
      <c r="F75" s="2">
        <v>3571.41</v>
      </c>
      <c r="I75" s="42">
        <v>870</v>
      </c>
    </row>
    <row r="76" spans="1:9" ht="24" customHeight="1" x14ac:dyDescent="0.25">
      <c r="A76" s="1">
        <v>34</v>
      </c>
      <c r="B76" s="5">
        <v>43215</v>
      </c>
      <c r="C76" s="1" t="s">
        <v>172</v>
      </c>
      <c r="E76" s="1" t="s">
        <v>100</v>
      </c>
      <c r="F76" s="2">
        <v>296.8</v>
      </c>
      <c r="I76" s="42">
        <v>871</v>
      </c>
    </row>
    <row r="77" spans="1:9" ht="24" customHeight="1" x14ac:dyDescent="0.25">
      <c r="A77" s="1">
        <v>35</v>
      </c>
      <c r="B77" s="5">
        <v>43215</v>
      </c>
      <c r="C77" s="1" t="s">
        <v>76</v>
      </c>
      <c r="E77" s="1" t="s">
        <v>100</v>
      </c>
      <c r="F77" s="2">
        <v>636</v>
      </c>
      <c r="I77" s="42">
        <v>872</v>
      </c>
    </row>
    <row r="78" spans="1:9" ht="24" customHeight="1" x14ac:dyDescent="0.25">
      <c r="A78" s="1">
        <v>36</v>
      </c>
      <c r="B78" s="5">
        <v>43215</v>
      </c>
      <c r="C78" s="1" t="s">
        <v>167</v>
      </c>
      <c r="E78" s="1" t="s">
        <v>100</v>
      </c>
      <c r="F78" s="2">
        <v>1465.98</v>
      </c>
      <c r="I78" s="42">
        <v>873</v>
      </c>
    </row>
    <row r="79" spans="1:9" ht="24" customHeight="1" x14ac:dyDescent="0.25">
      <c r="A79" s="1">
        <v>37</v>
      </c>
      <c r="B79" s="5">
        <v>43215</v>
      </c>
      <c r="C79" s="1" t="s">
        <v>168</v>
      </c>
      <c r="E79" s="1" t="s">
        <v>100</v>
      </c>
      <c r="F79" s="2">
        <v>433.54</v>
      </c>
      <c r="I79" s="42">
        <v>874</v>
      </c>
    </row>
    <row r="80" spans="1:9" ht="24" customHeight="1" x14ac:dyDescent="0.25">
      <c r="A80" s="1">
        <v>38</v>
      </c>
      <c r="B80" s="5">
        <v>43215</v>
      </c>
      <c r="C80" s="1" t="s">
        <v>117</v>
      </c>
      <c r="E80" s="1" t="s">
        <v>100</v>
      </c>
      <c r="F80" s="2">
        <v>620.1</v>
      </c>
      <c r="I80" s="42">
        <v>875</v>
      </c>
    </row>
    <row r="81" spans="1:9" ht="24" customHeight="1" x14ac:dyDescent="0.25">
      <c r="A81" s="1">
        <v>39</v>
      </c>
      <c r="B81" s="5">
        <v>43215</v>
      </c>
      <c r="C81" s="1" t="s">
        <v>139</v>
      </c>
      <c r="E81" s="1" t="s">
        <v>100</v>
      </c>
      <c r="F81" s="2">
        <v>3230.9</v>
      </c>
      <c r="I81" s="42">
        <v>876</v>
      </c>
    </row>
    <row r="82" spans="1:9" ht="24" customHeight="1" x14ac:dyDescent="0.25">
      <c r="A82" s="1">
        <v>17</v>
      </c>
      <c r="B82" s="5">
        <v>43191</v>
      </c>
      <c r="C82" s="1" t="s">
        <v>119</v>
      </c>
      <c r="E82" s="1" t="s">
        <v>99</v>
      </c>
      <c r="G82" s="2">
        <v>762</v>
      </c>
      <c r="I82" s="42">
        <v>877</v>
      </c>
    </row>
    <row r="83" spans="1:9" ht="24" customHeight="1" x14ac:dyDescent="0.25">
      <c r="A83" s="1">
        <v>18</v>
      </c>
      <c r="B83" s="5">
        <v>43192</v>
      </c>
      <c r="C83" s="1" t="s">
        <v>145</v>
      </c>
      <c r="E83" s="1" t="s">
        <v>99</v>
      </c>
      <c r="G83" s="2">
        <v>2880</v>
      </c>
      <c r="I83" s="42">
        <v>878</v>
      </c>
    </row>
    <row r="84" spans="1:9" ht="24" customHeight="1" x14ac:dyDescent="0.25">
      <c r="A84" s="1">
        <v>19</v>
      </c>
      <c r="B84" s="5">
        <v>43192</v>
      </c>
      <c r="C84" s="1" t="s">
        <v>156</v>
      </c>
      <c r="E84" s="1" t="s">
        <v>99</v>
      </c>
      <c r="G84" s="2">
        <v>4032</v>
      </c>
      <c r="I84" s="42">
        <v>879</v>
      </c>
    </row>
    <row r="85" spans="1:9" ht="24" customHeight="1" x14ac:dyDescent="0.25">
      <c r="A85" s="1">
        <v>20</v>
      </c>
      <c r="B85" s="5">
        <v>43194</v>
      </c>
      <c r="C85" s="1" t="s">
        <v>81</v>
      </c>
      <c r="E85" s="1" t="s">
        <v>99</v>
      </c>
      <c r="G85" s="2">
        <v>1601</v>
      </c>
      <c r="I85" s="42">
        <v>880</v>
      </c>
    </row>
    <row r="86" spans="1:9" ht="24" customHeight="1" x14ac:dyDescent="0.25">
      <c r="A86" s="1">
        <v>21</v>
      </c>
      <c r="B86" s="5">
        <v>43210</v>
      </c>
      <c r="C86" s="1" t="s">
        <v>155</v>
      </c>
      <c r="E86" s="1" t="s">
        <v>99</v>
      </c>
      <c r="G86" s="2">
        <v>4511</v>
      </c>
      <c r="I86" s="42">
        <v>881</v>
      </c>
    </row>
    <row r="87" spans="1:9" ht="24" customHeight="1" x14ac:dyDescent="0.25">
      <c r="A87" s="1">
        <v>22</v>
      </c>
      <c r="B87" s="5">
        <v>43215</v>
      </c>
      <c r="C87" s="1" t="s">
        <v>174</v>
      </c>
      <c r="E87" s="1" t="s">
        <v>99</v>
      </c>
      <c r="G87" s="2">
        <v>5000</v>
      </c>
      <c r="I87" s="42">
        <v>882</v>
      </c>
    </row>
    <row r="88" spans="1:9" ht="24" customHeight="1" x14ac:dyDescent="0.25">
      <c r="A88" s="1">
        <v>23</v>
      </c>
      <c r="B88" s="5">
        <v>43217</v>
      </c>
      <c r="C88" s="1" t="s">
        <v>174</v>
      </c>
      <c r="E88" s="1" t="s">
        <v>99</v>
      </c>
      <c r="G88" s="2">
        <v>5000</v>
      </c>
      <c r="I88" s="42">
        <v>883</v>
      </c>
    </row>
    <row r="89" spans="1:9" ht="24" customHeight="1" x14ac:dyDescent="0.25">
      <c r="A89" s="1">
        <v>24</v>
      </c>
      <c r="B89" s="5">
        <v>43220</v>
      </c>
      <c r="C89" s="1" t="s">
        <v>83</v>
      </c>
      <c r="E89" s="1" t="s">
        <v>99</v>
      </c>
      <c r="G89" s="2">
        <v>1385</v>
      </c>
      <c r="I89" s="42">
        <v>884</v>
      </c>
    </row>
    <row r="90" spans="1:9" ht="24" customHeight="1" x14ac:dyDescent="0.25">
      <c r="A90" s="1">
        <v>40</v>
      </c>
      <c r="C90" s="1" t="s">
        <v>143</v>
      </c>
      <c r="E90" s="1" t="s">
        <v>99</v>
      </c>
      <c r="I90" s="42">
        <v>885</v>
      </c>
    </row>
    <row r="91" spans="1:9" s="24" customFormat="1" ht="24" customHeight="1" thickBot="1" x14ac:dyDescent="0.3">
      <c r="A91" s="24">
        <v>41</v>
      </c>
      <c r="B91" s="34"/>
      <c r="C91" s="24" t="s">
        <v>142</v>
      </c>
      <c r="E91" s="24" t="s">
        <v>99</v>
      </c>
      <c r="F91" s="21"/>
      <c r="G91" s="21"/>
      <c r="H91" s="21"/>
      <c r="I91" s="43">
        <v>886</v>
      </c>
    </row>
    <row r="92" spans="1:9" ht="24" customHeight="1" x14ac:dyDescent="0.25">
      <c r="A92" s="1">
        <v>1</v>
      </c>
      <c r="B92" s="5">
        <v>43223</v>
      </c>
      <c r="C92" s="1" t="s">
        <v>193</v>
      </c>
      <c r="D92" s="1" t="s">
        <v>207</v>
      </c>
      <c r="E92" s="1" t="s">
        <v>99</v>
      </c>
      <c r="F92" s="2">
        <v>10000</v>
      </c>
      <c r="I92" s="42">
        <v>887</v>
      </c>
    </row>
    <row r="93" spans="1:9" ht="24" customHeight="1" x14ac:dyDescent="0.25">
      <c r="A93" s="1">
        <v>2</v>
      </c>
      <c r="B93" s="5">
        <v>43224</v>
      </c>
      <c r="C93" s="1" t="s">
        <v>86</v>
      </c>
      <c r="D93" s="1" t="s">
        <v>204</v>
      </c>
      <c r="E93" s="1" t="s">
        <v>99</v>
      </c>
      <c r="F93" s="2">
        <v>69.849999999999994</v>
      </c>
      <c r="I93" s="42">
        <v>888</v>
      </c>
    </row>
    <row r="94" spans="1:9" ht="24" customHeight="1" x14ac:dyDescent="0.25">
      <c r="A94" s="1">
        <v>3</v>
      </c>
      <c r="B94" s="5">
        <v>43224</v>
      </c>
      <c r="C94" s="1" t="s">
        <v>86</v>
      </c>
      <c r="D94" s="1" t="s">
        <v>204</v>
      </c>
      <c r="E94" s="1" t="s">
        <v>99</v>
      </c>
      <c r="F94" s="2">
        <v>2625.75</v>
      </c>
      <c r="I94" s="42">
        <v>888</v>
      </c>
    </row>
    <row r="95" spans="1:9" ht="24" customHeight="1" x14ac:dyDescent="0.25">
      <c r="A95" s="1">
        <v>4</v>
      </c>
      <c r="B95" s="5">
        <v>43224</v>
      </c>
      <c r="C95" s="1" t="s">
        <v>86</v>
      </c>
      <c r="D95" s="1" t="s">
        <v>204</v>
      </c>
      <c r="E95" s="1" t="s">
        <v>99</v>
      </c>
      <c r="F95" s="2">
        <v>2701.05</v>
      </c>
      <c r="I95" s="42">
        <v>888</v>
      </c>
    </row>
    <row r="96" spans="1:9" ht="24" customHeight="1" x14ac:dyDescent="0.25">
      <c r="A96" s="1">
        <v>5</v>
      </c>
      <c r="B96" s="5">
        <v>43224</v>
      </c>
      <c r="C96" s="1" t="s">
        <v>86</v>
      </c>
      <c r="D96" s="1" t="s">
        <v>204</v>
      </c>
      <c r="E96" s="1" t="s">
        <v>99</v>
      </c>
      <c r="F96" s="2">
        <v>1077.8499999999999</v>
      </c>
      <c r="I96" s="42">
        <v>888</v>
      </c>
    </row>
    <row r="97" spans="1:9" ht="24" customHeight="1" x14ac:dyDescent="0.25">
      <c r="A97" s="1">
        <v>6</v>
      </c>
      <c r="B97" s="5">
        <v>43224</v>
      </c>
      <c r="C97" s="1" t="s">
        <v>86</v>
      </c>
      <c r="D97" s="1" t="s">
        <v>204</v>
      </c>
      <c r="E97" s="1" t="s">
        <v>99</v>
      </c>
      <c r="F97" s="2">
        <v>663.15</v>
      </c>
      <c r="I97" s="42">
        <v>888</v>
      </c>
    </row>
    <row r="98" spans="1:9" ht="24" customHeight="1" x14ac:dyDescent="0.25">
      <c r="A98" s="1">
        <v>7</v>
      </c>
      <c r="B98" s="5">
        <v>43224</v>
      </c>
      <c r="C98" s="1" t="s">
        <v>85</v>
      </c>
      <c r="D98" s="1" t="s">
        <v>205</v>
      </c>
      <c r="E98" s="1" t="s">
        <v>99</v>
      </c>
      <c r="F98" s="2">
        <v>5000</v>
      </c>
      <c r="I98" s="42">
        <v>889</v>
      </c>
    </row>
    <row r="99" spans="1:9" ht="24" customHeight="1" x14ac:dyDescent="0.25">
      <c r="A99" s="1">
        <v>8</v>
      </c>
      <c r="B99" s="5">
        <v>43227</v>
      </c>
      <c r="C99" s="1" t="s">
        <v>40</v>
      </c>
      <c r="E99" s="1" t="s">
        <v>100</v>
      </c>
      <c r="F99" s="2">
        <v>28863.24</v>
      </c>
      <c r="I99" s="42">
        <v>908</v>
      </c>
    </row>
    <row r="100" spans="1:9" ht="24" customHeight="1" x14ac:dyDescent="0.25">
      <c r="A100" s="1">
        <v>9</v>
      </c>
      <c r="B100" s="5">
        <v>43232</v>
      </c>
      <c r="C100" s="1" t="s">
        <v>171</v>
      </c>
      <c r="D100" s="1" t="s">
        <v>213</v>
      </c>
      <c r="E100" s="1" t="s">
        <v>99</v>
      </c>
      <c r="F100" s="2">
        <v>30000</v>
      </c>
      <c r="I100" s="42">
        <v>890</v>
      </c>
    </row>
    <row r="101" spans="1:9" ht="24" customHeight="1" x14ac:dyDescent="0.25">
      <c r="A101" s="1">
        <v>10</v>
      </c>
      <c r="B101" s="5">
        <v>43232</v>
      </c>
      <c r="C101" s="1" t="s">
        <v>85</v>
      </c>
      <c r="D101" s="1" t="s">
        <v>205</v>
      </c>
      <c r="E101" s="1" t="s">
        <v>99</v>
      </c>
      <c r="F101" s="2">
        <v>5000</v>
      </c>
      <c r="I101" s="42">
        <v>891</v>
      </c>
    </row>
    <row r="102" spans="1:9" ht="24" customHeight="1" x14ac:dyDescent="0.25">
      <c r="A102" s="1">
        <v>11</v>
      </c>
      <c r="B102" s="5">
        <v>43232</v>
      </c>
      <c r="C102" s="1" t="s">
        <v>224</v>
      </c>
      <c r="E102" s="1" t="s">
        <v>100</v>
      </c>
      <c r="F102" s="2">
        <v>6710.04</v>
      </c>
      <c r="I102" s="42">
        <v>909</v>
      </c>
    </row>
    <row r="103" spans="1:9" ht="24" customHeight="1" x14ac:dyDescent="0.25">
      <c r="A103" s="1">
        <v>12</v>
      </c>
      <c r="B103" s="5">
        <v>43234</v>
      </c>
      <c r="C103" s="1" t="s">
        <v>42</v>
      </c>
      <c r="D103" s="1" t="s">
        <v>214</v>
      </c>
      <c r="E103" s="1" t="s">
        <v>99</v>
      </c>
      <c r="F103" s="2">
        <v>1488</v>
      </c>
      <c r="I103" s="42">
        <v>892</v>
      </c>
    </row>
    <row r="104" spans="1:9" ht="24" customHeight="1" x14ac:dyDescent="0.25">
      <c r="A104" s="1">
        <v>13</v>
      </c>
      <c r="B104" s="5">
        <v>43234</v>
      </c>
      <c r="C104" s="1" t="s">
        <v>30</v>
      </c>
      <c r="D104" s="1" t="s">
        <v>215</v>
      </c>
      <c r="E104" s="1" t="s">
        <v>99</v>
      </c>
      <c r="F104" s="2">
        <v>391.6</v>
      </c>
      <c r="I104" s="42">
        <v>893</v>
      </c>
    </row>
    <row r="105" spans="1:9" ht="24" customHeight="1" x14ac:dyDescent="0.25">
      <c r="A105" s="1">
        <v>14</v>
      </c>
      <c r="B105" s="5">
        <v>43234</v>
      </c>
      <c r="C105" s="1" t="s">
        <v>184</v>
      </c>
      <c r="D105" s="1" t="s">
        <v>216</v>
      </c>
      <c r="E105" s="1" t="s">
        <v>99</v>
      </c>
      <c r="F105" s="2">
        <v>69.599999999999994</v>
      </c>
      <c r="I105" s="42">
        <v>894</v>
      </c>
    </row>
    <row r="106" spans="1:9" ht="24" customHeight="1" x14ac:dyDescent="0.25">
      <c r="A106" s="1">
        <v>15</v>
      </c>
      <c r="B106" s="5">
        <v>43234</v>
      </c>
      <c r="C106" s="1" t="s">
        <v>35</v>
      </c>
      <c r="D106" s="1" t="s">
        <v>206</v>
      </c>
      <c r="E106" s="1" t="s">
        <v>99</v>
      </c>
      <c r="F106" s="2">
        <v>574</v>
      </c>
      <c r="I106" s="42">
        <v>895</v>
      </c>
    </row>
    <row r="107" spans="1:9" ht="24" customHeight="1" x14ac:dyDescent="0.25">
      <c r="A107" s="1">
        <v>16</v>
      </c>
      <c r="B107" s="5">
        <v>43234</v>
      </c>
      <c r="C107" s="1" t="s">
        <v>41</v>
      </c>
      <c r="E107" s="1" t="s">
        <v>100</v>
      </c>
      <c r="F107" s="2">
        <v>954</v>
      </c>
      <c r="I107" s="42">
        <v>910</v>
      </c>
    </row>
    <row r="108" spans="1:9" ht="24" customHeight="1" x14ac:dyDescent="0.25">
      <c r="A108" s="1">
        <v>17</v>
      </c>
      <c r="B108" s="5">
        <v>43239</v>
      </c>
      <c r="C108" s="1" t="s">
        <v>85</v>
      </c>
      <c r="D108" s="1" t="s">
        <v>205</v>
      </c>
      <c r="E108" s="1" t="s">
        <v>99</v>
      </c>
      <c r="F108" s="2">
        <v>5000</v>
      </c>
      <c r="I108" s="42">
        <v>896</v>
      </c>
    </row>
    <row r="109" spans="1:9" ht="24" customHeight="1" x14ac:dyDescent="0.25">
      <c r="A109" s="1">
        <v>18</v>
      </c>
      <c r="B109" s="5">
        <v>43240</v>
      </c>
      <c r="C109" s="1" t="s">
        <v>173</v>
      </c>
      <c r="E109" s="1" t="s">
        <v>100</v>
      </c>
      <c r="F109" s="2">
        <v>4010.6</v>
      </c>
      <c r="I109" s="42">
        <v>911</v>
      </c>
    </row>
    <row r="110" spans="1:9" ht="24" customHeight="1" x14ac:dyDescent="0.25">
      <c r="A110" s="1">
        <v>19</v>
      </c>
      <c r="B110" s="5">
        <v>43242</v>
      </c>
      <c r="C110" s="1" t="s">
        <v>224</v>
      </c>
      <c r="E110" s="1" t="s">
        <v>100</v>
      </c>
      <c r="F110" s="2">
        <v>6145.51</v>
      </c>
      <c r="I110" s="42">
        <v>912</v>
      </c>
    </row>
    <row r="111" spans="1:9" ht="24" customHeight="1" x14ac:dyDescent="0.25">
      <c r="A111" s="1">
        <v>20</v>
      </c>
      <c r="B111" s="5">
        <v>43242</v>
      </c>
      <c r="C111" s="1" t="s">
        <v>200</v>
      </c>
      <c r="E111" s="1" t="s">
        <v>100</v>
      </c>
      <c r="F111" s="2">
        <v>4372.5</v>
      </c>
      <c r="I111" s="42">
        <v>913</v>
      </c>
    </row>
    <row r="112" spans="1:9" ht="24" customHeight="1" x14ac:dyDescent="0.25">
      <c r="A112" s="1">
        <v>21</v>
      </c>
      <c r="B112" s="5">
        <v>43242</v>
      </c>
      <c r="C112" s="1" t="s">
        <v>77</v>
      </c>
      <c r="E112" s="1" t="s">
        <v>100</v>
      </c>
      <c r="F112" s="2">
        <v>1749</v>
      </c>
      <c r="I112" s="42">
        <v>914</v>
      </c>
    </row>
    <row r="113" spans="1:9" ht="24" customHeight="1" x14ac:dyDescent="0.25">
      <c r="A113" s="1">
        <v>22</v>
      </c>
      <c r="B113" s="5">
        <v>43242</v>
      </c>
      <c r="C113" s="1" t="s">
        <v>151</v>
      </c>
      <c r="E113" s="1" t="s">
        <v>100</v>
      </c>
      <c r="F113" s="2">
        <v>1643</v>
      </c>
      <c r="I113" s="42">
        <v>915</v>
      </c>
    </row>
    <row r="114" spans="1:9" ht="24" customHeight="1" x14ac:dyDescent="0.25">
      <c r="A114" s="1">
        <v>23</v>
      </c>
      <c r="B114" s="5">
        <v>43242</v>
      </c>
      <c r="C114" s="1" t="s">
        <v>76</v>
      </c>
      <c r="E114" s="1" t="s">
        <v>100</v>
      </c>
      <c r="F114" s="2">
        <v>636</v>
      </c>
      <c r="I114" s="42">
        <v>916</v>
      </c>
    </row>
    <row r="115" spans="1:9" ht="24" customHeight="1" x14ac:dyDescent="0.25">
      <c r="A115" s="1">
        <v>24</v>
      </c>
      <c r="B115" s="5">
        <v>43242</v>
      </c>
      <c r="C115" s="1" t="s">
        <v>115</v>
      </c>
      <c r="E115" s="1" t="s">
        <v>100</v>
      </c>
      <c r="F115" s="2">
        <v>127.9</v>
      </c>
      <c r="I115" s="42">
        <v>917</v>
      </c>
    </row>
    <row r="116" spans="1:9" ht="24" customHeight="1" x14ac:dyDescent="0.25">
      <c r="A116" s="1">
        <v>25</v>
      </c>
      <c r="B116" s="5">
        <v>43242</v>
      </c>
      <c r="C116" s="1" t="s">
        <v>115</v>
      </c>
      <c r="E116" s="1" t="s">
        <v>100</v>
      </c>
      <c r="F116" s="2">
        <v>108.45</v>
      </c>
      <c r="I116" s="42">
        <v>918</v>
      </c>
    </row>
    <row r="117" spans="1:9" ht="24" customHeight="1" x14ac:dyDescent="0.25">
      <c r="A117" s="1">
        <v>26</v>
      </c>
      <c r="B117" s="5">
        <v>43244</v>
      </c>
      <c r="C117" s="1" t="s">
        <v>230</v>
      </c>
      <c r="D117" s="1" t="s">
        <v>231</v>
      </c>
      <c r="E117" s="1" t="s">
        <v>99</v>
      </c>
      <c r="F117" s="2">
        <v>10000</v>
      </c>
      <c r="I117" s="42">
        <v>897</v>
      </c>
    </row>
    <row r="118" spans="1:9" ht="24" customHeight="1" x14ac:dyDescent="0.25">
      <c r="A118" s="1">
        <v>27</v>
      </c>
      <c r="B118" s="5">
        <v>43245</v>
      </c>
      <c r="C118" s="1" t="s">
        <v>42</v>
      </c>
      <c r="D118" s="1" t="s">
        <v>204</v>
      </c>
      <c r="E118" s="1" t="s">
        <v>99</v>
      </c>
      <c r="F118" s="2">
        <v>114</v>
      </c>
      <c r="I118" s="42">
        <v>898</v>
      </c>
    </row>
    <row r="119" spans="1:9" ht="24" customHeight="1" x14ac:dyDescent="0.25">
      <c r="A119" s="1">
        <v>28</v>
      </c>
      <c r="B119" s="5">
        <v>43246</v>
      </c>
      <c r="C119" s="1" t="s">
        <v>85</v>
      </c>
      <c r="D119" s="1" t="s">
        <v>205</v>
      </c>
      <c r="E119" s="1" t="s">
        <v>99</v>
      </c>
      <c r="F119" s="2">
        <v>5000</v>
      </c>
      <c r="I119" s="42">
        <v>899</v>
      </c>
    </row>
    <row r="120" spans="1:9" ht="24" customHeight="1" x14ac:dyDescent="0.25">
      <c r="A120" s="1">
        <v>29</v>
      </c>
      <c r="B120" s="5">
        <v>43248</v>
      </c>
      <c r="C120" s="1" t="s">
        <v>201</v>
      </c>
      <c r="E120" s="1" t="s">
        <v>100</v>
      </c>
      <c r="F120" s="2">
        <v>700</v>
      </c>
      <c r="I120" s="42">
        <v>919</v>
      </c>
    </row>
    <row r="121" spans="1:9" ht="24" customHeight="1" x14ac:dyDescent="0.25">
      <c r="A121" s="1">
        <v>30</v>
      </c>
      <c r="B121" s="5">
        <v>43248</v>
      </c>
      <c r="C121" s="1" t="s">
        <v>93</v>
      </c>
      <c r="E121" s="1" t="s">
        <v>100</v>
      </c>
      <c r="F121" s="2">
        <v>5278.8</v>
      </c>
      <c r="I121" s="42">
        <v>920</v>
      </c>
    </row>
    <row r="122" spans="1:9" ht="24" customHeight="1" x14ac:dyDescent="0.25">
      <c r="A122" s="1">
        <v>31</v>
      </c>
      <c r="B122" s="5">
        <v>43249</v>
      </c>
      <c r="C122" s="1" t="s">
        <v>94</v>
      </c>
      <c r="D122" s="1" t="s">
        <v>208</v>
      </c>
      <c r="E122" s="1" t="s">
        <v>99</v>
      </c>
      <c r="F122" s="2">
        <v>14459.21</v>
      </c>
      <c r="I122" s="42">
        <v>900</v>
      </c>
    </row>
    <row r="123" spans="1:9" ht="24" customHeight="1" x14ac:dyDescent="0.25">
      <c r="A123" s="1">
        <v>32</v>
      </c>
      <c r="B123" s="5">
        <v>43250</v>
      </c>
      <c r="C123" s="1" t="s">
        <v>170</v>
      </c>
      <c r="E123" s="1" t="s">
        <v>100</v>
      </c>
      <c r="F123" s="2">
        <v>4929</v>
      </c>
      <c r="I123" s="42">
        <v>921</v>
      </c>
    </row>
    <row r="124" spans="1:9" ht="24" customHeight="1" x14ac:dyDescent="0.25">
      <c r="A124" s="1">
        <v>33</v>
      </c>
      <c r="B124" s="5">
        <v>43251</v>
      </c>
      <c r="C124" s="1" t="s">
        <v>40</v>
      </c>
      <c r="E124" s="1" t="s">
        <v>100</v>
      </c>
      <c r="F124" s="2">
        <v>10000</v>
      </c>
      <c r="I124" s="42">
        <v>922</v>
      </c>
    </row>
    <row r="125" spans="1:9" ht="24" customHeight="1" x14ac:dyDescent="0.25">
      <c r="A125" s="1">
        <v>34</v>
      </c>
      <c r="B125" s="5">
        <v>43221</v>
      </c>
      <c r="C125" s="1" t="s">
        <v>119</v>
      </c>
      <c r="D125" s="1" t="s">
        <v>217</v>
      </c>
      <c r="E125" s="1" t="s">
        <v>99</v>
      </c>
      <c r="G125" s="2">
        <v>762</v>
      </c>
      <c r="I125" s="42">
        <v>901</v>
      </c>
    </row>
    <row r="126" spans="1:9" ht="24" customHeight="1" x14ac:dyDescent="0.25">
      <c r="A126" s="1">
        <v>35</v>
      </c>
      <c r="B126" s="5">
        <v>43222</v>
      </c>
      <c r="C126" s="1" t="s">
        <v>145</v>
      </c>
      <c r="D126" s="1" t="s">
        <v>218</v>
      </c>
      <c r="E126" s="1" t="s">
        <v>99</v>
      </c>
      <c r="G126" s="2">
        <v>2880</v>
      </c>
      <c r="I126" s="42">
        <v>902</v>
      </c>
    </row>
    <row r="127" spans="1:9" ht="24" customHeight="1" x14ac:dyDescent="0.25">
      <c r="A127" s="1">
        <v>36</v>
      </c>
      <c r="B127" s="5">
        <v>43223</v>
      </c>
      <c r="C127" s="1" t="s">
        <v>156</v>
      </c>
      <c r="D127" s="1" t="s">
        <v>219</v>
      </c>
      <c r="E127" s="1" t="s">
        <v>99</v>
      </c>
      <c r="G127" s="2">
        <v>4032</v>
      </c>
      <c r="I127" s="42">
        <v>903</v>
      </c>
    </row>
    <row r="128" spans="1:9" ht="24" customHeight="1" x14ac:dyDescent="0.25">
      <c r="A128" s="1">
        <v>37</v>
      </c>
      <c r="B128" s="5">
        <v>43224</v>
      </c>
      <c r="C128" s="1" t="s">
        <v>81</v>
      </c>
      <c r="D128" s="1" t="s">
        <v>220</v>
      </c>
      <c r="E128" s="1" t="s">
        <v>99</v>
      </c>
      <c r="G128" s="2">
        <v>1601</v>
      </c>
      <c r="I128" s="42">
        <v>904</v>
      </c>
    </row>
    <row r="129" spans="1:10" ht="24" customHeight="1" x14ac:dyDescent="0.25">
      <c r="A129" s="1">
        <v>38</v>
      </c>
      <c r="B129" s="5">
        <v>43228</v>
      </c>
      <c r="C129" s="1" t="s">
        <v>169</v>
      </c>
      <c r="D129" s="1" t="s">
        <v>221</v>
      </c>
      <c r="E129" s="1" t="s">
        <v>99</v>
      </c>
      <c r="G129" s="2">
        <v>180</v>
      </c>
      <c r="I129" s="42">
        <v>905</v>
      </c>
      <c r="J129" s="1" t="s">
        <v>202</v>
      </c>
    </row>
    <row r="130" spans="1:10" ht="24" customHeight="1" x14ac:dyDescent="0.25">
      <c r="A130" s="1">
        <v>39</v>
      </c>
      <c r="B130" s="5">
        <v>43241</v>
      </c>
      <c r="C130" s="1" t="s">
        <v>155</v>
      </c>
      <c r="D130" s="1" t="s">
        <v>222</v>
      </c>
      <c r="E130" s="1" t="s">
        <v>99</v>
      </c>
      <c r="G130" s="2">
        <v>4511</v>
      </c>
      <c r="I130" s="42">
        <v>906</v>
      </c>
    </row>
    <row r="131" spans="1:10" ht="24" customHeight="1" x14ac:dyDescent="0.25">
      <c r="A131" s="1">
        <v>40</v>
      </c>
      <c r="B131" s="5">
        <v>43251</v>
      </c>
      <c r="C131" s="1" t="s">
        <v>83</v>
      </c>
      <c r="D131" s="1" t="s">
        <v>223</v>
      </c>
      <c r="E131" s="1" t="s">
        <v>99</v>
      </c>
      <c r="G131" s="2">
        <v>1385</v>
      </c>
      <c r="I131" s="42">
        <v>907</v>
      </c>
    </row>
    <row r="132" spans="1:10" ht="24" customHeight="1" x14ac:dyDescent="0.25">
      <c r="A132" s="1">
        <v>41</v>
      </c>
      <c r="B132" s="5">
        <v>43251</v>
      </c>
      <c r="C132" s="1" t="s">
        <v>143</v>
      </c>
      <c r="D132" s="1" t="s">
        <v>227</v>
      </c>
      <c r="E132" s="1" t="s">
        <v>99</v>
      </c>
      <c r="H132" s="2">
        <v>1500</v>
      </c>
      <c r="I132" s="42">
        <v>923</v>
      </c>
    </row>
    <row r="133" spans="1:10" ht="24" customHeight="1" x14ac:dyDescent="0.25">
      <c r="A133" s="1">
        <v>42</v>
      </c>
      <c r="B133" s="5">
        <v>43251</v>
      </c>
      <c r="C133" s="1" t="s">
        <v>142</v>
      </c>
      <c r="D133" s="1" t="s">
        <v>227</v>
      </c>
      <c r="E133" s="1" t="s">
        <v>99</v>
      </c>
      <c r="F133" s="26"/>
      <c r="G133" s="26"/>
      <c r="H133" s="26">
        <v>1500</v>
      </c>
      <c r="I133" s="42">
        <v>924</v>
      </c>
    </row>
    <row r="134" spans="1:10" ht="24" customHeight="1" x14ac:dyDescent="0.25">
      <c r="A134" s="1">
        <v>43</v>
      </c>
      <c r="B134" s="5">
        <v>43221</v>
      </c>
      <c r="C134" s="1" t="s">
        <v>173</v>
      </c>
      <c r="E134" s="1" t="s">
        <v>99</v>
      </c>
      <c r="F134" s="26"/>
      <c r="G134" s="26"/>
      <c r="H134" s="26">
        <v>770</v>
      </c>
      <c r="I134" s="42">
        <v>925</v>
      </c>
    </row>
    <row r="135" spans="1:10" ht="24" customHeight="1" x14ac:dyDescent="0.25">
      <c r="A135" s="1">
        <v>44</v>
      </c>
      <c r="B135" s="5">
        <v>43221</v>
      </c>
      <c r="C135" s="1" t="s">
        <v>225</v>
      </c>
      <c r="E135" s="1" t="s">
        <v>99</v>
      </c>
      <c r="F135" s="26"/>
      <c r="G135" s="26"/>
      <c r="H135" s="26">
        <v>1991.74</v>
      </c>
      <c r="I135" s="42">
        <v>926</v>
      </c>
    </row>
    <row r="136" spans="1:10" s="24" customFormat="1" ht="24" customHeight="1" thickBot="1" x14ac:dyDescent="0.3">
      <c r="A136" s="24">
        <v>45</v>
      </c>
      <c r="B136" s="19">
        <v>43251</v>
      </c>
      <c r="C136" s="24" t="s">
        <v>174</v>
      </c>
      <c r="D136" s="24" t="s">
        <v>226</v>
      </c>
      <c r="E136" s="24" t="s">
        <v>99</v>
      </c>
      <c r="F136" s="21"/>
      <c r="G136" s="21"/>
      <c r="H136" s="21">
        <v>4000</v>
      </c>
      <c r="I136" s="43">
        <v>927</v>
      </c>
    </row>
    <row r="137" spans="1:10" ht="24" customHeight="1" x14ac:dyDescent="0.25">
      <c r="A137" s="1">
        <v>1</v>
      </c>
      <c r="B137" s="5">
        <v>43254</v>
      </c>
      <c r="C137" s="1" t="s">
        <v>86</v>
      </c>
      <c r="D137" s="1" t="s">
        <v>204</v>
      </c>
      <c r="E137" s="1" t="s">
        <v>99</v>
      </c>
      <c r="F137" s="2">
        <v>1854.85</v>
      </c>
      <c r="I137" s="42">
        <v>928</v>
      </c>
    </row>
    <row r="138" spans="1:10" ht="24" customHeight="1" x14ac:dyDescent="0.25">
      <c r="A138" s="1">
        <v>2</v>
      </c>
      <c r="B138" s="5">
        <v>43254</v>
      </c>
      <c r="C138" s="1" t="s">
        <v>86</v>
      </c>
      <c r="D138" s="1" t="s">
        <v>204</v>
      </c>
      <c r="E138" s="1" t="s">
        <v>99</v>
      </c>
      <c r="F138" s="2">
        <v>1846.95</v>
      </c>
      <c r="I138" s="42">
        <v>928</v>
      </c>
    </row>
    <row r="139" spans="1:10" ht="24" customHeight="1" x14ac:dyDescent="0.25">
      <c r="A139" s="1">
        <v>3</v>
      </c>
      <c r="B139" s="5">
        <v>43254</v>
      </c>
      <c r="C139" s="1" t="s">
        <v>86</v>
      </c>
      <c r="D139" s="1" t="s">
        <v>204</v>
      </c>
      <c r="E139" s="1" t="s">
        <v>99</v>
      </c>
      <c r="F139" s="2">
        <v>1308.6500000000001</v>
      </c>
      <c r="I139" s="42">
        <v>928</v>
      </c>
    </row>
    <row r="140" spans="1:10" ht="24" customHeight="1" x14ac:dyDescent="0.25">
      <c r="A140" s="1">
        <v>4</v>
      </c>
      <c r="B140" s="5">
        <v>43254</v>
      </c>
      <c r="C140" s="1" t="s">
        <v>86</v>
      </c>
      <c r="D140" s="1" t="s">
        <v>204</v>
      </c>
      <c r="E140" s="1" t="s">
        <v>99</v>
      </c>
      <c r="F140" s="2">
        <v>3240.25</v>
      </c>
      <c r="I140" s="42">
        <v>928</v>
      </c>
    </row>
    <row r="141" spans="1:10" ht="24" customHeight="1" x14ac:dyDescent="0.25">
      <c r="A141" s="1">
        <v>5</v>
      </c>
      <c r="B141" s="5">
        <v>43254</v>
      </c>
      <c r="C141" s="1" t="s">
        <v>85</v>
      </c>
      <c r="D141" s="1" t="s">
        <v>205</v>
      </c>
      <c r="E141" s="1" t="s">
        <v>99</v>
      </c>
      <c r="F141" s="2">
        <v>5000</v>
      </c>
      <c r="I141" s="42">
        <v>929</v>
      </c>
    </row>
    <row r="142" spans="1:10" ht="24" customHeight="1" x14ac:dyDescent="0.25">
      <c r="A142" s="1">
        <v>6</v>
      </c>
      <c r="B142" s="5">
        <v>43257</v>
      </c>
      <c r="C142" s="1" t="s">
        <v>40</v>
      </c>
      <c r="E142" s="1" t="s">
        <v>100</v>
      </c>
      <c r="F142" s="2">
        <v>10000</v>
      </c>
      <c r="I142" s="42">
        <v>951</v>
      </c>
    </row>
    <row r="143" spans="1:10" ht="24" customHeight="1" x14ac:dyDescent="0.25">
      <c r="A143" s="1">
        <v>7</v>
      </c>
      <c r="B143" s="5">
        <v>43259</v>
      </c>
      <c r="C143" s="1" t="s">
        <v>85</v>
      </c>
      <c r="D143" s="1" t="s">
        <v>205</v>
      </c>
      <c r="E143" s="1" t="s">
        <v>99</v>
      </c>
      <c r="F143" s="2">
        <v>5000</v>
      </c>
      <c r="I143" s="42">
        <v>930</v>
      </c>
    </row>
    <row r="144" spans="1:10" ht="24" customHeight="1" x14ac:dyDescent="0.25">
      <c r="A144" s="1">
        <v>8</v>
      </c>
      <c r="B144" s="5">
        <v>43259</v>
      </c>
      <c r="C144" s="1" t="s">
        <v>230</v>
      </c>
      <c r="D144" s="1" t="s">
        <v>213</v>
      </c>
      <c r="E144" s="1" t="s">
        <v>99</v>
      </c>
      <c r="F144" s="2">
        <v>10000</v>
      </c>
      <c r="I144" s="42">
        <v>931</v>
      </c>
    </row>
    <row r="145" spans="1:9" ht="24" customHeight="1" x14ac:dyDescent="0.25">
      <c r="A145" s="1">
        <v>9</v>
      </c>
      <c r="B145" s="5">
        <v>43259</v>
      </c>
      <c r="C145" s="1" t="s">
        <v>40</v>
      </c>
      <c r="E145" s="1" t="s">
        <v>100</v>
      </c>
      <c r="F145" s="2">
        <v>10352.57</v>
      </c>
      <c r="I145" s="42">
        <v>952</v>
      </c>
    </row>
    <row r="146" spans="1:9" ht="24" customHeight="1" x14ac:dyDescent="0.25">
      <c r="A146" s="1">
        <v>10</v>
      </c>
      <c r="B146" s="5">
        <v>43259</v>
      </c>
      <c r="C146" s="1" t="s">
        <v>41</v>
      </c>
      <c r="E146" s="1" t="s">
        <v>100</v>
      </c>
      <c r="F146" s="2">
        <v>900</v>
      </c>
      <c r="I146" s="42">
        <v>953</v>
      </c>
    </row>
    <row r="147" spans="1:9" ht="24" customHeight="1" x14ac:dyDescent="0.25">
      <c r="A147" s="1">
        <v>11</v>
      </c>
      <c r="B147" s="5">
        <v>43259</v>
      </c>
      <c r="C147" s="1" t="s">
        <v>228</v>
      </c>
      <c r="E147" s="1" t="s">
        <v>100</v>
      </c>
      <c r="F147" s="2">
        <v>178.08</v>
      </c>
      <c r="I147" s="42">
        <v>954</v>
      </c>
    </row>
    <row r="148" spans="1:9" ht="24" customHeight="1" x14ac:dyDescent="0.25">
      <c r="A148" s="1">
        <v>12</v>
      </c>
      <c r="B148" s="5">
        <v>43259</v>
      </c>
      <c r="C148" s="1" t="s">
        <v>229</v>
      </c>
      <c r="E148" s="1" t="s">
        <v>100</v>
      </c>
      <c r="F148" s="2">
        <v>1462.8</v>
      </c>
      <c r="I148" s="42">
        <v>955</v>
      </c>
    </row>
    <row r="149" spans="1:9" ht="24" customHeight="1" x14ac:dyDescent="0.25">
      <c r="A149" s="1">
        <v>13</v>
      </c>
      <c r="B149" s="5">
        <v>43261</v>
      </c>
      <c r="C149" s="1" t="s">
        <v>85</v>
      </c>
      <c r="D149" s="1" t="s">
        <v>205</v>
      </c>
      <c r="E149" s="1" t="s">
        <v>99</v>
      </c>
      <c r="F149" s="2">
        <v>5000</v>
      </c>
      <c r="I149" s="42">
        <v>932</v>
      </c>
    </row>
    <row r="150" spans="1:9" ht="24" customHeight="1" x14ac:dyDescent="0.25">
      <c r="A150" s="1">
        <v>14</v>
      </c>
      <c r="B150" s="5">
        <v>43261</v>
      </c>
      <c r="C150" s="1" t="s">
        <v>42</v>
      </c>
      <c r="D150" s="1" t="s">
        <v>214</v>
      </c>
      <c r="E150" s="1" t="s">
        <v>99</v>
      </c>
      <c r="F150" s="2">
        <v>1488</v>
      </c>
      <c r="I150" s="42">
        <v>933</v>
      </c>
    </row>
    <row r="151" spans="1:9" ht="24" customHeight="1" x14ac:dyDescent="0.25">
      <c r="A151" s="1">
        <v>15</v>
      </c>
      <c r="B151" s="5">
        <v>43261</v>
      </c>
      <c r="C151" s="1" t="s">
        <v>35</v>
      </c>
      <c r="D151" s="1" t="s">
        <v>206</v>
      </c>
      <c r="E151" s="1" t="s">
        <v>99</v>
      </c>
      <c r="F151" s="2">
        <v>566</v>
      </c>
      <c r="I151" s="42">
        <v>934</v>
      </c>
    </row>
    <row r="152" spans="1:9" ht="24" customHeight="1" x14ac:dyDescent="0.25">
      <c r="A152" s="1">
        <v>16</v>
      </c>
      <c r="B152" s="5">
        <v>43261</v>
      </c>
      <c r="C152" s="1" t="s">
        <v>184</v>
      </c>
      <c r="D152" s="1" t="s">
        <v>216</v>
      </c>
      <c r="E152" s="1" t="s">
        <v>99</v>
      </c>
      <c r="F152" s="2">
        <v>61.6</v>
      </c>
      <c r="I152" s="42">
        <v>935</v>
      </c>
    </row>
    <row r="153" spans="1:9" ht="24" customHeight="1" x14ac:dyDescent="0.25">
      <c r="A153" s="1">
        <v>17</v>
      </c>
      <c r="B153" s="5">
        <v>43261</v>
      </c>
      <c r="C153" s="1" t="s">
        <v>30</v>
      </c>
      <c r="D153" s="1" t="s">
        <v>215</v>
      </c>
      <c r="E153" s="1" t="s">
        <v>99</v>
      </c>
      <c r="F153" s="2">
        <v>346.5</v>
      </c>
      <c r="I153" s="42">
        <v>936</v>
      </c>
    </row>
    <row r="154" spans="1:9" ht="24" customHeight="1" x14ac:dyDescent="0.25">
      <c r="A154" s="1">
        <v>18</v>
      </c>
      <c r="B154" s="5">
        <v>43268</v>
      </c>
      <c r="C154" s="1" t="s">
        <v>85</v>
      </c>
      <c r="D154" s="1" t="s">
        <v>205</v>
      </c>
      <c r="E154" s="1" t="s">
        <v>99</v>
      </c>
      <c r="F154" s="2">
        <v>5000</v>
      </c>
      <c r="I154" s="42">
        <v>937</v>
      </c>
    </row>
    <row r="155" spans="1:9" ht="24" customHeight="1" x14ac:dyDescent="0.25">
      <c r="A155" s="1">
        <v>19</v>
      </c>
      <c r="B155" s="5">
        <v>43269</v>
      </c>
      <c r="C155" s="1" t="s">
        <v>230</v>
      </c>
      <c r="D155" s="1" t="s">
        <v>231</v>
      </c>
      <c r="E155" s="1" t="s">
        <v>99</v>
      </c>
      <c r="F155" s="2">
        <v>10000</v>
      </c>
      <c r="I155" s="42">
        <v>938</v>
      </c>
    </row>
    <row r="156" spans="1:9" ht="24" customHeight="1" x14ac:dyDescent="0.25">
      <c r="A156" s="1">
        <v>20</v>
      </c>
      <c r="B156" s="5">
        <v>43270</v>
      </c>
      <c r="C156" s="1" t="s">
        <v>193</v>
      </c>
      <c r="D156" s="1" t="s">
        <v>207</v>
      </c>
      <c r="E156" s="1" t="s">
        <v>99</v>
      </c>
      <c r="F156" s="2">
        <v>10000</v>
      </c>
      <c r="I156" s="42">
        <v>939</v>
      </c>
    </row>
    <row r="157" spans="1:9" ht="24" customHeight="1" x14ac:dyDescent="0.25">
      <c r="A157" s="1">
        <v>21</v>
      </c>
      <c r="B157" s="5">
        <v>43276</v>
      </c>
      <c r="C157" s="1" t="s">
        <v>85</v>
      </c>
      <c r="D157" s="1" t="s">
        <v>205</v>
      </c>
      <c r="E157" s="1" t="s">
        <v>99</v>
      </c>
      <c r="F157" s="2">
        <v>5000</v>
      </c>
      <c r="I157" s="42">
        <v>940</v>
      </c>
    </row>
    <row r="158" spans="1:9" ht="24" customHeight="1" x14ac:dyDescent="0.25">
      <c r="A158" s="1">
        <v>22</v>
      </c>
      <c r="B158" s="5">
        <v>43278</v>
      </c>
      <c r="C158" s="1" t="s">
        <v>144</v>
      </c>
      <c r="E158" s="1" t="s">
        <v>100</v>
      </c>
      <c r="F158" s="2">
        <v>3890.2</v>
      </c>
      <c r="I158" s="42">
        <v>956</v>
      </c>
    </row>
    <row r="159" spans="1:9" ht="24" customHeight="1" x14ac:dyDescent="0.25">
      <c r="A159" s="1">
        <v>23</v>
      </c>
      <c r="B159" s="5">
        <v>43278</v>
      </c>
      <c r="C159" s="1" t="s">
        <v>76</v>
      </c>
      <c r="E159" s="1" t="s">
        <v>100</v>
      </c>
      <c r="F159" s="2">
        <v>760</v>
      </c>
      <c r="I159" s="42">
        <v>957</v>
      </c>
    </row>
    <row r="160" spans="1:9" ht="24" customHeight="1" x14ac:dyDescent="0.25">
      <c r="A160" s="1">
        <v>24</v>
      </c>
      <c r="B160" s="5">
        <v>43278</v>
      </c>
      <c r="C160" s="1" t="s">
        <v>232</v>
      </c>
      <c r="E160" s="1" t="s">
        <v>100</v>
      </c>
      <c r="F160" s="2">
        <v>7267.36</v>
      </c>
      <c r="I160" s="42">
        <v>958</v>
      </c>
    </row>
    <row r="161" spans="1:9" ht="24" customHeight="1" x14ac:dyDescent="0.25">
      <c r="A161" s="1">
        <v>25</v>
      </c>
      <c r="B161" s="5">
        <v>43278</v>
      </c>
      <c r="C161" s="1" t="s">
        <v>224</v>
      </c>
      <c r="E161" s="1" t="s">
        <v>100</v>
      </c>
      <c r="F161" s="2">
        <v>7645.16</v>
      </c>
      <c r="I161" s="42">
        <v>959</v>
      </c>
    </row>
    <row r="162" spans="1:9" ht="24" customHeight="1" x14ac:dyDescent="0.25">
      <c r="A162" s="1">
        <v>26</v>
      </c>
      <c r="B162" s="5">
        <v>43280</v>
      </c>
      <c r="C162" s="1" t="s">
        <v>40</v>
      </c>
      <c r="E162" s="1" t="s">
        <v>100</v>
      </c>
      <c r="F162" s="26">
        <v>10000</v>
      </c>
      <c r="G162" s="26"/>
      <c r="H162" s="26"/>
      <c r="I162" s="42">
        <v>960</v>
      </c>
    </row>
    <row r="163" spans="1:9" ht="24" customHeight="1" x14ac:dyDescent="0.25">
      <c r="A163" s="1">
        <v>27</v>
      </c>
      <c r="B163" s="5">
        <v>43252</v>
      </c>
      <c r="C163" s="1" t="s">
        <v>119</v>
      </c>
      <c r="D163" s="1" t="s">
        <v>217</v>
      </c>
      <c r="E163" s="1" t="s">
        <v>99</v>
      </c>
      <c r="G163" s="2">
        <v>762</v>
      </c>
      <c r="I163" s="42">
        <v>941</v>
      </c>
    </row>
    <row r="164" spans="1:9" ht="24" customHeight="1" x14ac:dyDescent="0.25">
      <c r="A164" s="1">
        <v>28</v>
      </c>
      <c r="B164" s="5">
        <v>43255</v>
      </c>
      <c r="C164" s="1" t="s">
        <v>81</v>
      </c>
      <c r="D164" s="1" t="s">
        <v>220</v>
      </c>
      <c r="E164" s="1" t="s">
        <v>99</v>
      </c>
      <c r="G164" s="2">
        <v>1601</v>
      </c>
      <c r="I164" s="42">
        <v>942</v>
      </c>
    </row>
    <row r="165" spans="1:9" ht="24" customHeight="1" x14ac:dyDescent="0.25">
      <c r="A165" s="1">
        <v>29</v>
      </c>
      <c r="B165" s="5">
        <v>43255</v>
      </c>
      <c r="C165" s="1" t="s">
        <v>145</v>
      </c>
      <c r="D165" s="1" t="s">
        <v>218</v>
      </c>
      <c r="E165" s="1" t="s">
        <v>99</v>
      </c>
      <c r="G165" s="2">
        <v>2880</v>
      </c>
      <c r="I165" s="42">
        <v>943</v>
      </c>
    </row>
    <row r="166" spans="1:9" ht="24" customHeight="1" x14ac:dyDescent="0.25">
      <c r="A166" s="1">
        <v>30</v>
      </c>
      <c r="B166" s="5">
        <v>43255</v>
      </c>
      <c r="C166" s="1" t="s">
        <v>156</v>
      </c>
      <c r="D166" s="1" t="s">
        <v>219</v>
      </c>
      <c r="E166" s="1" t="s">
        <v>99</v>
      </c>
      <c r="G166" s="2">
        <v>4032</v>
      </c>
      <c r="I166" s="42">
        <v>944</v>
      </c>
    </row>
    <row r="167" spans="1:9" ht="24" customHeight="1" x14ac:dyDescent="0.25">
      <c r="A167" s="1">
        <v>31</v>
      </c>
      <c r="B167" s="5">
        <v>43258</v>
      </c>
      <c r="C167" s="1" t="s">
        <v>169</v>
      </c>
      <c r="D167" s="1" t="s">
        <v>221</v>
      </c>
      <c r="E167" s="1" t="s">
        <v>99</v>
      </c>
      <c r="G167" s="2">
        <v>2000</v>
      </c>
      <c r="I167" s="42">
        <v>945</v>
      </c>
    </row>
    <row r="168" spans="1:9" ht="24" customHeight="1" x14ac:dyDescent="0.25">
      <c r="A168" s="1">
        <v>32</v>
      </c>
      <c r="B168" s="5">
        <v>43271</v>
      </c>
      <c r="C168" s="1" t="s">
        <v>155</v>
      </c>
      <c r="D168" s="1" t="s">
        <v>222</v>
      </c>
      <c r="E168" s="1" t="s">
        <v>99</v>
      </c>
      <c r="G168" s="2">
        <v>4511</v>
      </c>
      <c r="I168" s="42">
        <v>946</v>
      </c>
    </row>
    <row r="169" spans="1:9" ht="24" customHeight="1" x14ac:dyDescent="0.25">
      <c r="A169" s="1">
        <v>33</v>
      </c>
      <c r="B169" s="5">
        <v>43281</v>
      </c>
      <c r="C169" s="1" t="s">
        <v>83</v>
      </c>
      <c r="D169" s="1" t="s">
        <v>223</v>
      </c>
      <c r="E169" s="1" t="s">
        <v>99</v>
      </c>
      <c r="G169" s="2">
        <v>1385</v>
      </c>
      <c r="I169" s="42">
        <v>947</v>
      </c>
    </row>
    <row r="170" spans="1:9" ht="24" customHeight="1" x14ac:dyDescent="0.25">
      <c r="A170" s="1">
        <v>34</v>
      </c>
      <c r="B170" s="5">
        <v>43281</v>
      </c>
      <c r="C170" s="1" t="s">
        <v>174</v>
      </c>
      <c r="D170" s="1" t="s">
        <v>226</v>
      </c>
      <c r="E170" s="1" t="s">
        <v>99</v>
      </c>
      <c r="H170" s="2">
        <v>4000</v>
      </c>
      <c r="I170" s="42">
        <v>948</v>
      </c>
    </row>
    <row r="171" spans="1:9" ht="24" customHeight="1" x14ac:dyDescent="0.25">
      <c r="A171" s="1">
        <v>35</v>
      </c>
      <c r="B171" s="5">
        <v>43281</v>
      </c>
      <c r="C171" s="1" t="s">
        <v>143</v>
      </c>
      <c r="D171" s="1" t="s">
        <v>227</v>
      </c>
      <c r="E171" s="1" t="s">
        <v>99</v>
      </c>
      <c r="H171" s="2">
        <v>1500</v>
      </c>
      <c r="I171" s="42">
        <v>949</v>
      </c>
    </row>
    <row r="172" spans="1:9" s="24" customFormat="1" ht="24" customHeight="1" thickBot="1" x14ac:dyDescent="0.3">
      <c r="A172" s="24">
        <v>36</v>
      </c>
      <c r="B172" s="19">
        <v>43281</v>
      </c>
      <c r="C172" s="24" t="s">
        <v>142</v>
      </c>
      <c r="D172" s="24" t="s">
        <v>227</v>
      </c>
      <c r="E172" s="24" t="s">
        <v>99</v>
      </c>
      <c r="F172" s="21"/>
      <c r="G172" s="21"/>
      <c r="H172" s="21">
        <v>1500</v>
      </c>
      <c r="I172" s="43">
        <v>950</v>
      </c>
    </row>
    <row r="173" spans="1:9" ht="24" customHeight="1" x14ac:dyDescent="0.25">
      <c r="A173" s="1">
        <v>1</v>
      </c>
      <c r="B173" s="5">
        <v>43282</v>
      </c>
      <c r="C173" s="1" t="s">
        <v>171</v>
      </c>
      <c r="D173" s="1" t="s">
        <v>213</v>
      </c>
      <c r="E173" s="1" t="s">
        <v>99</v>
      </c>
      <c r="F173" s="2">
        <v>10000</v>
      </c>
      <c r="I173" s="42">
        <v>961</v>
      </c>
    </row>
    <row r="174" spans="1:9" ht="24" customHeight="1" x14ac:dyDescent="0.25">
      <c r="A174" s="1">
        <v>2</v>
      </c>
      <c r="B174" s="5">
        <v>43283</v>
      </c>
      <c r="C174" s="1" t="s">
        <v>41</v>
      </c>
      <c r="E174" s="1" t="s">
        <v>100</v>
      </c>
      <c r="F174" s="2">
        <v>900</v>
      </c>
      <c r="I174" s="42">
        <v>990</v>
      </c>
    </row>
    <row r="175" spans="1:9" ht="24" customHeight="1" x14ac:dyDescent="0.25">
      <c r="A175" s="1">
        <v>3</v>
      </c>
      <c r="B175" s="5">
        <v>43283</v>
      </c>
      <c r="C175" s="1" t="s">
        <v>171</v>
      </c>
      <c r="D175" s="1" t="s">
        <v>213</v>
      </c>
      <c r="E175" s="1" t="s">
        <v>99</v>
      </c>
      <c r="F175" s="2">
        <v>10000</v>
      </c>
      <c r="I175" s="42">
        <v>962</v>
      </c>
    </row>
    <row r="176" spans="1:9" ht="24" customHeight="1" x14ac:dyDescent="0.25">
      <c r="A176" s="1">
        <v>4</v>
      </c>
      <c r="B176" s="5">
        <v>43283</v>
      </c>
      <c r="C176" s="1" t="s">
        <v>85</v>
      </c>
      <c r="D176" s="1" t="s">
        <v>205</v>
      </c>
      <c r="E176" s="1" t="s">
        <v>99</v>
      </c>
      <c r="F176" s="2">
        <v>5000</v>
      </c>
      <c r="I176" s="42">
        <v>963</v>
      </c>
    </row>
    <row r="177" spans="1:9" ht="24" customHeight="1" x14ac:dyDescent="0.25">
      <c r="A177" s="1">
        <v>5</v>
      </c>
      <c r="B177" s="5">
        <v>43286</v>
      </c>
      <c r="C177" s="1" t="s">
        <v>40</v>
      </c>
      <c r="E177" s="1" t="s">
        <v>100</v>
      </c>
      <c r="F177" s="2">
        <v>10000</v>
      </c>
      <c r="I177" s="42">
        <v>991</v>
      </c>
    </row>
    <row r="178" spans="1:9" ht="24" customHeight="1" x14ac:dyDescent="0.25">
      <c r="A178" s="1">
        <v>6</v>
      </c>
      <c r="B178" s="5">
        <v>43286</v>
      </c>
      <c r="C178" s="1" t="s">
        <v>86</v>
      </c>
      <c r="D178" s="1" t="s">
        <v>204</v>
      </c>
      <c r="E178" s="1" t="s">
        <v>99</v>
      </c>
      <c r="F178" s="2">
        <v>489.8</v>
      </c>
      <c r="I178" s="42">
        <v>964</v>
      </c>
    </row>
    <row r="179" spans="1:9" ht="24" customHeight="1" x14ac:dyDescent="0.25">
      <c r="A179" s="1">
        <v>7</v>
      </c>
      <c r="B179" s="5">
        <v>43286</v>
      </c>
      <c r="C179" s="1" t="s">
        <v>86</v>
      </c>
      <c r="D179" s="1" t="s">
        <v>204</v>
      </c>
      <c r="E179" s="1" t="s">
        <v>99</v>
      </c>
      <c r="F179" s="2">
        <v>2134.0500000000002</v>
      </c>
      <c r="I179" s="42">
        <v>964</v>
      </c>
    </row>
    <row r="180" spans="1:9" ht="24" customHeight="1" x14ac:dyDescent="0.25">
      <c r="A180" s="1">
        <v>8</v>
      </c>
      <c r="B180" s="5">
        <v>43286</v>
      </c>
      <c r="C180" s="1" t="s">
        <v>86</v>
      </c>
      <c r="D180" s="1" t="s">
        <v>204</v>
      </c>
      <c r="E180" s="1" t="s">
        <v>99</v>
      </c>
      <c r="F180" s="2">
        <v>1263.95</v>
      </c>
      <c r="I180" s="42">
        <v>964</v>
      </c>
    </row>
    <row r="181" spans="1:9" ht="24" customHeight="1" x14ac:dyDescent="0.25">
      <c r="A181" s="1">
        <v>9</v>
      </c>
      <c r="B181" s="5">
        <v>43286</v>
      </c>
      <c r="C181" s="1" t="s">
        <v>86</v>
      </c>
      <c r="D181" s="1" t="s">
        <v>204</v>
      </c>
      <c r="E181" s="1" t="s">
        <v>99</v>
      </c>
      <c r="F181" s="2">
        <v>1311.75</v>
      </c>
      <c r="I181" s="42">
        <v>964</v>
      </c>
    </row>
    <row r="182" spans="1:9" ht="24" customHeight="1" x14ac:dyDescent="0.25">
      <c r="A182" s="1">
        <v>10</v>
      </c>
      <c r="B182" s="5">
        <v>43286</v>
      </c>
      <c r="C182" s="1" t="s">
        <v>86</v>
      </c>
      <c r="D182" s="1" t="s">
        <v>204</v>
      </c>
      <c r="E182" s="1" t="s">
        <v>99</v>
      </c>
      <c r="F182" s="2">
        <v>1681.15</v>
      </c>
      <c r="I182" s="42">
        <v>964</v>
      </c>
    </row>
    <row r="183" spans="1:9" ht="24" customHeight="1" x14ac:dyDescent="0.25">
      <c r="A183" s="1">
        <v>11</v>
      </c>
      <c r="B183" s="5">
        <v>43287</v>
      </c>
      <c r="C183" s="1" t="s">
        <v>85</v>
      </c>
      <c r="D183" s="1" t="s">
        <v>205</v>
      </c>
      <c r="E183" s="1" t="s">
        <v>99</v>
      </c>
      <c r="F183" s="2">
        <v>5000</v>
      </c>
      <c r="I183" s="42">
        <v>965</v>
      </c>
    </row>
    <row r="184" spans="1:9" ht="24" customHeight="1" x14ac:dyDescent="0.25">
      <c r="A184" s="1">
        <v>12</v>
      </c>
      <c r="B184" s="5">
        <v>43288</v>
      </c>
      <c r="C184" s="1" t="s">
        <v>40</v>
      </c>
      <c r="E184" s="1" t="s">
        <v>100</v>
      </c>
      <c r="F184" s="2">
        <v>19994.990000000002</v>
      </c>
      <c r="I184" s="42">
        <v>992</v>
      </c>
    </row>
    <row r="185" spans="1:9" ht="24" customHeight="1" x14ac:dyDescent="0.25">
      <c r="A185" s="1">
        <v>13</v>
      </c>
      <c r="B185" s="5">
        <v>43289</v>
      </c>
      <c r="C185" s="1" t="s">
        <v>235</v>
      </c>
      <c r="D185" s="1" t="s">
        <v>236</v>
      </c>
      <c r="E185" s="1" t="s">
        <v>99</v>
      </c>
      <c r="F185" s="2">
        <v>2500</v>
      </c>
      <c r="I185" s="42">
        <v>966</v>
      </c>
    </row>
    <row r="186" spans="1:9" ht="24" customHeight="1" x14ac:dyDescent="0.25">
      <c r="A186" s="1">
        <v>14</v>
      </c>
      <c r="B186" s="5">
        <v>43289</v>
      </c>
      <c r="C186" s="1" t="s">
        <v>234</v>
      </c>
      <c r="D186" s="1" t="s">
        <v>233</v>
      </c>
      <c r="E186" s="1" t="s">
        <v>99</v>
      </c>
      <c r="F186" s="2">
        <v>2000</v>
      </c>
      <c r="I186" s="42">
        <v>967</v>
      </c>
    </row>
    <row r="187" spans="1:9" ht="24" customHeight="1" x14ac:dyDescent="0.25">
      <c r="A187" s="1">
        <v>15</v>
      </c>
      <c r="B187" s="5">
        <v>43291</v>
      </c>
      <c r="C187" s="1" t="s">
        <v>171</v>
      </c>
      <c r="D187" s="1" t="s">
        <v>213</v>
      </c>
      <c r="E187" s="1" t="s">
        <v>99</v>
      </c>
      <c r="F187" s="2">
        <v>5000</v>
      </c>
      <c r="I187" s="42">
        <v>968</v>
      </c>
    </row>
    <row r="188" spans="1:9" ht="24" customHeight="1" x14ac:dyDescent="0.25">
      <c r="A188" s="1">
        <v>16</v>
      </c>
      <c r="B188" s="5">
        <v>43292</v>
      </c>
      <c r="C188" s="1" t="s">
        <v>115</v>
      </c>
      <c r="E188" s="1" t="s">
        <v>100</v>
      </c>
      <c r="F188" s="2">
        <v>129.9</v>
      </c>
      <c r="I188" s="42">
        <v>993</v>
      </c>
    </row>
    <row r="189" spans="1:9" ht="24" customHeight="1" x14ac:dyDescent="0.25">
      <c r="A189" s="1">
        <v>17</v>
      </c>
      <c r="B189" s="5">
        <v>43294</v>
      </c>
      <c r="C189" s="1" t="s">
        <v>224</v>
      </c>
      <c r="E189" s="1" t="s">
        <v>100</v>
      </c>
      <c r="F189" s="2">
        <v>7645.16</v>
      </c>
      <c r="I189" s="42">
        <v>994</v>
      </c>
    </row>
    <row r="190" spans="1:9" ht="24" customHeight="1" x14ac:dyDescent="0.25">
      <c r="A190" s="1">
        <v>18</v>
      </c>
      <c r="B190" s="5">
        <v>43294</v>
      </c>
      <c r="C190" s="1" t="s">
        <v>42</v>
      </c>
      <c r="D190" s="1" t="s">
        <v>214</v>
      </c>
      <c r="E190" s="1" t="s">
        <v>99</v>
      </c>
      <c r="F190" s="2">
        <v>1488</v>
      </c>
      <c r="I190" s="42">
        <v>969</v>
      </c>
    </row>
    <row r="191" spans="1:9" ht="24" customHeight="1" x14ac:dyDescent="0.25">
      <c r="A191" s="1">
        <v>19</v>
      </c>
      <c r="B191" s="5">
        <v>43294</v>
      </c>
      <c r="C191" s="1" t="s">
        <v>184</v>
      </c>
      <c r="D191" s="1" t="s">
        <v>216</v>
      </c>
      <c r="E191" s="1" t="s">
        <v>99</v>
      </c>
      <c r="F191" s="2">
        <v>54</v>
      </c>
      <c r="I191" s="42">
        <v>970</v>
      </c>
    </row>
    <row r="192" spans="1:9" ht="24" customHeight="1" x14ac:dyDescent="0.25">
      <c r="A192" s="1">
        <v>20</v>
      </c>
      <c r="B192" s="5">
        <v>43294</v>
      </c>
      <c r="C192" s="1" t="s">
        <v>30</v>
      </c>
      <c r="D192" s="1" t="s">
        <v>215</v>
      </c>
      <c r="E192" s="1" t="s">
        <v>99</v>
      </c>
      <c r="F192" s="2">
        <v>303.7</v>
      </c>
      <c r="I192" s="42">
        <v>971</v>
      </c>
    </row>
    <row r="193" spans="1:9" ht="24" customHeight="1" x14ac:dyDescent="0.25">
      <c r="A193" s="1">
        <v>21</v>
      </c>
      <c r="B193" s="5">
        <v>43294</v>
      </c>
      <c r="C193" s="1" t="s">
        <v>35</v>
      </c>
      <c r="D193" s="1" t="s">
        <v>206</v>
      </c>
      <c r="E193" s="1" t="s">
        <v>99</v>
      </c>
      <c r="F193" s="2">
        <v>566</v>
      </c>
      <c r="I193" s="42">
        <v>972</v>
      </c>
    </row>
    <row r="194" spans="1:9" ht="24" customHeight="1" x14ac:dyDescent="0.25">
      <c r="A194" s="1">
        <v>22</v>
      </c>
      <c r="B194" s="5">
        <v>43297</v>
      </c>
      <c r="C194" s="1" t="s">
        <v>85</v>
      </c>
      <c r="D194" s="1" t="s">
        <v>205</v>
      </c>
      <c r="E194" s="1" t="s">
        <v>99</v>
      </c>
      <c r="F194" s="2">
        <v>5000</v>
      </c>
      <c r="I194" s="42">
        <v>973</v>
      </c>
    </row>
    <row r="195" spans="1:9" ht="24" customHeight="1" x14ac:dyDescent="0.25">
      <c r="A195" s="1">
        <v>23</v>
      </c>
      <c r="B195" s="5">
        <v>43298</v>
      </c>
      <c r="C195" s="1" t="s">
        <v>237</v>
      </c>
      <c r="E195" s="1" t="s">
        <v>100</v>
      </c>
      <c r="F195" s="2">
        <v>1300</v>
      </c>
      <c r="I195" s="42">
        <v>995</v>
      </c>
    </row>
    <row r="196" spans="1:9" ht="24" customHeight="1" x14ac:dyDescent="0.25">
      <c r="A196" s="1">
        <v>24</v>
      </c>
      <c r="B196" s="5">
        <v>43298</v>
      </c>
      <c r="C196" s="1" t="s">
        <v>238</v>
      </c>
      <c r="E196" s="1" t="s">
        <v>100</v>
      </c>
      <c r="F196" s="2">
        <v>381.6</v>
      </c>
      <c r="I196" s="42">
        <v>996</v>
      </c>
    </row>
    <row r="197" spans="1:9" ht="24" customHeight="1" x14ac:dyDescent="0.25">
      <c r="A197" s="1">
        <v>25</v>
      </c>
      <c r="B197" s="5">
        <v>43299</v>
      </c>
      <c r="C197" s="1" t="s">
        <v>230</v>
      </c>
      <c r="D197" s="1" t="s">
        <v>231</v>
      </c>
      <c r="E197" s="1" t="s">
        <v>99</v>
      </c>
      <c r="F197" s="2">
        <v>10000</v>
      </c>
      <c r="I197" s="42">
        <v>974</v>
      </c>
    </row>
    <row r="198" spans="1:9" ht="24" customHeight="1" x14ac:dyDescent="0.25">
      <c r="A198" s="1">
        <v>26</v>
      </c>
      <c r="B198" s="5">
        <v>43304</v>
      </c>
      <c r="C198" s="1" t="s">
        <v>85</v>
      </c>
      <c r="D198" s="1" t="s">
        <v>205</v>
      </c>
      <c r="E198" s="1" t="s">
        <v>99</v>
      </c>
      <c r="F198" s="2">
        <v>5000</v>
      </c>
      <c r="I198" s="42">
        <v>975</v>
      </c>
    </row>
    <row r="199" spans="1:9" ht="24" customHeight="1" x14ac:dyDescent="0.25">
      <c r="A199" s="1">
        <v>27</v>
      </c>
      <c r="B199" s="5">
        <v>43307</v>
      </c>
      <c r="C199" s="1" t="s">
        <v>239</v>
      </c>
      <c r="E199" s="1" t="s">
        <v>100</v>
      </c>
      <c r="F199" s="2">
        <v>498.2</v>
      </c>
      <c r="I199" s="42">
        <v>997</v>
      </c>
    </row>
    <row r="200" spans="1:9" ht="24" customHeight="1" x14ac:dyDescent="0.25">
      <c r="A200" s="1">
        <v>28</v>
      </c>
      <c r="B200" s="5">
        <v>43307</v>
      </c>
      <c r="C200" s="1" t="s">
        <v>77</v>
      </c>
      <c r="E200" s="1" t="s">
        <v>100</v>
      </c>
      <c r="F200" s="2">
        <v>1060</v>
      </c>
      <c r="I200" s="42">
        <v>998</v>
      </c>
    </row>
    <row r="201" spans="1:9" ht="24" customHeight="1" x14ac:dyDescent="0.25">
      <c r="A201" s="1">
        <v>29</v>
      </c>
      <c r="B201" s="5">
        <v>43307</v>
      </c>
      <c r="C201" s="1" t="s">
        <v>139</v>
      </c>
      <c r="E201" s="1" t="s">
        <v>100</v>
      </c>
      <c r="F201" s="2">
        <v>3920.35</v>
      </c>
      <c r="I201" s="42">
        <v>999</v>
      </c>
    </row>
    <row r="202" spans="1:9" ht="24" customHeight="1" x14ac:dyDescent="0.25">
      <c r="A202" s="1">
        <v>30</v>
      </c>
      <c r="B202" s="5">
        <v>43307</v>
      </c>
      <c r="C202" s="1" t="s">
        <v>172</v>
      </c>
      <c r="E202" s="1" t="s">
        <v>100</v>
      </c>
      <c r="F202" s="2">
        <v>250</v>
      </c>
      <c r="I202" s="42">
        <v>1000</v>
      </c>
    </row>
    <row r="203" spans="1:9" ht="24" customHeight="1" x14ac:dyDescent="0.25">
      <c r="A203" s="1">
        <v>31</v>
      </c>
      <c r="B203" s="5">
        <v>43307</v>
      </c>
      <c r="C203" s="1" t="s">
        <v>76</v>
      </c>
      <c r="E203" s="1" t="s">
        <v>100</v>
      </c>
      <c r="F203" s="2">
        <v>720</v>
      </c>
      <c r="I203" s="42">
        <v>1001</v>
      </c>
    </row>
    <row r="204" spans="1:9" ht="24" customHeight="1" x14ac:dyDescent="0.25">
      <c r="A204" s="1">
        <v>32</v>
      </c>
      <c r="B204" s="5">
        <v>43307</v>
      </c>
      <c r="C204" s="1" t="s">
        <v>93</v>
      </c>
      <c r="E204" s="1" t="s">
        <v>100</v>
      </c>
      <c r="F204" s="2">
        <v>5024.3999999999996</v>
      </c>
      <c r="I204" s="42">
        <v>1002</v>
      </c>
    </row>
    <row r="205" spans="1:9" ht="24" customHeight="1" x14ac:dyDescent="0.25">
      <c r="A205" s="1">
        <v>33</v>
      </c>
      <c r="B205" s="5">
        <v>43307</v>
      </c>
      <c r="C205" s="1" t="s">
        <v>151</v>
      </c>
      <c r="E205" s="1" t="s">
        <v>100</v>
      </c>
      <c r="F205" s="2">
        <v>1590</v>
      </c>
      <c r="I205" s="42">
        <v>1003</v>
      </c>
    </row>
    <row r="206" spans="1:9" ht="24" customHeight="1" x14ac:dyDescent="0.25">
      <c r="A206" s="1">
        <v>34</v>
      </c>
      <c r="B206" s="5">
        <v>43307</v>
      </c>
      <c r="C206" s="1" t="s">
        <v>115</v>
      </c>
      <c r="E206" s="1" t="s">
        <v>100</v>
      </c>
      <c r="F206" s="2">
        <v>67.75</v>
      </c>
      <c r="I206" s="42">
        <v>1004</v>
      </c>
    </row>
    <row r="207" spans="1:9" ht="24" customHeight="1" x14ac:dyDescent="0.25">
      <c r="A207" s="1">
        <v>35</v>
      </c>
      <c r="B207" s="5">
        <v>43308</v>
      </c>
      <c r="C207" s="1" t="s">
        <v>154</v>
      </c>
      <c r="E207" s="1" t="s">
        <v>100</v>
      </c>
      <c r="F207" s="2">
        <v>1025.55</v>
      </c>
      <c r="I207" s="42">
        <v>1005</v>
      </c>
    </row>
    <row r="208" spans="1:9" ht="24" customHeight="1" x14ac:dyDescent="0.25">
      <c r="A208" s="1">
        <v>36</v>
      </c>
      <c r="B208" s="5">
        <v>43308</v>
      </c>
      <c r="C208" s="1" t="s">
        <v>189</v>
      </c>
      <c r="E208" s="1" t="s">
        <v>100</v>
      </c>
      <c r="F208" s="2">
        <v>5744.14</v>
      </c>
      <c r="I208" s="42">
        <v>1006</v>
      </c>
    </row>
    <row r="209" spans="1:9" ht="24" customHeight="1" x14ac:dyDescent="0.25">
      <c r="A209" s="1">
        <v>37</v>
      </c>
      <c r="B209" s="5">
        <v>43308</v>
      </c>
      <c r="C209" s="1" t="s">
        <v>170</v>
      </c>
      <c r="E209" s="1" t="s">
        <v>100</v>
      </c>
      <c r="F209" s="2">
        <v>1150</v>
      </c>
      <c r="I209" s="42">
        <v>1007</v>
      </c>
    </row>
    <row r="210" spans="1:9" ht="24" customHeight="1" x14ac:dyDescent="0.25">
      <c r="A210" s="1">
        <v>38</v>
      </c>
      <c r="B210" s="5">
        <v>43308</v>
      </c>
      <c r="C210" s="1" t="s">
        <v>144</v>
      </c>
      <c r="E210" s="1" t="s">
        <v>100</v>
      </c>
      <c r="F210" s="2">
        <v>12513.3</v>
      </c>
      <c r="I210" s="42">
        <v>1008</v>
      </c>
    </row>
    <row r="211" spans="1:9" ht="24" customHeight="1" x14ac:dyDescent="0.25">
      <c r="A211" s="1">
        <v>39</v>
      </c>
      <c r="B211" s="5">
        <v>43308</v>
      </c>
      <c r="C211" s="1" t="s">
        <v>85</v>
      </c>
      <c r="D211" s="1" t="s">
        <v>205</v>
      </c>
      <c r="E211" s="1" t="s">
        <v>99</v>
      </c>
      <c r="F211" s="2">
        <v>5000</v>
      </c>
      <c r="I211" s="42">
        <v>976</v>
      </c>
    </row>
    <row r="212" spans="1:9" ht="24" customHeight="1" x14ac:dyDescent="0.25">
      <c r="A212" s="1">
        <v>40</v>
      </c>
      <c r="B212" s="5">
        <v>43308</v>
      </c>
      <c r="C212" s="1" t="s">
        <v>40</v>
      </c>
      <c r="E212" s="1" t="s">
        <v>100</v>
      </c>
      <c r="F212" s="2">
        <v>10000</v>
      </c>
      <c r="I212" s="42">
        <v>1009</v>
      </c>
    </row>
    <row r="213" spans="1:9" ht="24" customHeight="1" x14ac:dyDescent="0.25">
      <c r="A213" s="1">
        <v>41</v>
      </c>
      <c r="B213" s="5">
        <v>43312</v>
      </c>
      <c r="C213" s="1" t="s">
        <v>240</v>
      </c>
      <c r="E213" s="1" t="s">
        <v>100</v>
      </c>
      <c r="F213" s="2">
        <v>400</v>
      </c>
      <c r="I213" s="42">
        <v>1010</v>
      </c>
    </row>
    <row r="214" spans="1:9" ht="24" customHeight="1" x14ac:dyDescent="0.25">
      <c r="A214" s="1">
        <v>42</v>
      </c>
      <c r="B214" s="5">
        <v>43312</v>
      </c>
      <c r="C214" s="1" t="s">
        <v>171</v>
      </c>
      <c r="D214" s="1" t="s">
        <v>213</v>
      </c>
      <c r="E214" s="1" t="s">
        <v>99</v>
      </c>
      <c r="F214" s="2">
        <v>10000</v>
      </c>
      <c r="I214" s="42">
        <v>977</v>
      </c>
    </row>
    <row r="215" spans="1:9" ht="24" customHeight="1" x14ac:dyDescent="0.25">
      <c r="A215" s="1">
        <v>43</v>
      </c>
      <c r="B215" s="5">
        <v>43282</v>
      </c>
      <c r="C215" s="1" t="s">
        <v>119</v>
      </c>
      <c r="D215" s="1" t="s">
        <v>217</v>
      </c>
      <c r="E215" s="1" t="s">
        <v>99</v>
      </c>
      <c r="G215" s="2">
        <v>762</v>
      </c>
      <c r="I215" s="42">
        <v>978</v>
      </c>
    </row>
    <row r="216" spans="1:9" ht="24" customHeight="1" x14ac:dyDescent="0.25">
      <c r="A216" s="1">
        <v>44</v>
      </c>
      <c r="B216" s="5">
        <v>43283</v>
      </c>
      <c r="C216" s="1" t="s">
        <v>156</v>
      </c>
      <c r="D216" s="1" t="s">
        <v>219</v>
      </c>
      <c r="E216" s="1" t="s">
        <v>99</v>
      </c>
      <c r="G216" s="2">
        <v>4032</v>
      </c>
      <c r="I216" s="42">
        <v>979</v>
      </c>
    </row>
    <row r="217" spans="1:9" ht="24" customHeight="1" x14ac:dyDescent="0.25">
      <c r="A217" s="1">
        <v>45</v>
      </c>
      <c r="B217" s="5">
        <v>43285</v>
      </c>
      <c r="C217" s="1" t="s">
        <v>81</v>
      </c>
      <c r="D217" s="1" t="s">
        <v>220</v>
      </c>
      <c r="E217" s="1" t="s">
        <v>99</v>
      </c>
      <c r="G217" s="2">
        <v>1601</v>
      </c>
      <c r="I217" s="42">
        <v>980</v>
      </c>
    </row>
    <row r="218" spans="1:9" ht="24" customHeight="1" x14ac:dyDescent="0.25">
      <c r="A218" s="1">
        <v>46</v>
      </c>
      <c r="B218" s="5">
        <v>43289</v>
      </c>
      <c r="C218" s="1" t="s">
        <v>185</v>
      </c>
      <c r="D218" s="1" t="s">
        <v>241</v>
      </c>
      <c r="E218" s="1" t="s">
        <v>99</v>
      </c>
      <c r="G218" s="2">
        <v>10000</v>
      </c>
      <c r="I218" s="42">
        <v>981</v>
      </c>
    </row>
    <row r="219" spans="1:9" ht="24" customHeight="1" x14ac:dyDescent="0.25">
      <c r="A219" s="1">
        <v>47</v>
      </c>
      <c r="B219" s="5">
        <v>43290</v>
      </c>
      <c r="C219" s="1" t="s">
        <v>230</v>
      </c>
      <c r="D219" s="1" t="s">
        <v>231</v>
      </c>
      <c r="E219" s="1" t="s">
        <v>99</v>
      </c>
      <c r="G219" s="2">
        <v>5000</v>
      </c>
      <c r="I219" s="42">
        <v>982</v>
      </c>
    </row>
    <row r="220" spans="1:9" ht="24" customHeight="1" x14ac:dyDescent="0.25">
      <c r="A220" s="1">
        <v>48</v>
      </c>
      <c r="B220" s="5">
        <v>43291</v>
      </c>
      <c r="C220" s="1" t="s">
        <v>145</v>
      </c>
      <c r="D220" s="1" t="s">
        <v>218</v>
      </c>
      <c r="E220" s="1" t="s">
        <v>99</v>
      </c>
      <c r="G220" s="2">
        <v>2880</v>
      </c>
      <c r="I220" s="42">
        <v>983</v>
      </c>
    </row>
    <row r="221" spans="1:9" ht="24" customHeight="1" x14ac:dyDescent="0.25">
      <c r="A221" s="1">
        <v>49</v>
      </c>
      <c r="B221" s="5">
        <v>43291</v>
      </c>
      <c r="C221" s="1" t="s">
        <v>242</v>
      </c>
      <c r="D221" s="1" t="s">
        <v>243</v>
      </c>
      <c r="E221" s="1" t="s">
        <v>99</v>
      </c>
      <c r="G221" s="2">
        <v>18</v>
      </c>
      <c r="I221" s="42">
        <v>983</v>
      </c>
    </row>
    <row r="222" spans="1:9" ht="24" customHeight="1" x14ac:dyDescent="0.25">
      <c r="A222" s="1">
        <v>50</v>
      </c>
      <c r="B222" s="5">
        <v>43299</v>
      </c>
      <c r="C222" s="1" t="s">
        <v>230</v>
      </c>
      <c r="D222" s="1" t="s">
        <v>231</v>
      </c>
      <c r="E222" s="1" t="s">
        <v>99</v>
      </c>
      <c r="G222" s="2">
        <v>10000</v>
      </c>
      <c r="I222" s="42">
        <v>984</v>
      </c>
    </row>
    <row r="223" spans="1:9" ht="24" customHeight="1" x14ac:dyDescent="0.25">
      <c r="A223" s="1">
        <v>51</v>
      </c>
      <c r="B223" s="5">
        <v>43301</v>
      </c>
      <c r="C223" s="1" t="s">
        <v>155</v>
      </c>
      <c r="D223" s="1" t="s">
        <v>222</v>
      </c>
      <c r="E223" s="1" t="s">
        <v>99</v>
      </c>
      <c r="G223" s="2">
        <v>4511</v>
      </c>
      <c r="I223" s="42">
        <v>985</v>
      </c>
    </row>
    <row r="224" spans="1:9" ht="24" customHeight="1" x14ac:dyDescent="0.25">
      <c r="A224" s="1">
        <v>52</v>
      </c>
      <c r="B224" s="5">
        <v>43312</v>
      </c>
      <c r="C224" s="1" t="s">
        <v>83</v>
      </c>
      <c r="D224" s="1" t="s">
        <v>223</v>
      </c>
      <c r="E224" s="1" t="s">
        <v>99</v>
      </c>
      <c r="G224" s="2">
        <v>1385</v>
      </c>
      <c r="I224" s="42">
        <v>986</v>
      </c>
    </row>
    <row r="225" spans="1:9" ht="24" customHeight="1" x14ac:dyDescent="0.25">
      <c r="A225" s="1">
        <v>53</v>
      </c>
      <c r="B225" s="5">
        <v>43312</v>
      </c>
      <c r="C225" s="1" t="s">
        <v>174</v>
      </c>
      <c r="D225" s="1" t="s">
        <v>226</v>
      </c>
      <c r="E225" s="1" t="s">
        <v>99</v>
      </c>
      <c r="H225" s="2">
        <v>4000</v>
      </c>
      <c r="I225" s="42">
        <v>987</v>
      </c>
    </row>
    <row r="226" spans="1:9" ht="24" customHeight="1" x14ac:dyDescent="0.25">
      <c r="A226" s="1">
        <v>54</v>
      </c>
      <c r="B226" s="5">
        <v>43312</v>
      </c>
      <c r="C226" s="1" t="s">
        <v>143</v>
      </c>
      <c r="D226" s="1" t="s">
        <v>227</v>
      </c>
      <c r="E226" s="1" t="s">
        <v>99</v>
      </c>
      <c r="H226" s="2">
        <v>2000</v>
      </c>
      <c r="I226" s="42">
        <v>988</v>
      </c>
    </row>
    <row r="227" spans="1:9" s="24" customFormat="1" ht="24" customHeight="1" thickBot="1" x14ac:dyDescent="0.3">
      <c r="A227" s="24">
        <v>55</v>
      </c>
      <c r="B227" s="19">
        <v>43312</v>
      </c>
      <c r="C227" s="24" t="s">
        <v>142</v>
      </c>
      <c r="D227" s="24" t="s">
        <v>227</v>
      </c>
      <c r="E227" s="24" t="s">
        <v>99</v>
      </c>
      <c r="F227" s="21"/>
      <c r="G227" s="21"/>
      <c r="H227" s="21">
        <v>500</v>
      </c>
      <c r="I227" s="43">
        <v>989</v>
      </c>
    </row>
    <row r="228" spans="1:9" ht="24" customHeight="1" x14ac:dyDescent="0.25">
      <c r="A228" s="1">
        <v>1</v>
      </c>
      <c r="B228" s="5">
        <v>43313</v>
      </c>
      <c r="C228" s="1" t="s">
        <v>171</v>
      </c>
      <c r="D228" s="1" t="s">
        <v>213</v>
      </c>
      <c r="E228" s="1" t="s">
        <v>99</v>
      </c>
      <c r="F228" s="2">
        <v>10000</v>
      </c>
      <c r="I228" s="42">
        <v>1014</v>
      </c>
    </row>
    <row r="229" spans="1:9" ht="24" customHeight="1" x14ac:dyDescent="0.25">
      <c r="A229" s="1">
        <v>2</v>
      </c>
      <c r="B229" s="5">
        <v>43314</v>
      </c>
      <c r="C229" s="1" t="s">
        <v>171</v>
      </c>
      <c r="D229" s="1" t="s">
        <v>213</v>
      </c>
      <c r="E229" s="1" t="s">
        <v>99</v>
      </c>
      <c r="F229" s="2">
        <v>5000</v>
      </c>
      <c r="I229" s="42">
        <v>1015</v>
      </c>
    </row>
    <row r="230" spans="1:9" ht="24" customHeight="1" x14ac:dyDescent="0.25">
      <c r="A230" s="1">
        <v>3</v>
      </c>
      <c r="B230" s="5">
        <v>43315</v>
      </c>
      <c r="C230" s="1" t="s">
        <v>86</v>
      </c>
      <c r="D230" s="1" t="s">
        <v>204</v>
      </c>
      <c r="E230" s="1" t="s">
        <v>99</v>
      </c>
      <c r="F230" s="2">
        <v>1188.25</v>
      </c>
      <c r="I230" s="42">
        <v>1016</v>
      </c>
    </row>
    <row r="231" spans="1:9" ht="24" customHeight="1" x14ac:dyDescent="0.25">
      <c r="A231" s="1">
        <v>4</v>
      </c>
      <c r="B231" s="5">
        <v>43315</v>
      </c>
      <c r="C231" s="1" t="s">
        <v>86</v>
      </c>
      <c r="D231" s="1" t="s">
        <v>204</v>
      </c>
      <c r="E231" s="1" t="s">
        <v>99</v>
      </c>
      <c r="F231" s="2">
        <v>2485.75</v>
      </c>
      <c r="I231" s="42">
        <v>1016</v>
      </c>
    </row>
    <row r="232" spans="1:9" ht="24" customHeight="1" x14ac:dyDescent="0.25">
      <c r="A232" s="1">
        <v>5</v>
      </c>
      <c r="B232" s="5">
        <v>43315</v>
      </c>
      <c r="C232" s="1" t="s">
        <v>86</v>
      </c>
      <c r="D232" s="1" t="s">
        <v>204</v>
      </c>
      <c r="E232" s="1" t="s">
        <v>99</v>
      </c>
      <c r="F232" s="2">
        <v>1613.15</v>
      </c>
      <c r="I232" s="42">
        <v>1016</v>
      </c>
    </row>
    <row r="233" spans="1:9" ht="24" customHeight="1" x14ac:dyDescent="0.25">
      <c r="A233" s="1">
        <v>6</v>
      </c>
      <c r="B233" s="5">
        <v>43315</v>
      </c>
      <c r="C233" s="1" t="s">
        <v>86</v>
      </c>
      <c r="D233" s="1" t="s">
        <v>204</v>
      </c>
      <c r="E233" s="1" t="s">
        <v>99</v>
      </c>
      <c r="F233" s="2">
        <v>2283.5500000000002</v>
      </c>
      <c r="I233" s="42">
        <v>1016</v>
      </c>
    </row>
    <row r="234" spans="1:9" ht="24" customHeight="1" x14ac:dyDescent="0.25">
      <c r="A234" s="1">
        <v>7</v>
      </c>
      <c r="B234" s="5">
        <v>43315</v>
      </c>
      <c r="C234" s="1" t="s">
        <v>86</v>
      </c>
      <c r="D234" s="1" t="s">
        <v>204</v>
      </c>
      <c r="E234" s="1" t="s">
        <v>99</v>
      </c>
      <c r="F234" s="2">
        <v>223.35</v>
      </c>
      <c r="I234" s="42">
        <v>1016</v>
      </c>
    </row>
    <row r="235" spans="1:9" ht="24" customHeight="1" x14ac:dyDescent="0.25">
      <c r="A235" s="1">
        <v>8</v>
      </c>
      <c r="B235" s="5">
        <v>43315</v>
      </c>
      <c r="C235" s="1" t="s">
        <v>86</v>
      </c>
      <c r="D235" s="1" t="s">
        <v>204</v>
      </c>
      <c r="E235" s="1" t="s">
        <v>99</v>
      </c>
      <c r="F235" s="2">
        <v>559.5</v>
      </c>
      <c r="I235" s="42">
        <v>1016</v>
      </c>
    </row>
    <row r="236" spans="1:9" ht="24" customHeight="1" x14ac:dyDescent="0.25">
      <c r="A236" s="1">
        <v>10</v>
      </c>
      <c r="B236" s="5">
        <v>43318</v>
      </c>
      <c r="C236" s="1" t="s">
        <v>234</v>
      </c>
      <c r="D236" s="1" t="s">
        <v>233</v>
      </c>
      <c r="E236" s="1" t="s">
        <v>99</v>
      </c>
      <c r="F236" s="2">
        <v>2000</v>
      </c>
      <c r="I236" s="42">
        <v>1017</v>
      </c>
    </row>
    <row r="237" spans="1:9" ht="24" customHeight="1" x14ac:dyDescent="0.25">
      <c r="A237" s="1">
        <v>12</v>
      </c>
      <c r="B237" s="5">
        <v>43318</v>
      </c>
      <c r="C237" s="1" t="s">
        <v>85</v>
      </c>
      <c r="D237" s="1" t="s">
        <v>205</v>
      </c>
      <c r="E237" s="1" t="s">
        <v>99</v>
      </c>
      <c r="F237" s="2">
        <v>5000</v>
      </c>
      <c r="I237" s="42">
        <v>1018</v>
      </c>
    </row>
    <row r="238" spans="1:9" ht="24" customHeight="1" x14ac:dyDescent="0.25">
      <c r="A238" s="1">
        <v>13</v>
      </c>
      <c r="B238" s="5">
        <v>43318</v>
      </c>
      <c r="C238" s="1" t="s">
        <v>171</v>
      </c>
      <c r="D238" s="1" t="s">
        <v>213</v>
      </c>
      <c r="E238" s="1" t="s">
        <v>99</v>
      </c>
      <c r="F238" s="2">
        <v>5000</v>
      </c>
      <c r="I238" s="42">
        <v>1019</v>
      </c>
    </row>
    <row r="239" spans="1:9" ht="24" customHeight="1" x14ac:dyDescent="0.25">
      <c r="A239" s="1">
        <v>16</v>
      </c>
      <c r="B239" s="5">
        <v>43320</v>
      </c>
      <c r="C239" s="1" t="s">
        <v>255</v>
      </c>
      <c r="E239" s="1" t="s">
        <v>99</v>
      </c>
      <c r="F239" s="2">
        <v>1000</v>
      </c>
      <c r="I239" s="42">
        <v>1020</v>
      </c>
    </row>
    <row r="240" spans="1:9" ht="24" customHeight="1" x14ac:dyDescent="0.25">
      <c r="A240" s="1">
        <v>17</v>
      </c>
      <c r="B240" s="5">
        <v>43322</v>
      </c>
      <c r="C240" s="1" t="s">
        <v>85</v>
      </c>
      <c r="D240" s="1" t="s">
        <v>205</v>
      </c>
      <c r="E240" s="1" t="s">
        <v>99</v>
      </c>
      <c r="F240" s="2">
        <v>5000</v>
      </c>
      <c r="I240" s="42">
        <v>1021</v>
      </c>
    </row>
    <row r="241" spans="1:9" ht="24" customHeight="1" x14ac:dyDescent="0.25">
      <c r="A241" s="1">
        <v>18</v>
      </c>
      <c r="B241" s="5">
        <v>43322</v>
      </c>
      <c r="C241" s="1" t="s">
        <v>171</v>
      </c>
      <c r="D241" s="1" t="s">
        <v>213</v>
      </c>
      <c r="E241" s="1" t="s">
        <v>99</v>
      </c>
      <c r="F241" s="2">
        <v>15000</v>
      </c>
      <c r="I241" s="42">
        <v>1022</v>
      </c>
    </row>
    <row r="242" spans="1:9" ht="24" customHeight="1" x14ac:dyDescent="0.25">
      <c r="A242" s="1">
        <v>19</v>
      </c>
      <c r="B242" s="5">
        <v>43326</v>
      </c>
      <c r="C242" s="1" t="s">
        <v>171</v>
      </c>
      <c r="D242" s="1" t="s">
        <v>213</v>
      </c>
      <c r="E242" s="1" t="s">
        <v>99</v>
      </c>
      <c r="F242" s="2">
        <v>5000</v>
      </c>
      <c r="I242" s="42">
        <v>1023</v>
      </c>
    </row>
    <row r="243" spans="1:9" ht="24" customHeight="1" x14ac:dyDescent="0.25">
      <c r="A243" s="1">
        <v>20</v>
      </c>
      <c r="B243" s="5">
        <v>43327</v>
      </c>
      <c r="C243" s="1" t="s">
        <v>35</v>
      </c>
      <c r="D243" s="1" t="s">
        <v>206</v>
      </c>
      <c r="E243" s="1" t="s">
        <v>99</v>
      </c>
      <c r="F243" s="2">
        <v>566</v>
      </c>
      <c r="I243" s="42">
        <v>1024</v>
      </c>
    </row>
    <row r="244" spans="1:9" ht="24" customHeight="1" x14ac:dyDescent="0.25">
      <c r="A244" s="1">
        <v>21</v>
      </c>
      <c r="B244" s="5">
        <v>43327</v>
      </c>
      <c r="C244" s="1" t="s">
        <v>30</v>
      </c>
      <c r="D244" s="1" t="s">
        <v>215</v>
      </c>
      <c r="E244" s="1" t="s">
        <v>99</v>
      </c>
      <c r="F244" s="2">
        <v>409.4</v>
      </c>
      <c r="I244" s="42">
        <v>1025</v>
      </c>
    </row>
    <row r="245" spans="1:9" ht="24" customHeight="1" x14ac:dyDescent="0.25">
      <c r="A245" s="1">
        <v>22</v>
      </c>
      <c r="B245" s="5">
        <v>43327</v>
      </c>
      <c r="C245" s="1" t="s">
        <v>42</v>
      </c>
      <c r="D245" s="1" t="s">
        <v>214</v>
      </c>
      <c r="E245" s="1" t="s">
        <v>99</v>
      </c>
      <c r="F245" s="2">
        <v>1488</v>
      </c>
      <c r="I245" s="42">
        <v>1026</v>
      </c>
    </row>
    <row r="246" spans="1:9" ht="24" customHeight="1" x14ac:dyDescent="0.25">
      <c r="A246" s="1">
        <v>23</v>
      </c>
      <c r="B246" s="5">
        <v>43327</v>
      </c>
      <c r="C246" s="1" t="s">
        <v>30</v>
      </c>
      <c r="D246" s="1" t="s">
        <v>256</v>
      </c>
      <c r="E246" s="1" t="s">
        <v>99</v>
      </c>
      <c r="F246" s="2">
        <v>72.8</v>
      </c>
      <c r="I246" s="42">
        <v>1027</v>
      </c>
    </row>
    <row r="247" spans="1:9" ht="24" customHeight="1" x14ac:dyDescent="0.25">
      <c r="A247" s="1">
        <v>24</v>
      </c>
      <c r="B247" s="5">
        <v>43329</v>
      </c>
      <c r="C247" s="1" t="s">
        <v>85</v>
      </c>
      <c r="D247" s="1" t="s">
        <v>205</v>
      </c>
      <c r="E247" s="1" t="s">
        <v>99</v>
      </c>
      <c r="F247" s="2">
        <v>5000</v>
      </c>
      <c r="I247" s="42">
        <v>1028</v>
      </c>
    </row>
    <row r="248" spans="1:9" ht="24" customHeight="1" x14ac:dyDescent="0.25">
      <c r="A248" s="1">
        <v>36</v>
      </c>
      <c r="B248" s="5">
        <v>43334</v>
      </c>
      <c r="C248" s="1" t="s">
        <v>85</v>
      </c>
      <c r="D248" s="1" t="s">
        <v>205</v>
      </c>
      <c r="E248" s="1" t="s">
        <v>99</v>
      </c>
      <c r="F248" s="2">
        <v>5000</v>
      </c>
      <c r="I248" s="42">
        <v>1029</v>
      </c>
    </row>
    <row r="249" spans="1:9" ht="24" customHeight="1" x14ac:dyDescent="0.25">
      <c r="A249" s="1">
        <v>37</v>
      </c>
      <c r="B249" s="5">
        <v>43334</v>
      </c>
      <c r="C249" s="1" t="s">
        <v>171</v>
      </c>
      <c r="D249" s="1" t="s">
        <v>213</v>
      </c>
      <c r="E249" s="1" t="s">
        <v>99</v>
      </c>
      <c r="F249" s="2">
        <v>5000</v>
      </c>
      <c r="I249" s="42">
        <v>1030</v>
      </c>
    </row>
    <row r="250" spans="1:9" ht="24" customHeight="1" x14ac:dyDescent="0.25">
      <c r="A250" s="1">
        <v>38</v>
      </c>
      <c r="B250" s="5">
        <v>43341</v>
      </c>
      <c r="C250" s="1" t="s">
        <v>94</v>
      </c>
      <c r="E250" s="1" t="s">
        <v>99</v>
      </c>
      <c r="F250" s="2">
        <v>2804.58</v>
      </c>
      <c r="I250" s="42">
        <v>1031</v>
      </c>
    </row>
    <row r="251" spans="1:9" ht="24" customHeight="1" x14ac:dyDescent="0.25">
      <c r="A251" s="1">
        <v>39</v>
      </c>
      <c r="B251" s="5">
        <v>43341</v>
      </c>
      <c r="C251" s="1" t="s">
        <v>85</v>
      </c>
      <c r="D251" s="1" t="s">
        <v>205</v>
      </c>
      <c r="E251" s="1" t="s">
        <v>99</v>
      </c>
      <c r="F251" s="2">
        <v>5000</v>
      </c>
      <c r="I251" s="42">
        <v>1032</v>
      </c>
    </row>
    <row r="252" spans="1:9" ht="24" customHeight="1" x14ac:dyDescent="0.25">
      <c r="A252" s="1">
        <v>42</v>
      </c>
      <c r="B252" s="5">
        <v>43342</v>
      </c>
      <c r="C252" s="1" t="s">
        <v>253</v>
      </c>
      <c r="E252" s="1" t="s">
        <v>99</v>
      </c>
      <c r="F252" s="2">
        <v>10000</v>
      </c>
      <c r="I252" s="42">
        <v>1033</v>
      </c>
    </row>
    <row r="253" spans="1:9" ht="24" customHeight="1" x14ac:dyDescent="0.25">
      <c r="A253" s="1">
        <v>43</v>
      </c>
      <c r="B253" s="5">
        <v>43342</v>
      </c>
      <c r="C253" s="1" t="s">
        <v>171</v>
      </c>
      <c r="D253" s="1" t="s">
        <v>213</v>
      </c>
      <c r="E253" s="1" t="s">
        <v>99</v>
      </c>
      <c r="F253" s="2">
        <v>5000</v>
      </c>
      <c r="I253" s="42">
        <v>1034</v>
      </c>
    </row>
    <row r="254" spans="1:9" ht="24" customHeight="1" x14ac:dyDescent="0.25">
      <c r="A254" s="1">
        <v>44</v>
      </c>
      <c r="B254" s="5">
        <v>43342</v>
      </c>
      <c r="C254" s="1" t="s">
        <v>254</v>
      </c>
      <c r="E254" s="1" t="s">
        <v>99</v>
      </c>
      <c r="F254" s="2">
        <v>41.5</v>
      </c>
      <c r="I254" s="42">
        <v>1035</v>
      </c>
    </row>
    <row r="255" spans="1:9" ht="24" customHeight="1" x14ac:dyDescent="0.25">
      <c r="A255" s="1">
        <v>45</v>
      </c>
      <c r="B255" s="5">
        <v>43313</v>
      </c>
      <c r="C255" s="1" t="s">
        <v>119</v>
      </c>
      <c r="D255" s="1" t="s">
        <v>217</v>
      </c>
      <c r="E255" s="1" t="s">
        <v>99</v>
      </c>
      <c r="G255" s="2">
        <v>762</v>
      </c>
      <c r="I255" s="42">
        <v>1053</v>
      </c>
    </row>
    <row r="256" spans="1:9" ht="24" customHeight="1" x14ac:dyDescent="0.25">
      <c r="A256" s="1">
        <v>46</v>
      </c>
      <c r="B256" s="5">
        <v>43314</v>
      </c>
      <c r="C256" s="1" t="s">
        <v>156</v>
      </c>
      <c r="D256" s="1" t="s">
        <v>219</v>
      </c>
      <c r="E256" s="1" t="s">
        <v>99</v>
      </c>
      <c r="G256" s="2">
        <v>4032</v>
      </c>
      <c r="I256" s="42">
        <v>1054</v>
      </c>
    </row>
    <row r="257" spans="1:9" ht="24" customHeight="1" x14ac:dyDescent="0.25">
      <c r="A257" s="1">
        <v>47</v>
      </c>
      <c r="B257" s="5">
        <v>43314</v>
      </c>
      <c r="C257" s="1" t="s">
        <v>145</v>
      </c>
      <c r="D257" s="1" t="s">
        <v>218</v>
      </c>
      <c r="E257" s="1" t="s">
        <v>99</v>
      </c>
      <c r="G257" s="2">
        <v>2880</v>
      </c>
      <c r="I257" s="42">
        <v>1055</v>
      </c>
    </row>
    <row r="258" spans="1:9" ht="24" customHeight="1" x14ac:dyDescent="0.25">
      <c r="A258" s="1">
        <v>48</v>
      </c>
      <c r="B258" s="5">
        <v>43328</v>
      </c>
      <c r="C258" s="1" t="s">
        <v>81</v>
      </c>
      <c r="D258" s="1" t="s">
        <v>220</v>
      </c>
      <c r="E258" s="1" t="s">
        <v>99</v>
      </c>
      <c r="G258" s="2">
        <v>1601</v>
      </c>
      <c r="I258" s="42">
        <v>1056</v>
      </c>
    </row>
    <row r="259" spans="1:9" ht="24" customHeight="1" x14ac:dyDescent="0.25">
      <c r="A259" s="1">
        <v>49</v>
      </c>
      <c r="B259" s="5">
        <v>43335</v>
      </c>
      <c r="C259" s="1" t="s">
        <v>155</v>
      </c>
      <c r="D259" s="1" t="s">
        <v>222</v>
      </c>
      <c r="E259" s="1" t="s">
        <v>99</v>
      </c>
      <c r="G259" s="2">
        <v>4511</v>
      </c>
      <c r="I259" s="42">
        <v>1057</v>
      </c>
    </row>
    <row r="260" spans="1:9" ht="24" customHeight="1" x14ac:dyDescent="0.25">
      <c r="A260" s="1">
        <v>50</v>
      </c>
      <c r="B260" s="5">
        <v>43343</v>
      </c>
      <c r="C260" s="1" t="s">
        <v>83</v>
      </c>
      <c r="D260" s="1" t="s">
        <v>223</v>
      </c>
      <c r="E260" s="1" t="s">
        <v>99</v>
      </c>
      <c r="G260" s="2">
        <v>1385</v>
      </c>
      <c r="I260" s="42">
        <v>1058</v>
      </c>
    </row>
    <row r="261" spans="1:9" ht="24" customHeight="1" x14ac:dyDescent="0.25">
      <c r="A261" s="1">
        <v>51</v>
      </c>
      <c r="B261" s="5">
        <v>43343</v>
      </c>
      <c r="C261" s="1" t="s">
        <v>254</v>
      </c>
      <c r="E261" s="1" t="s">
        <v>99</v>
      </c>
      <c r="F261" s="26"/>
      <c r="G261" s="26">
        <v>1</v>
      </c>
      <c r="H261" s="26"/>
      <c r="I261" s="42">
        <v>1059</v>
      </c>
    </row>
    <row r="262" spans="1:9" ht="24" customHeight="1" x14ac:dyDescent="0.25">
      <c r="A262" s="1">
        <v>11</v>
      </c>
      <c r="B262" s="5">
        <v>43318</v>
      </c>
      <c r="C262" s="1" t="s">
        <v>41</v>
      </c>
      <c r="E262" s="1" t="s">
        <v>71</v>
      </c>
      <c r="F262" s="2">
        <v>900</v>
      </c>
      <c r="I262" s="42">
        <v>1037</v>
      </c>
    </row>
    <row r="263" spans="1:9" ht="24" customHeight="1" x14ac:dyDescent="0.25">
      <c r="A263" s="1">
        <v>15</v>
      </c>
      <c r="B263" s="5">
        <v>43320</v>
      </c>
      <c r="C263" s="1" t="s">
        <v>40</v>
      </c>
      <c r="E263" s="1" t="s">
        <v>71</v>
      </c>
      <c r="F263" s="2">
        <v>10999.28</v>
      </c>
      <c r="I263" s="42">
        <v>1039</v>
      </c>
    </row>
    <row r="264" spans="1:9" ht="24" customHeight="1" x14ac:dyDescent="0.25">
      <c r="A264" s="1">
        <v>25</v>
      </c>
      <c r="B264" s="5">
        <v>43333</v>
      </c>
      <c r="C264" s="1" t="s">
        <v>246</v>
      </c>
      <c r="E264" s="1" t="s">
        <v>71</v>
      </c>
      <c r="F264" s="2">
        <v>1530</v>
      </c>
      <c r="I264" s="42">
        <v>1040</v>
      </c>
    </row>
    <row r="265" spans="1:9" ht="24" customHeight="1" x14ac:dyDescent="0.25">
      <c r="A265" s="1">
        <v>26</v>
      </c>
      <c r="B265" s="5">
        <v>43333</v>
      </c>
      <c r="C265" s="1" t="s">
        <v>247</v>
      </c>
      <c r="E265" s="1" t="s">
        <v>71</v>
      </c>
      <c r="F265" s="2">
        <v>6631</v>
      </c>
      <c r="I265" s="42">
        <v>1041</v>
      </c>
    </row>
    <row r="266" spans="1:9" ht="24" customHeight="1" x14ac:dyDescent="0.25">
      <c r="A266" s="1">
        <v>27</v>
      </c>
      <c r="B266" s="5">
        <v>43333</v>
      </c>
      <c r="C266" s="1" t="s">
        <v>248</v>
      </c>
      <c r="E266" s="1" t="s">
        <v>71</v>
      </c>
      <c r="F266" s="2">
        <v>1508.4</v>
      </c>
      <c r="I266" s="42">
        <v>1042</v>
      </c>
    </row>
    <row r="267" spans="1:9" ht="24" customHeight="1" x14ac:dyDescent="0.25">
      <c r="A267" s="1">
        <v>28</v>
      </c>
      <c r="B267" s="5">
        <v>43333</v>
      </c>
      <c r="C267" s="1" t="s">
        <v>114</v>
      </c>
      <c r="E267" s="1" t="s">
        <v>71</v>
      </c>
      <c r="F267" s="2">
        <v>336</v>
      </c>
      <c r="I267" s="42">
        <v>1043</v>
      </c>
    </row>
    <row r="268" spans="1:9" ht="24" customHeight="1" x14ac:dyDescent="0.25">
      <c r="A268" s="1">
        <v>29</v>
      </c>
      <c r="B268" s="5">
        <v>43333</v>
      </c>
      <c r="C268" s="1" t="s">
        <v>249</v>
      </c>
      <c r="E268" s="1" t="s">
        <v>71</v>
      </c>
      <c r="F268" s="2">
        <v>40.840000000000003</v>
      </c>
      <c r="I268" s="42">
        <v>1044</v>
      </c>
    </row>
    <row r="269" spans="1:9" ht="24" customHeight="1" x14ac:dyDescent="0.25">
      <c r="A269" s="1">
        <v>30</v>
      </c>
      <c r="B269" s="5">
        <v>43333</v>
      </c>
      <c r="C269" s="1" t="s">
        <v>76</v>
      </c>
      <c r="E269" s="1" t="s">
        <v>71</v>
      </c>
      <c r="F269" s="2">
        <v>720</v>
      </c>
      <c r="I269" s="42">
        <v>1045</v>
      </c>
    </row>
    <row r="270" spans="1:9" ht="24" customHeight="1" x14ac:dyDescent="0.25">
      <c r="A270" s="1">
        <v>31</v>
      </c>
      <c r="B270" s="5">
        <v>43333</v>
      </c>
      <c r="C270" s="1" t="s">
        <v>250</v>
      </c>
      <c r="E270" s="1" t="s">
        <v>71</v>
      </c>
      <c r="F270" s="2">
        <v>1101</v>
      </c>
      <c r="I270" s="42">
        <v>1046</v>
      </c>
    </row>
    <row r="271" spans="1:9" ht="24" customHeight="1" x14ac:dyDescent="0.25">
      <c r="A271" s="1">
        <v>32</v>
      </c>
      <c r="B271" s="5">
        <v>43333</v>
      </c>
      <c r="C271" s="1" t="s">
        <v>251</v>
      </c>
      <c r="E271" s="1" t="s">
        <v>71</v>
      </c>
      <c r="F271" s="2">
        <v>462.5</v>
      </c>
      <c r="I271" s="42">
        <v>1047</v>
      </c>
    </row>
    <row r="272" spans="1:9" ht="24" customHeight="1" x14ac:dyDescent="0.25">
      <c r="A272" s="1">
        <v>33</v>
      </c>
      <c r="B272" s="5">
        <v>43333</v>
      </c>
      <c r="C272" s="1" t="s">
        <v>93</v>
      </c>
      <c r="E272" s="1" t="s">
        <v>71</v>
      </c>
      <c r="F272" s="2">
        <v>2544</v>
      </c>
      <c r="I272" s="42">
        <v>1048</v>
      </c>
    </row>
    <row r="273" spans="1:9" ht="24" customHeight="1" x14ac:dyDescent="0.25">
      <c r="A273" s="1">
        <v>34</v>
      </c>
      <c r="B273" s="5">
        <v>43333</v>
      </c>
      <c r="C273" s="1" t="s">
        <v>151</v>
      </c>
      <c r="E273" s="1" t="s">
        <v>71</v>
      </c>
      <c r="F273" s="2">
        <v>3827.16</v>
      </c>
      <c r="I273" s="42">
        <v>1049</v>
      </c>
    </row>
    <row r="274" spans="1:9" ht="24" customHeight="1" x14ac:dyDescent="0.25">
      <c r="A274" s="1">
        <v>35</v>
      </c>
      <c r="B274" s="5">
        <v>43333</v>
      </c>
      <c r="C274" s="1" t="s">
        <v>115</v>
      </c>
      <c r="E274" s="1" t="s">
        <v>71</v>
      </c>
      <c r="F274" s="2">
        <v>118.55</v>
      </c>
      <c r="I274" s="42">
        <v>1050</v>
      </c>
    </row>
    <row r="275" spans="1:9" ht="24" customHeight="1" x14ac:dyDescent="0.25">
      <c r="A275" s="1">
        <v>40</v>
      </c>
      <c r="B275" s="5">
        <v>43341</v>
      </c>
      <c r="C275" s="1" t="s">
        <v>252</v>
      </c>
      <c r="E275" s="1" t="s">
        <v>71</v>
      </c>
      <c r="F275" s="2">
        <v>415.52</v>
      </c>
      <c r="I275" s="42">
        <v>1051</v>
      </c>
    </row>
    <row r="276" spans="1:9" ht="24" customHeight="1" x14ac:dyDescent="0.25">
      <c r="A276" s="1">
        <v>41</v>
      </c>
      <c r="B276" s="5">
        <v>43341</v>
      </c>
      <c r="C276" s="1" t="s">
        <v>92</v>
      </c>
      <c r="E276" s="1" t="s">
        <v>71</v>
      </c>
      <c r="F276" s="2">
        <v>5854.91</v>
      </c>
      <c r="I276" s="42">
        <v>1052</v>
      </c>
    </row>
    <row r="277" spans="1:9" ht="24" customHeight="1" x14ac:dyDescent="0.25">
      <c r="A277" s="1">
        <v>9</v>
      </c>
      <c r="B277" s="5">
        <v>43315</v>
      </c>
      <c r="C277" s="1" t="s">
        <v>245</v>
      </c>
      <c r="E277" s="1" t="s">
        <v>100</v>
      </c>
      <c r="F277" s="2">
        <v>2280</v>
      </c>
      <c r="I277" s="42">
        <v>1036</v>
      </c>
    </row>
    <row r="278" spans="1:9" s="24" customFormat="1" ht="24" customHeight="1" thickBot="1" x14ac:dyDescent="0.3">
      <c r="A278" s="24">
        <v>14</v>
      </c>
      <c r="B278" s="19">
        <v>43319</v>
      </c>
      <c r="C278" s="24" t="s">
        <v>40</v>
      </c>
      <c r="E278" s="24" t="s">
        <v>100</v>
      </c>
      <c r="F278" s="21">
        <v>15000</v>
      </c>
      <c r="G278" s="21"/>
      <c r="H278" s="21"/>
      <c r="I278" s="43">
        <v>1038</v>
      </c>
    </row>
  </sheetData>
  <autoFilter ref="B2:H278" xr:uid="{00000000-0009-0000-0000-000007000000}"/>
  <sortState xmlns:xlrd2="http://schemas.microsoft.com/office/spreadsheetml/2017/richdata2" ref="A228:J278">
    <sortCondition ref="E228:E278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0"/>
  <sheetViews>
    <sheetView workbookViewId="0">
      <selection activeCell="E6" sqref="E6"/>
    </sheetView>
  </sheetViews>
  <sheetFormatPr defaultColWidth="9.109375" defaultRowHeight="24" customHeight="1" x14ac:dyDescent="0.25"/>
  <cols>
    <col min="1" max="1" width="13.88671875" style="3" customWidth="1"/>
    <col min="2" max="2" width="28.109375" style="1" customWidth="1"/>
    <col min="3" max="3" width="9" style="1" customWidth="1"/>
    <col min="4" max="5" width="15.44140625" style="2" customWidth="1"/>
    <col min="6" max="6" width="16.44140625" style="1" customWidth="1"/>
    <col min="7" max="7" width="10.44140625" style="1" bestFit="1" customWidth="1"/>
    <col min="8" max="16384" width="9.109375" style="1"/>
  </cols>
  <sheetData>
    <row r="1" spans="1:6" ht="24" customHeight="1" x14ac:dyDescent="0.25">
      <c r="A1" s="9" t="s">
        <v>120</v>
      </c>
    </row>
    <row r="2" spans="1:6" s="6" customFormat="1" ht="24.75" customHeight="1" x14ac:dyDescent="0.25">
      <c r="A2" s="7" t="s">
        <v>4</v>
      </c>
      <c r="B2" s="6" t="s">
        <v>3</v>
      </c>
      <c r="C2" s="6" t="s">
        <v>38</v>
      </c>
      <c r="D2" s="8" t="s">
        <v>2</v>
      </c>
      <c r="E2" s="8" t="s">
        <v>1</v>
      </c>
      <c r="F2" s="7" t="s">
        <v>0</v>
      </c>
    </row>
    <row r="3" spans="1:6" ht="24" customHeight="1" x14ac:dyDescent="0.25">
      <c r="A3" s="5"/>
      <c r="F3" s="4">
        <f>D3-E3</f>
        <v>0</v>
      </c>
    </row>
    <row r="4" spans="1:6" ht="24" customHeight="1" x14ac:dyDescent="0.25">
      <c r="A4" s="5"/>
      <c r="F4" s="4">
        <f t="shared" ref="F4:F50" si="0">F3+D4-E4</f>
        <v>0</v>
      </c>
    </row>
    <row r="5" spans="1:6" ht="24" customHeight="1" x14ac:dyDescent="0.25">
      <c r="A5" s="5"/>
      <c r="F5" s="4">
        <f t="shared" si="0"/>
        <v>0</v>
      </c>
    </row>
    <row r="6" spans="1:6" ht="24" customHeight="1" x14ac:dyDescent="0.25">
      <c r="A6" s="5"/>
      <c r="F6" s="4">
        <f t="shared" si="0"/>
        <v>0</v>
      </c>
    </row>
    <row r="7" spans="1:6" s="24" customFormat="1" ht="24" customHeight="1" thickBot="1" x14ac:dyDescent="0.3">
      <c r="A7" s="19"/>
      <c r="D7" s="21"/>
      <c r="E7" s="21"/>
      <c r="F7" s="22">
        <f t="shared" si="0"/>
        <v>0</v>
      </c>
    </row>
    <row r="8" spans="1:6" ht="24" customHeight="1" x14ac:dyDescent="0.25">
      <c r="A8" s="5"/>
      <c r="F8" s="4">
        <f t="shared" si="0"/>
        <v>0</v>
      </c>
    </row>
    <row r="9" spans="1:6" ht="24" customHeight="1" x14ac:dyDescent="0.25">
      <c r="A9" s="32"/>
      <c r="F9" s="4">
        <f t="shared" si="0"/>
        <v>0</v>
      </c>
    </row>
    <row r="10" spans="1:6" ht="24" customHeight="1" x14ac:dyDescent="0.25">
      <c r="A10" s="32"/>
      <c r="F10" s="4">
        <f t="shared" si="0"/>
        <v>0</v>
      </c>
    </row>
    <row r="11" spans="1:6" ht="24" customHeight="1" x14ac:dyDescent="0.25">
      <c r="A11" s="32"/>
      <c r="F11" s="4">
        <f t="shared" si="0"/>
        <v>0</v>
      </c>
    </row>
    <row r="12" spans="1:6" ht="24" customHeight="1" x14ac:dyDescent="0.25">
      <c r="A12" s="32"/>
      <c r="F12" s="4">
        <f t="shared" si="0"/>
        <v>0</v>
      </c>
    </row>
    <row r="13" spans="1:6" ht="24" customHeight="1" x14ac:dyDescent="0.25">
      <c r="A13" s="32"/>
      <c r="F13" s="4">
        <f t="shared" si="0"/>
        <v>0</v>
      </c>
    </row>
    <row r="14" spans="1:6" ht="24" customHeight="1" x14ac:dyDescent="0.25">
      <c r="A14" s="32"/>
      <c r="F14" s="4">
        <f t="shared" si="0"/>
        <v>0</v>
      </c>
    </row>
    <row r="15" spans="1:6" ht="24" customHeight="1" x14ac:dyDescent="0.25">
      <c r="A15" s="32"/>
      <c r="F15" s="4">
        <f t="shared" si="0"/>
        <v>0</v>
      </c>
    </row>
    <row r="16" spans="1:6" ht="24" customHeight="1" x14ac:dyDescent="0.25">
      <c r="A16" s="32"/>
      <c r="F16" s="4">
        <f t="shared" si="0"/>
        <v>0</v>
      </c>
    </row>
    <row r="17" spans="1:6" ht="24" customHeight="1" x14ac:dyDescent="0.25">
      <c r="A17" s="32"/>
      <c r="F17" s="4">
        <f t="shared" si="0"/>
        <v>0</v>
      </c>
    </row>
    <row r="18" spans="1:6" ht="24" customHeight="1" x14ac:dyDescent="0.25">
      <c r="A18" s="32"/>
      <c r="F18" s="4">
        <f t="shared" si="0"/>
        <v>0</v>
      </c>
    </row>
    <row r="19" spans="1:6" ht="24" customHeight="1" x14ac:dyDescent="0.25">
      <c r="A19" s="32"/>
      <c r="F19" s="4">
        <f t="shared" si="0"/>
        <v>0</v>
      </c>
    </row>
    <row r="20" spans="1:6" ht="24" customHeight="1" x14ac:dyDescent="0.25">
      <c r="A20" s="32"/>
      <c r="F20" s="4">
        <f t="shared" si="0"/>
        <v>0</v>
      </c>
    </row>
    <row r="21" spans="1:6" ht="24" customHeight="1" x14ac:dyDescent="0.25">
      <c r="A21" s="32"/>
      <c r="F21" s="4">
        <f t="shared" si="0"/>
        <v>0</v>
      </c>
    </row>
    <row r="22" spans="1:6" ht="24" customHeight="1" x14ac:dyDescent="0.25">
      <c r="A22" s="32"/>
      <c r="F22" s="4">
        <f t="shared" si="0"/>
        <v>0</v>
      </c>
    </row>
    <row r="23" spans="1:6" ht="24" customHeight="1" x14ac:dyDescent="0.25">
      <c r="A23" s="32"/>
      <c r="F23" s="4">
        <f t="shared" si="0"/>
        <v>0</v>
      </c>
    </row>
    <row r="24" spans="1:6" ht="24" customHeight="1" x14ac:dyDescent="0.25">
      <c r="A24" s="32"/>
      <c r="F24" s="4">
        <f t="shared" si="0"/>
        <v>0</v>
      </c>
    </row>
    <row r="25" spans="1:6" ht="24" customHeight="1" x14ac:dyDescent="0.25">
      <c r="A25" s="32"/>
      <c r="F25" s="4">
        <f t="shared" si="0"/>
        <v>0</v>
      </c>
    </row>
    <row r="26" spans="1:6" ht="24" customHeight="1" x14ac:dyDescent="0.25">
      <c r="A26" s="32"/>
      <c r="F26" s="4">
        <f t="shared" si="0"/>
        <v>0</v>
      </c>
    </row>
    <row r="27" spans="1:6" ht="24" customHeight="1" x14ac:dyDescent="0.25">
      <c r="A27" s="32"/>
      <c r="F27" s="4">
        <f t="shared" si="0"/>
        <v>0</v>
      </c>
    </row>
    <row r="28" spans="1:6" ht="24" customHeight="1" x14ac:dyDescent="0.25">
      <c r="A28" s="32"/>
      <c r="F28" s="4">
        <f t="shared" si="0"/>
        <v>0</v>
      </c>
    </row>
    <row r="29" spans="1:6" ht="24" customHeight="1" x14ac:dyDescent="0.25">
      <c r="A29" s="32"/>
      <c r="F29" s="4">
        <f t="shared" si="0"/>
        <v>0</v>
      </c>
    </row>
    <row r="30" spans="1:6" ht="24" customHeight="1" x14ac:dyDescent="0.25">
      <c r="A30" s="32"/>
      <c r="F30" s="4">
        <f t="shared" si="0"/>
        <v>0</v>
      </c>
    </row>
    <row r="31" spans="1:6" ht="24" customHeight="1" x14ac:dyDescent="0.25">
      <c r="A31" s="32"/>
      <c r="F31" s="4">
        <f t="shared" si="0"/>
        <v>0</v>
      </c>
    </row>
    <row r="32" spans="1:6" ht="24" customHeight="1" x14ac:dyDescent="0.25">
      <c r="A32" s="32"/>
      <c r="F32" s="4">
        <f t="shared" si="0"/>
        <v>0</v>
      </c>
    </row>
    <row r="33" spans="1:6" ht="24" customHeight="1" x14ac:dyDescent="0.25">
      <c r="A33" s="32"/>
      <c r="F33" s="4">
        <f t="shared" si="0"/>
        <v>0</v>
      </c>
    </row>
    <row r="34" spans="1:6" ht="24" customHeight="1" x14ac:dyDescent="0.25">
      <c r="A34" s="32"/>
      <c r="F34" s="4">
        <f t="shared" si="0"/>
        <v>0</v>
      </c>
    </row>
    <row r="35" spans="1:6" ht="24" customHeight="1" x14ac:dyDescent="0.25">
      <c r="A35" s="32"/>
      <c r="F35" s="4">
        <f t="shared" si="0"/>
        <v>0</v>
      </c>
    </row>
    <row r="36" spans="1:6" ht="24" customHeight="1" x14ac:dyDescent="0.25">
      <c r="A36" s="32"/>
      <c r="F36" s="4">
        <f t="shared" si="0"/>
        <v>0</v>
      </c>
    </row>
    <row r="37" spans="1:6" ht="24" customHeight="1" x14ac:dyDescent="0.25">
      <c r="A37" s="32"/>
      <c r="F37" s="4">
        <f t="shared" si="0"/>
        <v>0</v>
      </c>
    </row>
    <row r="38" spans="1:6" ht="24" customHeight="1" x14ac:dyDescent="0.25">
      <c r="A38" s="32"/>
      <c r="F38" s="4">
        <f t="shared" si="0"/>
        <v>0</v>
      </c>
    </row>
    <row r="39" spans="1:6" ht="24" customHeight="1" x14ac:dyDescent="0.25">
      <c r="A39" s="32"/>
      <c r="F39" s="4">
        <f t="shared" si="0"/>
        <v>0</v>
      </c>
    </row>
    <row r="40" spans="1:6" ht="24" customHeight="1" x14ac:dyDescent="0.25">
      <c r="A40" s="32"/>
      <c r="F40" s="4">
        <f t="shared" si="0"/>
        <v>0</v>
      </c>
    </row>
    <row r="41" spans="1:6" ht="24" customHeight="1" x14ac:dyDescent="0.25">
      <c r="A41" s="32"/>
      <c r="F41" s="4">
        <f t="shared" si="0"/>
        <v>0</v>
      </c>
    </row>
    <row r="42" spans="1:6" ht="24" customHeight="1" x14ac:dyDescent="0.25">
      <c r="A42" s="32"/>
      <c r="F42" s="4">
        <f t="shared" si="0"/>
        <v>0</v>
      </c>
    </row>
    <row r="43" spans="1:6" ht="24" customHeight="1" x14ac:dyDescent="0.25">
      <c r="A43" s="32"/>
      <c r="F43" s="4">
        <f t="shared" si="0"/>
        <v>0</v>
      </c>
    </row>
    <row r="44" spans="1:6" ht="24" customHeight="1" x14ac:dyDescent="0.25">
      <c r="A44" s="32"/>
      <c r="F44" s="4">
        <f t="shared" si="0"/>
        <v>0</v>
      </c>
    </row>
    <row r="45" spans="1:6" ht="24" customHeight="1" x14ac:dyDescent="0.25">
      <c r="A45" s="32"/>
      <c r="F45" s="4">
        <f t="shared" si="0"/>
        <v>0</v>
      </c>
    </row>
    <row r="46" spans="1:6" ht="24" customHeight="1" x14ac:dyDescent="0.25">
      <c r="A46" s="32"/>
      <c r="F46" s="4">
        <f t="shared" si="0"/>
        <v>0</v>
      </c>
    </row>
    <row r="47" spans="1:6" ht="24" customHeight="1" x14ac:dyDescent="0.25">
      <c r="A47" s="32"/>
      <c r="F47" s="4">
        <f t="shared" si="0"/>
        <v>0</v>
      </c>
    </row>
    <row r="48" spans="1:6" ht="24" customHeight="1" x14ac:dyDescent="0.25">
      <c r="A48" s="32"/>
      <c r="F48" s="4">
        <f t="shared" si="0"/>
        <v>0</v>
      </c>
    </row>
    <row r="49" spans="6:6" ht="24" customHeight="1" x14ac:dyDescent="0.25">
      <c r="F49" s="4">
        <f t="shared" si="0"/>
        <v>0</v>
      </c>
    </row>
    <row r="50" spans="6:6" ht="24" customHeight="1" x14ac:dyDescent="0.25">
      <c r="F50" s="4">
        <f t="shared" si="0"/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3</vt:i4>
      </vt:variant>
    </vt:vector>
  </HeadingPairs>
  <TitlesOfParts>
    <vt:vector size="24" baseType="lpstr">
      <vt:lpstr>Summary</vt:lpstr>
      <vt:lpstr>Diesel Summary</vt:lpstr>
      <vt:lpstr>Customer Payment OR  </vt:lpstr>
      <vt:lpstr>Supplier Payment PV</vt:lpstr>
      <vt:lpstr>MBB Joint Driver Petty Cash </vt:lpstr>
      <vt:lpstr>Cash Book PV</vt:lpstr>
      <vt:lpstr>Journal JL </vt:lpstr>
      <vt:lpstr>Payment Made Before Sept </vt:lpstr>
      <vt:lpstr>Cash in Hand (PBB LML)</vt:lpstr>
      <vt:lpstr>Payment Received</vt:lpstr>
      <vt:lpstr>Payment Made</vt:lpstr>
      <vt:lpstr>PBB </vt:lpstr>
      <vt:lpstr>Alliance Loan Acc</vt:lpstr>
      <vt:lpstr>Alliance Bank 12118001-0071220</vt:lpstr>
      <vt:lpstr>Maybank 5127-8108-6026 </vt:lpstr>
      <vt:lpstr>AmBank  888-1045-115-089</vt:lpstr>
      <vt:lpstr>Public Bank 3198-901-808 </vt:lpstr>
      <vt:lpstr>CIMB 8007-596-871 </vt:lpstr>
      <vt:lpstr>SST Balancing Check (3)</vt:lpstr>
      <vt:lpstr>New Cash in Hand</vt:lpstr>
      <vt:lpstr>Driver Petty Cash</vt:lpstr>
      <vt:lpstr>'CIMB 8007-596-871 '!Print_Area</vt:lpstr>
      <vt:lpstr>'Public Bank 3198-901-808 '!Print_Area</vt:lpstr>
      <vt:lpstr>'SST Balancing Check 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Man Lin Lim</cp:lastModifiedBy>
  <cp:lastPrinted>2024-11-23T08:38:17Z</cp:lastPrinted>
  <dcterms:created xsi:type="dcterms:W3CDTF">2016-05-23T06:24:18Z</dcterms:created>
  <dcterms:modified xsi:type="dcterms:W3CDTF">2026-02-04T10:43:03Z</dcterms:modified>
</cp:coreProperties>
</file>